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400" activeTab="3"/>
  </bookViews>
  <sheets>
    <sheet name="Баланс" sheetId="1" r:id="rId1"/>
    <sheet name="ОПиУ" sheetId="2" r:id="rId2"/>
    <sheet name="ДДС" sheetId="3" r:id="rId3"/>
    <sheet name="Капитал" sheetId="4" r:id="rId4"/>
  </sheets>
  <definedNames>
    <definedName name="OLE_LINK11" localSheetId="0">Баланс!$C$39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7" i="4" l="1"/>
  <c r="D27" i="4"/>
  <c r="C27" i="4"/>
  <c r="E14" i="4"/>
  <c r="D14" i="4"/>
  <c r="C14" i="4"/>
  <c r="F26" i="4"/>
  <c r="F25" i="4"/>
  <c r="F24" i="4"/>
  <c r="F23" i="4"/>
  <c r="F22" i="4"/>
  <c r="F21" i="4"/>
  <c r="F20" i="4"/>
  <c r="F19" i="4"/>
  <c r="F18" i="4"/>
  <c r="F17" i="4"/>
  <c r="F16" i="4"/>
  <c r="F15" i="4"/>
  <c r="F13" i="4"/>
  <c r="F12" i="4"/>
  <c r="F11" i="4"/>
  <c r="F10" i="4"/>
  <c r="F9" i="4"/>
  <c r="F8" i="4"/>
  <c r="F7" i="4"/>
  <c r="F6" i="4"/>
  <c r="F5" i="4"/>
  <c r="F4" i="4"/>
  <c r="D46" i="3"/>
  <c r="C46" i="3"/>
  <c r="D39" i="3"/>
  <c r="C39" i="3"/>
  <c r="D36" i="3"/>
  <c r="C36" i="3"/>
  <c r="D27" i="3"/>
  <c r="C27" i="3"/>
  <c r="D17" i="3"/>
  <c r="C17" i="3"/>
  <c r="D27" i="2"/>
  <c r="C27" i="2"/>
  <c r="D23" i="2"/>
  <c r="C23" i="2"/>
  <c r="D18" i="2"/>
  <c r="C18" i="2"/>
  <c r="D12" i="2"/>
  <c r="C12" i="2"/>
  <c r="D77" i="1"/>
  <c r="C77" i="1"/>
  <c r="D74" i="1"/>
  <c r="C74" i="1"/>
  <c r="D71" i="1"/>
  <c r="C71" i="1"/>
  <c r="D56" i="1"/>
  <c r="C56" i="1"/>
  <c r="D43" i="1"/>
  <c r="C43" i="1"/>
  <c r="D35" i="1"/>
  <c r="C35" i="1"/>
  <c r="D31" i="1"/>
  <c r="C31" i="1"/>
  <c r="D26" i="1"/>
  <c r="C26" i="1"/>
  <c r="D13" i="1"/>
  <c r="C13" i="1"/>
  <c r="F14" i="4" l="1"/>
</calcChain>
</file>

<file path=xl/sharedStrings.xml><?xml version="1.0" encoding="utf-8"?>
<sst xmlns="http://schemas.openxmlformats.org/spreadsheetml/2006/main" count="151" uniqueCount="113">
  <si>
    <t xml:space="preserve">В тысячах тенге </t>
  </si>
  <si>
    <t>Прим.</t>
  </si>
  <si>
    <t>30 сентября 2024 г. (неаудированные)</t>
  </si>
  <si>
    <t>31 декабря 2023 г.</t>
  </si>
  <si>
    <t xml:space="preserve"> (аудированные)</t>
  </si>
  <si>
    <t xml:space="preserve"> </t>
  </si>
  <si>
    <t>АКТИВЫ</t>
  </si>
  <si>
    <t>Долгосрочные активы</t>
  </si>
  <si>
    <t>Основные средства</t>
  </si>
  <si>
    <t>Отложенные налоговые активы</t>
  </si>
  <si>
    <t>Долгосрочные банковские вклады</t>
  </si>
  <si>
    <t>Прочие долгосрочные активы</t>
  </si>
  <si>
    <t>Краткосрочные активы</t>
  </si>
  <si>
    <t>Товарно-материальные запасы</t>
  </si>
  <si>
    <t>Торговая дебиторская задолженность</t>
  </si>
  <si>
    <t xml:space="preserve">Предоплата по корпоративному подоходному налогу </t>
  </si>
  <si>
    <t>Краткосрочные банковские вклады</t>
  </si>
  <si>
    <t>Прочие краткосрочные активы</t>
  </si>
  <si>
    <t>Денежные средства и их эквиваленты</t>
  </si>
  <si>
    <t>-</t>
  </si>
  <si>
    <t>ИТОГО АКТИВЫ</t>
  </si>
  <si>
    <t>КАПИТАЛ И ОБЯЗАТЕЛЬСТВА</t>
  </si>
  <si>
    <t>КАПИТАЛ</t>
  </si>
  <si>
    <t>Уставный капитал</t>
  </si>
  <si>
    <t>Нераспределенная прибыль</t>
  </si>
  <si>
    <t>ИТОГО КАПИТАЛ</t>
  </si>
  <si>
    <t>Долгосрочные обязательства</t>
  </si>
  <si>
    <t xml:space="preserve">Процентные займы </t>
  </si>
  <si>
    <t>Выпущенные долговые ценные бумаги</t>
  </si>
  <si>
    <t>Резерв по ликвидации газопроводов и восстановлению участков</t>
  </si>
  <si>
    <t>Доходы будущих периодов</t>
  </si>
  <si>
    <t>Краткосрочные обязательства</t>
  </si>
  <si>
    <t>Торговая кредиторская задолженность</t>
  </si>
  <si>
    <t xml:space="preserve">Обязательства по договору </t>
  </si>
  <si>
    <t>Корпоративный подоходный налог к уплате</t>
  </si>
  <si>
    <t>Налоги к уплате помимо подоходного налога</t>
  </si>
  <si>
    <t>Оценочные обязательства</t>
  </si>
  <si>
    <t>Прочие краткосрочные обязательства</t>
  </si>
  <si>
    <t>ИТОГО ОБЯЗАТЕЛЬСТВА</t>
  </si>
  <si>
    <t>ИТОГО КАПИТАЛ И ОБЯЗАТЕЛЬСТВА</t>
  </si>
  <si>
    <t>Балансовая стоимость на одну простую акцию в тенге</t>
  </si>
  <si>
    <t>Предоплата по налогам помимо подоходного налога</t>
  </si>
  <si>
    <t>Долгосрочные активы предназначенные для продажи</t>
  </si>
  <si>
    <t>закончившихся 30 сентября</t>
  </si>
  <si>
    <t>(неаудированные)</t>
  </si>
  <si>
    <t>В тысячах тенге</t>
  </si>
  <si>
    <t>2024 года</t>
  </si>
  <si>
    <t>2023 года</t>
  </si>
  <si>
    <t xml:space="preserve">Выручка по договорам с покупателями </t>
  </si>
  <si>
    <t>Себестоимость оказанных услуг</t>
  </si>
  <si>
    <t>Валовая прибыль</t>
  </si>
  <si>
    <t>Общие и административные расходы</t>
  </si>
  <si>
    <t>Прочие операционные доходы</t>
  </si>
  <si>
    <t>Прочие операционные расходы</t>
  </si>
  <si>
    <t>Прибыль/(убыток) от операционной деятельности</t>
  </si>
  <si>
    <t>Финансовые доходы</t>
  </si>
  <si>
    <t>Финансовые расходы</t>
  </si>
  <si>
    <t>Прибыль/(убыток) до налогообложения</t>
  </si>
  <si>
    <t>Расходы по подоходному налогу</t>
  </si>
  <si>
    <t>Прибыль/(убыток) за год</t>
  </si>
  <si>
    <t>Прибыль/(убыток) на акцию в тысячах тенге</t>
  </si>
  <si>
    <t>Базовая и разводнённая</t>
  </si>
  <si>
    <t>(0.037)</t>
  </si>
  <si>
    <t>0.013</t>
  </si>
  <si>
    <t>За девять месяцев</t>
  </si>
  <si>
    <t>Резервы под ожидаемые кредитные убытки от финансовых активов нетто</t>
  </si>
  <si>
    <t>Положительная/(отрицательная) курсовая разница нетто</t>
  </si>
  <si>
    <t>Итого совокупный доход/(убыток) за год за вычетом подоходного налога</t>
  </si>
  <si>
    <t>2024 г.</t>
  </si>
  <si>
    <t>2023 г.</t>
  </si>
  <si>
    <t>Денежные потоки от операционной деятельности</t>
  </si>
  <si>
    <t>Поступления от покупателей</t>
  </si>
  <si>
    <t>Выплаты поставщикам</t>
  </si>
  <si>
    <t>Выплаты работникам</t>
  </si>
  <si>
    <t>Прочие налоги</t>
  </si>
  <si>
    <t>Подоходные налоги уплаченные</t>
  </si>
  <si>
    <t>Проценты уплаченные</t>
  </si>
  <si>
    <t>Проценты полученные</t>
  </si>
  <si>
    <t>Прочие поступления</t>
  </si>
  <si>
    <t>Прочие выплаты</t>
  </si>
  <si>
    <t>Денежные потоки от инвестиционной деятельности</t>
  </si>
  <si>
    <t>Приобретение основных средств</t>
  </si>
  <si>
    <t>Поступления от продажи основных средств</t>
  </si>
  <si>
    <t>−</t>
  </si>
  <si>
    <t>Денежные потоки от финансовой деятельности</t>
  </si>
  <si>
    <t>Погашение основной части обязательств по аренде</t>
  </si>
  <si>
    <t>Погашение процентных займов</t>
  </si>
  <si>
    <t>Погашение беспроцентных займов от Акционера</t>
  </si>
  <si>
    <t>Чистое изменение в денежных средствах и их эквивалентах</t>
  </si>
  <si>
    <t>Влияние изменений в обменных курсах на денежные средства и их эквиваленты</t>
  </si>
  <si>
    <t>Денежные средства и их эквиваленты на начало периода</t>
  </si>
  <si>
    <t xml:space="preserve">Денежные средства и их эквиваленты на конец периода </t>
  </si>
  <si>
    <t>За девять месяцев закончившихся 30 сентября (неаудированные)</t>
  </si>
  <si>
    <t>Чистые денежные потоки полученные от операционной деятельности</t>
  </si>
  <si>
    <t>Снятие банковских вкладов нетто</t>
  </si>
  <si>
    <t>Поступления по беспроцентным займам выданным связанным сторонам</t>
  </si>
  <si>
    <t>Чистые денежные потоки использованные в инвестиционной деятельности</t>
  </si>
  <si>
    <t>Чистые денежные потоки использованные в финансовой деятельности</t>
  </si>
  <si>
    <t>В тысячах тенге</t>
  </si>
  <si>
    <t>Нераспределен-ная прибыль</t>
  </si>
  <si>
    <t>Итого</t>
  </si>
  <si>
    <t>капитал</t>
  </si>
  <si>
    <t>На 1 января 2023 г. (аудированные)</t>
  </si>
  <si>
    <t xml:space="preserve">Чистая прибыль за период </t>
  </si>
  <si>
    <t>–</t>
  </si>
  <si>
    <t>Итого совокупный доход за период</t>
  </si>
  <si>
    <t>На 30 сентября 2023 г. (неаудированные)</t>
  </si>
  <si>
    <t>На 1 января 2024 г. (аудированные)</t>
  </si>
  <si>
    <t>Чистая прибыль за период</t>
  </si>
  <si>
    <t>На 30 сентября 2024 г. (неаудированные)</t>
  </si>
  <si>
    <t xml:space="preserve"> Генеральный директор  Аскаров Б.Б___________________ </t>
  </si>
  <si>
    <t xml:space="preserve"> (фамилия, имя, отчество)(подпись) </t>
  </si>
  <si>
    <t xml:space="preserve"> Главный бухгалтер Асильбекова С.Б.___________________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</si>
</sst>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i/>
      <sz val="8"/>
      <color theme="1"/>
      <name val="Arial"/>
      <family val="2"/>
      <charset val="204"/>
    </font>
    <font>
      <i/>
      <sz val="9"/>
      <color theme="1"/>
      <name val="Arial"/>
      <family val="2"/>
      <charset val="204"/>
    </font>
    <font>
      <b/>
      <sz val="9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sz val="9"/>
      <color rgb="FF000000"/>
      <name val="Arial"/>
      <family val="2"/>
      <charset val="204"/>
    </font>
    <font>
      <b/>
      <sz val="9"/>
      <color rgb="FF000000"/>
      <name val="Arial"/>
      <family val="2"/>
      <charset val="204"/>
    </font>
    <font>
      <b/>
      <sz val="9"/>
      <name val="Arial"/>
      <family val="2"/>
      <charset val="204"/>
    </font>
    <font>
      <sz val="9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164" fontId="3" fillId="0" borderId="0" xfId="1" applyNumberFormat="1" applyFont="1" applyAlignment="1">
      <alignment vertical="center"/>
    </xf>
    <xf numFmtId="164" fontId="5" fillId="0" borderId="0" xfId="1" applyNumberFormat="1" applyFont="1" applyAlignment="1">
      <alignment vertical="center"/>
    </xf>
    <xf numFmtId="164" fontId="5" fillId="0" borderId="0" xfId="1" applyNumberFormat="1" applyFont="1" applyAlignment="1">
      <alignment horizontal="right" vertical="center"/>
    </xf>
    <xf numFmtId="164" fontId="0" fillId="0" borderId="0" xfId="1" applyNumberFormat="1" applyFont="1"/>
    <xf numFmtId="164" fontId="3" fillId="0" borderId="1" xfId="1" applyNumberFormat="1" applyFont="1" applyBorder="1" applyAlignment="1">
      <alignment vertical="center"/>
    </xf>
    <xf numFmtId="164" fontId="5" fillId="0" borderId="1" xfId="1" applyNumberFormat="1" applyFont="1" applyBorder="1" applyAlignment="1">
      <alignment vertical="center"/>
    </xf>
    <xf numFmtId="164" fontId="5" fillId="0" borderId="1" xfId="1" applyNumberFormat="1" applyFont="1" applyBorder="1" applyAlignment="1">
      <alignment horizontal="right" vertical="center"/>
    </xf>
    <xf numFmtId="164" fontId="5" fillId="0" borderId="0" xfId="1" applyNumberFormat="1" applyFont="1" applyAlignment="1">
      <alignment horizontal="left" vertical="center"/>
    </xf>
    <xf numFmtId="164" fontId="5" fillId="0" borderId="0" xfId="1" applyNumberFormat="1" applyFont="1" applyAlignment="1">
      <alignment horizontal="center" vertical="center"/>
    </xf>
    <xf numFmtId="164" fontId="6" fillId="0" borderId="0" xfId="1" applyNumberFormat="1" applyFont="1" applyAlignment="1">
      <alignment horizontal="right" vertical="center"/>
    </xf>
    <xf numFmtId="164" fontId="6" fillId="0" borderId="0" xfId="1" applyNumberFormat="1" applyFont="1" applyAlignment="1">
      <alignment horizontal="left" vertical="center"/>
    </xf>
    <xf numFmtId="164" fontId="6" fillId="0" borderId="0" xfId="1" applyNumberFormat="1" applyFont="1" applyAlignment="1">
      <alignment horizontal="center" vertical="center"/>
    </xf>
    <xf numFmtId="164" fontId="7" fillId="0" borderId="0" xfId="1" applyNumberFormat="1" applyFont="1" applyAlignment="1">
      <alignment horizontal="right" vertical="center"/>
    </xf>
    <xf numFmtId="164" fontId="6" fillId="0" borderId="1" xfId="1" applyNumberFormat="1" applyFont="1" applyBorder="1" applyAlignment="1">
      <alignment horizontal="left" vertical="center"/>
    </xf>
    <xf numFmtId="164" fontId="6" fillId="0" borderId="1" xfId="1" applyNumberFormat="1" applyFont="1" applyBorder="1" applyAlignment="1">
      <alignment horizontal="center" vertical="center"/>
    </xf>
    <xf numFmtId="164" fontId="7" fillId="0" borderId="1" xfId="1" applyNumberFormat="1" applyFont="1" applyBorder="1" applyAlignment="1">
      <alignment horizontal="right" vertical="center"/>
    </xf>
    <xf numFmtId="164" fontId="6" fillId="0" borderId="1" xfId="1" applyNumberFormat="1" applyFont="1" applyBorder="1" applyAlignment="1">
      <alignment horizontal="right" vertical="center"/>
    </xf>
    <xf numFmtId="164" fontId="5" fillId="0" borderId="1" xfId="1" applyNumberFormat="1" applyFont="1" applyBorder="1" applyAlignment="1">
      <alignment horizontal="center" vertical="center"/>
    </xf>
    <xf numFmtId="164" fontId="2" fillId="0" borderId="0" xfId="1" applyNumberFormat="1" applyFont="1" applyAlignment="1"/>
    <xf numFmtId="164" fontId="5" fillId="0" borderId="1" xfId="1" applyNumberFormat="1" applyFont="1" applyBorder="1" applyAlignment="1">
      <alignment horizontal="left" vertical="center"/>
    </xf>
    <xf numFmtId="164" fontId="5" fillId="0" borderId="2" xfId="1" applyNumberFormat="1" applyFont="1" applyBorder="1" applyAlignment="1">
      <alignment horizontal="left" vertical="center"/>
    </xf>
    <xf numFmtId="164" fontId="5" fillId="0" borderId="2" xfId="1" applyNumberFormat="1" applyFont="1" applyBorder="1" applyAlignment="1">
      <alignment horizontal="center" vertical="center"/>
    </xf>
    <xf numFmtId="164" fontId="5" fillId="0" borderId="2" xfId="1" applyNumberFormat="1" applyFont="1" applyBorder="1" applyAlignment="1">
      <alignment horizontal="right" vertical="center"/>
    </xf>
    <xf numFmtId="164" fontId="5" fillId="0" borderId="0" xfId="1" applyNumberFormat="1" applyFont="1" applyAlignment="1">
      <alignment horizontal="left" vertical="center" indent="1"/>
    </xf>
    <xf numFmtId="164" fontId="6" fillId="0" borderId="0" xfId="1" applyNumberFormat="1" applyFont="1" applyAlignment="1">
      <alignment horizontal="left" vertical="center" indent="1"/>
    </xf>
    <xf numFmtId="164" fontId="2" fillId="0" borderId="0" xfId="1" applyNumberFormat="1" applyFont="1"/>
    <xf numFmtId="164" fontId="6" fillId="0" borderId="1" xfId="1" applyNumberFormat="1" applyFont="1" applyBorder="1" applyAlignment="1">
      <alignment horizontal="left" vertical="center" indent="1"/>
    </xf>
    <xf numFmtId="164" fontId="5" fillId="0" borderId="1" xfId="1" applyNumberFormat="1" applyFont="1" applyBorder="1" applyAlignment="1">
      <alignment horizontal="left" vertical="center" indent="1"/>
    </xf>
    <xf numFmtId="164" fontId="8" fillId="0" borderId="0" xfId="1" applyNumberFormat="1" applyFont="1" applyAlignment="1">
      <alignment horizontal="right" vertical="center"/>
    </xf>
    <xf numFmtId="164" fontId="5" fillId="0" borderId="2" xfId="1" applyNumberFormat="1" applyFont="1" applyBorder="1" applyAlignment="1">
      <alignment horizontal="left" vertical="center" indent="1"/>
    </xf>
    <xf numFmtId="164" fontId="8" fillId="0" borderId="2" xfId="1" applyNumberFormat="1" applyFont="1" applyBorder="1" applyAlignment="1">
      <alignment horizontal="right" vertical="center"/>
    </xf>
    <xf numFmtId="164" fontId="6" fillId="0" borderId="2" xfId="1" applyNumberFormat="1" applyFont="1" applyBorder="1" applyAlignment="1">
      <alignment horizontal="center" vertical="center"/>
    </xf>
    <xf numFmtId="164" fontId="6" fillId="0" borderId="2" xfId="1" applyNumberFormat="1" applyFont="1" applyBorder="1" applyAlignment="1">
      <alignment horizontal="right" vertical="center"/>
    </xf>
    <xf numFmtId="164" fontId="4" fillId="0" borderId="0" xfId="1" applyNumberFormat="1" applyFont="1" applyAlignment="1">
      <alignment vertical="center"/>
    </xf>
    <xf numFmtId="164" fontId="9" fillId="0" borderId="0" xfId="1" applyNumberFormat="1" applyFont="1" applyAlignment="1">
      <alignment vertical="center"/>
    </xf>
    <xf numFmtId="164" fontId="0" fillId="0" borderId="0" xfId="1" applyNumberFormat="1" applyFont="1" applyAlignment="1"/>
    <xf numFmtId="164" fontId="0" fillId="0" borderId="1" xfId="1" applyNumberFormat="1" applyFont="1" applyBorder="1" applyAlignment="1"/>
    <xf numFmtId="164" fontId="3" fillId="0" borderId="1" xfId="1" applyNumberFormat="1" applyFont="1" applyBorder="1" applyAlignment="1">
      <alignment horizontal="left" vertical="center"/>
    </xf>
    <xf numFmtId="164" fontId="9" fillId="0" borderId="1" xfId="1" applyNumberFormat="1" applyFont="1" applyBorder="1" applyAlignment="1">
      <alignment horizontal="right" vertical="center"/>
    </xf>
    <xf numFmtId="164" fontId="10" fillId="0" borderId="1" xfId="1" applyNumberFormat="1" applyFont="1" applyBorder="1" applyAlignment="1">
      <alignment horizontal="right" vertical="center"/>
    </xf>
    <xf numFmtId="164" fontId="5" fillId="0" borderId="3" xfId="1" applyNumberFormat="1" applyFont="1" applyBorder="1" applyAlignment="1">
      <alignment horizontal="right" vertical="center"/>
    </xf>
    <xf numFmtId="164" fontId="5" fillId="0" borderId="3" xfId="1" applyNumberFormat="1" applyFont="1" applyBorder="1" applyAlignment="1">
      <alignment horizontal="left" vertical="center"/>
    </xf>
    <xf numFmtId="164" fontId="5" fillId="0" borderId="3" xfId="1" applyNumberFormat="1" applyFont="1" applyBorder="1" applyAlignment="1">
      <alignment horizontal="center" vertical="center"/>
    </xf>
    <xf numFmtId="164" fontId="6" fillId="0" borderId="3" xfId="1" applyNumberFormat="1" applyFont="1" applyBorder="1" applyAlignment="1">
      <alignment horizontal="right" vertical="center"/>
    </xf>
    <xf numFmtId="164" fontId="5" fillId="0" borderId="4" xfId="1" applyNumberFormat="1" applyFont="1" applyBorder="1" applyAlignment="1">
      <alignment horizontal="right" vertical="center"/>
    </xf>
    <xf numFmtId="164" fontId="4" fillId="0" borderId="0" xfId="1" applyNumberFormat="1" applyFont="1" applyAlignment="1">
      <alignment horizontal="left" vertical="center"/>
    </xf>
    <xf numFmtId="164" fontId="9" fillId="0" borderId="0" xfId="1" applyNumberFormat="1" applyFont="1" applyAlignment="1">
      <alignment horizontal="left" vertical="center"/>
    </xf>
    <xf numFmtId="164" fontId="9" fillId="0" borderId="1" xfId="1" applyNumberFormat="1" applyFont="1" applyBorder="1" applyAlignment="1">
      <alignment horizontal="left" vertical="center"/>
    </xf>
    <xf numFmtId="164" fontId="10" fillId="0" borderId="0" xfId="1" applyNumberFormat="1" applyFont="1" applyAlignment="1">
      <alignment horizontal="left" vertical="center"/>
    </xf>
    <xf numFmtId="164" fontId="6" fillId="0" borderId="2" xfId="1" applyNumberFormat="1" applyFont="1" applyBorder="1" applyAlignment="1">
      <alignment horizontal="left" vertical="center"/>
    </xf>
    <xf numFmtId="164" fontId="7" fillId="0" borderId="2" xfId="1" applyNumberFormat="1" applyFont="1" applyBorder="1" applyAlignment="1">
      <alignment horizontal="right" vertical="center"/>
    </xf>
    <xf numFmtId="164" fontId="0" fillId="0" borderId="0" xfId="0" applyNumberFormat="1"/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8"/>
  <sheetViews>
    <sheetView topLeftCell="A70" workbookViewId="0">
      <selection activeCell="A83" sqref="A83:A88"/>
    </sheetView>
  </sheetViews>
  <sheetFormatPr defaultRowHeight="15" x14ac:dyDescent="0.25"/>
  <cols>
    <col min="1" max="1" width="57.5703125" style="4" bestFit="1" customWidth="1"/>
    <col min="2" max="2" width="7" style="4" bestFit="1" customWidth="1"/>
    <col min="3" max="3" width="35.140625" style="4" bestFit="1" customWidth="1"/>
    <col min="4" max="4" width="17.85546875" style="4" bestFit="1" customWidth="1"/>
    <col min="5" max="16384" width="9.140625" style="4"/>
  </cols>
  <sheetData>
    <row r="1" spans="1:4" ht="36" customHeight="1" x14ac:dyDescent="0.25">
      <c r="A1" s="1" t="s">
        <v>0</v>
      </c>
      <c r="B1" s="2" t="s">
        <v>1</v>
      </c>
      <c r="C1" s="2" t="s">
        <v>2</v>
      </c>
      <c r="D1" s="3" t="s">
        <v>3</v>
      </c>
    </row>
    <row r="2" spans="1:4" ht="15.75" thickBot="1" x14ac:dyDescent="0.3">
      <c r="A2" s="5"/>
      <c r="B2" s="6"/>
      <c r="C2" s="6"/>
      <c r="D2" s="7" t="s">
        <v>4</v>
      </c>
    </row>
    <row r="3" spans="1:4" x14ac:dyDescent="0.25">
      <c r="A3" s="8" t="s">
        <v>5</v>
      </c>
      <c r="B3" s="9"/>
      <c r="C3" s="10"/>
      <c r="D3" s="10"/>
    </row>
    <row r="4" spans="1:4" x14ac:dyDescent="0.25">
      <c r="A4" s="8" t="s">
        <v>6</v>
      </c>
      <c r="B4" s="9"/>
      <c r="C4" s="10"/>
      <c r="D4" s="10"/>
    </row>
    <row r="5" spans="1:4" x14ac:dyDescent="0.25">
      <c r="A5" s="8" t="s">
        <v>7</v>
      </c>
      <c r="B5" s="9"/>
      <c r="C5" s="10"/>
      <c r="D5" s="10"/>
    </row>
    <row r="6" spans="1:4" x14ac:dyDescent="0.25">
      <c r="A6" s="11" t="s">
        <v>8</v>
      </c>
      <c r="B6" s="12">
        <v>4</v>
      </c>
      <c r="C6" s="10">
        <v>242750353</v>
      </c>
      <c r="D6" s="10">
        <v>249806936</v>
      </c>
    </row>
    <row r="7" spans="1:4" x14ac:dyDescent="0.25">
      <c r="A7" s="11" t="s">
        <v>9</v>
      </c>
      <c r="B7" s="12"/>
      <c r="C7" s="10">
        <v>560861</v>
      </c>
      <c r="D7" s="10">
        <v>1115801</v>
      </c>
    </row>
    <row r="8" spans="1:4" x14ac:dyDescent="0.25">
      <c r="A8" s="11" t="s">
        <v>10</v>
      </c>
      <c r="B8" s="12"/>
      <c r="C8" s="13">
        <v>85340</v>
      </c>
      <c r="D8" s="10">
        <v>154346</v>
      </c>
    </row>
    <row r="9" spans="1:4" x14ac:dyDescent="0.25">
      <c r="A9" s="11" t="s">
        <v>11</v>
      </c>
      <c r="B9" s="12"/>
      <c r="C9" s="13">
        <v>705457</v>
      </c>
      <c r="D9" s="10">
        <v>813605</v>
      </c>
    </row>
    <row r="10" spans="1:4" ht="15.75" thickBot="1" x14ac:dyDescent="0.3">
      <c r="A10" s="14"/>
      <c r="B10" s="15"/>
      <c r="C10" s="16"/>
      <c r="D10" s="17"/>
    </row>
    <row r="11" spans="1:4" x14ac:dyDescent="0.25">
      <c r="A11" s="11"/>
      <c r="B11" s="12"/>
      <c r="C11" s="13"/>
      <c r="D11" s="10"/>
    </row>
    <row r="12" spans="1:4" x14ac:dyDescent="0.25">
      <c r="A12" s="8"/>
      <c r="B12" s="9"/>
      <c r="C12" s="3">
        <v>244102011</v>
      </c>
      <c r="D12" s="3">
        <v>251890688</v>
      </c>
    </row>
    <row r="13" spans="1:4" ht="15.75" thickBot="1" x14ac:dyDescent="0.3">
      <c r="A13" s="14"/>
      <c r="B13" s="18"/>
      <c r="C13" s="17">
        <f>SUM(C6:C9)-C12</f>
        <v>0</v>
      </c>
      <c r="D13" s="17">
        <f>SUM(D6:D9)-D12</f>
        <v>0</v>
      </c>
    </row>
    <row r="14" spans="1:4" x14ac:dyDescent="0.25">
      <c r="A14" s="11"/>
      <c r="B14" s="9"/>
      <c r="C14" s="10"/>
      <c r="D14" s="10"/>
    </row>
    <row r="15" spans="1:4" x14ac:dyDescent="0.25">
      <c r="A15" s="8" t="s">
        <v>12</v>
      </c>
      <c r="B15" s="9"/>
      <c r="C15" s="10"/>
      <c r="D15" s="10"/>
    </row>
    <row r="16" spans="1:4" x14ac:dyDescent="0.25">
      <c r="A16" s="11" t="s">
        <v>13</v>
      </c>
      <c r="B16" s="19"/>
      <c r="C16" s="10">
        <v>1699833</v>
      </c>
      <c r="D16" s="10">
        <v>1365465</v>
      </c>
    </row>
    <row r="17" spans="1:4" x14ac:dyDescent="0.25">
      <c r="A17" s="11" t="s">
        <v>14</v>
      </c>
      <c r="B17" s="12">
        <v>5</v>
      </c>
      <c r="C17" s="10">
        <v>49695359</v>
      </c>
      <c r="D17" s="10">
        <v>89544716</v>
      </c>
    </row>
    <row r="18" spans="1:4" x14ac:dyDescent="0.25">
      <c r="A18" s="11" t="s">
        <v>41</v>
      </c>
      <c r="B18" s="12">
        <v>6</v>
      </c>
      <c r="C18" s="10">
        <v>5757370</v>
      </c>
      <c r="D18" s="10">
        <v>4222118</v>
      </c>
    </row>
    <row r="19" spans="1:4" x14ac:dyDescent="0.25">
      <c r="A19" s="11" t="s">
        <v>15</v>
      </c>
      <c r="B19" s="12"/>
      <c r="C19" s="10">
        <v>6647489</v>
      </c>
      <c r="D19" s="10">
        <v>2588503</v>
      </c>
    </row>
    <row r="20" spans="1:4" x14ac:dyDescent="0.25">
      <c r="A20" s="11" t="s">
        <v>16</v>
      </c>
      <c r="B20" s="12"/>
      <c r="C20" s="10">
        <v>1915</v>
      </c>
      <c r="D20" s="10">
        <v>1228</v>
      </c>
    </row>
    <row r="21" spans="1:4" x14ac:dyDescent="0.25">
      <c r="A21" s="11" t="s">
        <v>17</v>
      </c>
      <c r="B21" s="12"/>
      <c r="C21" s="10">
        <v>357741</v>
      </c>
      <c r="D21" s="10">
        <v>1113292</v>
      </c>
    </row>
    <row r="22" spans="1:4" x14ac:dyDescent="0.25">
      <c r="A22" s="11" t="s">
        <v>18</v>
      </c>
      <c r="B22" s="12">
        <v>7</v>
      </c>
      <c r="C22" s="10">
        <v>54650120</v>
      </c>
      <c r="D22" s="10">
        <v>37303553</v>
      </c>
    </row>
    <row r="23" spans="1:4" ht="15.75" thickBot="1" x14ac:dyDescent="0.3">
      <c r="A23" s="14"/>
      <c r="B23" s="15"/>
      <c r="C23" s="7"/>
      <c r="D23" s="17"/>
    </row>
    <row r="24" spans="1:4" x14ac:dyDescent="0.25">
      <c r="A24" s="11"/>
      <c r="B24" s="12"/>
      <c r="C24" s="3"/>
      <c r="D24" s="10"/>
    </row>
    <row r="25" spans="1:4" x14ac:dyDescent="0.25">
      <c r="A25" s="8"/>
      <c r="B25" s="9"/>
      <c r="C25" s="3">
        <v>118809827</v>
      </c>
      <c r="D25" s="3">
        <v>136138875</v>
      </c>
    </row>
    <row r="26" spans="1:4" ht="15.75" thickBot="1" x14ac:dyDescent="0.3">
      <c r="A26" s="20"/>
      <c r="B26" s="18"/>
      <c r="C26" s="7">
        <f>SUM(C16:C22)-C25</f>
        <v>0</v>
      </c>
      <c r="D26" s="7">
        <f>SUM(D16:D22)-D25</f>
        <v>0</v>
      </c>
    </row>
    <row r="27" spans="1:4" x14ac:dyDescent="0.25">
      <c r="A27" s="8"/>
      <c r="B27" s="9"/>
      <c r="C27" s="3"/>
      <c r="D27" s="3"/>
    </row>
    <row r="28" spans="1:4" ht="15.75" thickBot="1" x14ac:dyDescent="0.3">
      <c r="A28" s="14" t="s">
        <v>42</v>
      </c>
      <c r="B28" s="15">
        <v>4</v>
      </c>
      <c r="C28" s="17">
        <v>9068733</v>
      </c>
      <c r="D28" s="17">
        <v>0</v>
      </c>
    </row>
    <row r="29" spans="1:4" x14ac:dyDescent="0.25">
      <c r="A29" s="11"/>
      <c r="B29" s="12"/>
      <c r="C29" s="10"/>
      <c r="D29" s="10"/>
    </row>
    <row r="30" spans="1:4" x14ac:dyDescent="0.25">
      <c r="A30" s="11"/>
      <c r="B30" s="12"/>
      <c r="C30" s="3">
        <v>127878560</v>
      </c>
      <c r="D30" s="3">
        <v>136138875</v>
      </c>
    </row>
    <row r="31" spans="1:4" ht="15.75" thickBot="1" x14ac:dyDescent="0.3">
      <c r="A31" s="20"/>
      <c r="B31" s="18"/>
      <c r="C31" s="7">
        <f>C25+C28-C30</f>
        <v>0</v>
      </c>
      <c r="D31" s="7">
        <f>D25+D28-D30</f>
        <v>0</v>
      </c>
    </row>
    <row r="32" spans="1:4" x14ac:dyDescent="0.25">
      <c r="A32" s="8"/>
      <c r="B32" s="9"/>
      <c r="C32" s="3"/>
      <c r="D32" s="3"/>
    </row>
    <row r="33" spans="1:4" x14ac:dyDescent="0.25">
      <c r="A33" s="8" t="s">
        <v>20</v>
      </c>
      <c r="B33" s="9"/>
      <c r="C33" s="3">
        <v>371980571</v>
      </c>
      <c r="D33" s="3">
        <v>388029563</v>
      </c>
    </row>
    <row r="34" spans="1:4" ht="15.75" thickBot="1" x14ac:dyDescent="0.3">
      <c r="A34" s="21"/>
      <c r="B34" s="22"/>
      <c r="C34" s="23"/>
      <c r="D34" s="23"/>
    </row>
    <row r="35" spans="1:4" ht="15.75" thickTop="1" x14ac:dyDescent="0.25">
      <c r="A35" s="19"/>
      <c r="B35" s="12"/>
      <c r="C35" s="10">
        <f>C12+C30-C33</f>
        <v>0</v>
      </c>
      <c r="D35" s="10">
        <f>D12+D30-D33</f>
        <v>0</v>
      </c>
    </row>
    <row r="36" spans="1:4" x14ac:dyDescent="0.25">
      <c r="A36" s="8" t="s">
        <v>21</v>
      </c>
      <c r="B36" s="12"/>
      <c r="C36" s="10"/>
      <c r="D36" s="10"/>
    </row>
    <row r="37" spans="1:4" x14ac:dyDescent="0.25">
      <c r="A37" s="8" t="s">
        <v>22</v>
      </c>
      <c r="B37" s="12"/>
      <c r="C37" s="10"/>
      <c r="D37" s="10"/>
    </row>
    <row r="38" spans="1:4" x14ac:dyDescent="0.25">
      <c r="A38" s="11" t="s">
        <v>23</v>
      </c>
      <c r="B38" s="12"/>
      <c r="C38" s="10">
        <v>133845672</v>
      </c>
      <c r="D38" s="10">
        <v>133845672</v>
      </c>
    </row>
    <row r="39" spans="1:4" x14ac:dyDescent="0.25">
      <c r="A39" s="11" t="s">
        <v>24</v>
      </c>
      <c r="B39" s="12"/>
      <c r="C39" s="10">
        <v>33449934</v>
      </c>
      <c r="D39" s="10">
        <v>36039306</v>
      </c>
    </row>
    <row r="40" spans="1:4" ht="15.75" thickBot="1" x14ac:dyDescent="0.3">
      <c r="A40" s="20"/>
      <c r="B40" s="18"/>
      <c r="C40" s="7"/>
      <c r="D40" s="7"/>
    </row>
    <row r="41" spans="1:4" x14ac:dyDescent="0.25">
      <c r="A41" s="8"/>
      <c r="B41" s="9"/>
      <c r="C41" s="3"/>
      <c r="D41" s="3"/>
    </row>
    <row r="42" spans="1:4" x14ac:dyDescent="0.25">
      <c r="A42" s="8" t="s">
        <v>25</v>
      </c>
      <c r="B42" s="9"/>
      <c r="C42" s="3">
        <v>167295606</v>
      </c>
      <c r="D42" s="3">
        <v>169884978</v>
      </c>
    </row>
    <row r="43" spans="1:4" ht="15.75" thickBot="1" x14ac:dyDescent="0.3">
      <c r="A43" s="21"/>
      <c r="B43" s="22"/>
      <c r="C43" s="23">
        <f>SUM(C38:C39)-C42</f>
        <v>0</v>
      </c>
      <c r="D43" s="23">
        <f>SUM(D38:D39)-D42</f>
        <v>0</v>
      </c>
    </row>
    <row r="44" spans="1:4" ht="15.75" thickTop="1" x14ac:dyDescent="0.25"/>
    <row r="45" spans="1:4" x14ac:dyDescent="0.25">
      <c r="A45" s="1" t="s">
        <v>0</v>
      </c>
      <c r="B45" s="2" t="s">
        <v>1</v>
      </c>
      <c r="C45" s="2" t="s">
        <v>2</v>
      </c>
      <c r="D45" s="3" t="s">
        <v>3</v>
      </c>
    </row>
    <row r="46" spans="1:4" ht="15.75" thickBot="1" x14ac:dyDescent="0.3">
      <c r="A46" s="5"/>
      <c r="B46" s="6"/>
      <c r="C46" s="6"/>
      <c r="D46" s="7" t="s">
        <v>4</v>
      </c>
    </row>
    <row r="47" spans="1:4" x14ac:dyDescent="0.25">
      <c r="A47" s="24"/>
      <c r="B47" s="9"/>
      <c r="C47" s="3"/>
      <c r="D47" s="3"/>
    </row>
    <row r="48" spans="1:4" x14ac:dyDescent="0.25">
      <c r="A48" s="24" t="s">
        <v>26</v>
      </c>
      <c r="B48" s="12"/>
      <c r="C48" s="10"/>
      <c r="D48" s="10"/>
    </row>
    <row r="49" spans="1:4" x14ac:dyDescent="0.25">
      <c r="A49" s="25" t="s">
        <v>27</v>
      </c>
      <c r="B49" s="12">
        <v>9</v>
      </c>
      <c r="C49" s="10">
        <v>11555688</v>
      </c>
      <c r="D49" s="10">
        <v>17096412</v>
      </c>
    </row>
    <row r="50" spans="1:4" x14ac:dyDescent="0.25">
      <c r="A50" s="25" t="s">
        <v>28</v>
      </c>
      <c r="B50" s="12"/>
      <c r="C50" s="10">
        <v>14885199</v>
      </c>
      <c r="D50" s="10">
        <v>14447202</v>
      </c>
    </row>
    <row r="51" spans="1:4" x14ac:dyDescent="0.25">
      <c r="A51" s="25" t="s">
        <v>29</v>
      </c>
      <c r="B51" s="12"/>
      <c r="C51" s="10">
        <v>970306</v>
      </c>
      <c r="D51" s="10">
        <v>1050195</v>
      </c>
    </row>
    <row r="52" spans="1:4" x14ac:dyDescent="0.25">
      <c r="A52" s="25" t="s">
        <v>30</v>
      </c>
      <c r="B52" s="26"/>
      <c r="C52" s="10">
        <v>10611995</v>
      </c>
      <c r="D52" s="10">
        <v>10820812</v>
      </c>
    </row>
    <row r="53" spans="1:4" ht="15.75" thickBot="1" x14ac:dyDescent="0.3">
      <c r="A53" s="27"/>
      <c r="B53" s="15"/>
      <c r="C53" s="17"/>
      <c r="D53" s="17"/>
    </row>
    <row r="54" spans="1:4" x14ac:dyDescent="0.25">
      <c r="A54" s="25"/>
      <c r="B54" s="12"/>
      <c r="C54" s="10"/>
      <c r="D54" s="10"/>
    </row>
    <row r="55" spans="1:4" x14ac:dyDescent="0.25">
      <c r="A55" s="24"/>
      <c r="B55" s="9"/>
      <c r="C55" s="3">
        <v>38023188</v>
      </c>
      <c r="D55" s="3">
        <v>43414621</v>
      </c>
    </row>
    <row r="56" spans="1:4" ht="15.75" thickBot="1" x14ac:dyDescent="0.3">
      <c r="A56" s="28"/>
      <c r="B56" s="15"/>
      <c r="C56" s="17">
        <f>SUM(C49:C52)-C55</f>
        <v>0</v>
      </c>
      <c r="D56" s="17">
        <f>SUM(D49:D52)-D55</f>
        <v>0</v>
      </c>
    </row>
    <row r="57" spans="1:4" x14ac:dyDescent="0.25">
      <c r="A57" s="24"/>
      <c r="B57" s="12"/>
      <c r="C57" s="10"/>
      <c r="D57" s="10"/>
    </row>
    <row r="58" spans="1:4" x14ac:dyDescent="0.25">
      <c r="A58" s="24" t="s">
        <v>31</v>
      </c>
      <c r="B58" s="12"/>
      <c r="C58" s="10"/>
      <c r="D58" s="10"/>
    </row>
    <row r="59" spans="1:4" x14ac:dyDescent="0.25">
      <c r="A59" s="25" t="s">
        <v>27</v>
      </c>
      <c r="B59" s="12">
        <v>9</v>
      </c>
      <c r="C59" s="10">
        <v>7831162</v>
      </c>
      <c r="D59" s="10">
        <v>9146485</v>
      </c>
    </row>
    <row r="60" spans="1:4" x14ac:dyDescent="0.25">
      <c r="A60" s="25" t="s">
        <v>28</v>
      </c>
      <c r="B60" s="12"/>
      <c r="C60" s="13">
        <v>228305</v>
      </c>
      <c r="D60" s="10">
        <v>122288</v>
      </c>
    </row>
    <row r="61" spans="1:4" x14ac:dyDescent="0.25">
      <c r="A61" s="25" t="s">
        <v>30</v>
      </c>
      <c r="B61" s="12"/>
      <c r="C61" s="13">
        <v>597099</v>
      </c>
      <c r="D61" s="10">
        <v>588121</v>
      </c>
    </row>
    <row r="62" spans="1:4" x14ac:dyDescent="0.25">
      <c r="A62" s="25" t="s">
        <v>32</v>
      </c>
      <c r="B62" s="12">
        <v>10</v>
      </c>
      <c r="C62" s="13">
        <v>112802431</v>
      </c>
      <c r="D62" s="10">
        <v>122923032</v>
      </c>
    </row>
    <row r="63" spans="1:4" x14ac:dyDescent="0.25">
      <c r="A63" s="25" t="s">
        <v>33</v>
      </c>
      <c r="B63" s="12"/>
      <c r="C63" s="10">
        <v>2140269</v>
      </c>
      <c r="D63" s="10">
        <v>3862049</v>
      </c>
    </row>
    <row r="64" spans="1:4" x14ac:dyDescent="0.25">
      <c r="A64" s="25" t="s">
        <v>34</v>
      </c>
      <c r="B64" s="12"/>
      <c r="C64" s="10">
        <v>1256970</v>
      </c>
      <c r="D64" s="10" t="s">
        <v>19</v>
      </c>
    </row>
    <row r="65" spans="1:4" x14ac:dyDescent="0.25">
      <c r="A65" s="25" t="s">
        <v>35</v>
      </c>
      <c r="B65" s="12"/>
      <c r="C65" s="10">
        <v>388481</v>
      </c>
      <c r="D65" s="10">
        <v>406431</v>
      </c>
    </row>
    <row r="66" spans="1:4" x14ac:dyDescent="0.25">
      <c r="A66" s="25" t="s">
        <v>36</v>
      </c>
      <c r="B66" s="12"/>
      <c r="C66" s="10">
        <v>35172042</v>
      </c>
      <c r="D66" s="10">
        <v>33225553</v>
      </c>
    </row>
    <row r="67" spans="1:4" x14ac:dyDescent="0.25">
      <c r="A67" s="25" t="s">
        <v>37</v>
      </c>
      <c r="B67" s="12">
        <v>11</v>
      </c>
      <c r="C67" s="10">
        <v>6245018</v>
      </c>
      <c r="D67" s="10">
        <v>4456005</v>
      </c>
    </row>
    <row r="68" spans="1:4" ht="15.75" thickBot="1" x14ac:dyDescent="0.3">
      <c r="A68" s="27"/>
      <c r="B68" s="15"/>
      <c r="C68" s="17"/>
      <c r="D68" s="17"/>
    </row>
    <row r="69" spans="1:4" x14ac:dyDescent="0.25">
      <c r="A69" s="25"/>
      <c r="B69" s="12"/>
      <c r="C69" s="10"/>
      <c r="D69" s="10"/>
    </row>
    <row r="70" spans="1:4" x14ac:dyDescent="0.25">
      <c r="A70" s="24"/>
      <c r="B70" s="9"/>
      <c r="C70" s="3">
        <v>166661777</v>
      </c>
      <c r="D70" s="3">
        <v>174729964</v>
      </c>
    </row>
    <row r="71" spans="1:4" ht="15.75" thickBot="1" x14ac:dyDescent="0.3">
      <c r="A71" s="28"/>
      <c r="B71" s="18"/>
      <c r="C71" s="7">
        <f>SUM(C59:C67)-C70</f>
        <v>0</v>
      </c>
      <c r="D71" s="7">
        <f>SUM(D59:D67)-D70</f>
        <v>0</v>
      </c>
    </row>
    <row r="72" spans="1:4" x14ac:dyDescent="0.25">
      <c r="A72" s="24"/>
      <c r="B72" s="9"/>
      <c r="C72" s="3"/>
      <c r="D72" s="3"/>
    </row>
    <row r="73" spans="1:4" x14ac:dyDescent="0.25">
      <c r="A73" s="24" t="s">
        <v>38</v>
      </c>
      <c r="B73" s="9"/>
      <c r="C73" s="29">
        <v>204684965</v>
      </c>
      <c r="D73" s="3">
        <v>218144585</v>
      </c>
    </row>
    <row r="74" spans="1:4" ht="15.75" thickBot="1" x14ac:dyDescent="0.3">
      <c r="A74" s="30"/>
      <c r="B74" s="22"/>
      <c r="C74" s="31">
        <f>C55+C70-C73</f>
        <v>0</v>
      </c>
      <c r="D74" s="31">
        <f>D55+D70-D73</f>
        <v>0</v>
      </c>
    </row>
    <row r="75" spans="1:4" ht="15.75" thickTop="1" x14ac:dyDescent="0.25">
      <c r="A75" s="24"/>
      <c r="B75" s="9"/>
      <c r="C75" s="29"/>
      <c r="D75" s="3"/>
    </row>
    <row r="76" spans="1:4" x14ac:dyDescent="0.25">
      <c r="A76" s="24" t="s">
        <v>39</v>
      </c>
      <c r="B76" s="9"/>
      <c r="C76" s="29">
        <v>371980571</v>
      </c>
      <c r="D76" s="3">
        <v>388029563</v>
      </c>
    </row>
    <row r="77" spans="1:4" ht="15.75" thickBot="1" x14ac:dyDescent="0.3">
      <c r="A77" s="30"/>
      <c r="B77" s="22"/>
      <c r="C77" s="31">
        <f>C73+C42-C76</f>
        <v>0</v>
      </c>
      <c r="D77" s="31">
        <f>D73+D42-D76</f>
        <v>0</v>
      </c>
    </row>
    <row r="78" spans="1:4" ht="15.75" thickTop="1" x14ac:dyDescent="0.25">
      <c r="A78" s="24"/>
      <c r="B78" s="9"/>
      <c r="C78" s="10"/>
      <c r="D78" s="10"/>
    </row>
    <row r="79" spans="1:4" x14ac:dyDescent="0.25">
      <c r="A79" s="25" t="s">
        <v>40</v>
      </c>
      <c r="B79" s="12">
        <v>8</v>
      </c>
      <c r="C79" s="10">
        <v>2404</v>
      </c>
      <c r="D79" s="10">
        <v>244</v>
      </c>
    </row>
    <row r="80" spans="1:4" ht="15.75" thickBot="1" x14ac:dyDescent="0.3">
      <c r="A80" s="30"/>
      <c r="B80" s="32"/>
      <c r="C80" s="33"/>
      <c r="D80" s="33"/>
    </row>
    <row r="81" spans="1:1" ht="15.75" thickTop="1" x14ac:dyDescent="0.25"/>
    <row r="83" spans="1:1" x14ac:dyDescent="0.25">
      <c r="A83" s="4" t="s">
        <v>110</v>
      </c>
    </row>
    <row r="84" spans="1:1" x14ac:dyDescent="0.25">
      <c r="A84" s="4" t="s">
        <v>111</v>
      </c>
    </row>
    <row r="87" spans="1:1" x14ac:dyDescent="0.25">
      <c r="A87" s="4" t="s">
        <v>112</v>
      </c>
    </row>
    <row r="88" spans="1:1" x14ac:dyDescent="0.25">
      <c r="A88" s="4" t="s">
        <v>111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8"/>
  <sheetViews>
    <sheetView topLeftCell="A7" workbookViewId="0">
      <selection activeCell="A33" sqref="A33:A38"/>
    </sheetView>
  </sheetViews>
  <sheetFormatPr defaultRowHeight="15" x14ac:dyDescent="0.25"/>
  <cols>
    <col min="1" max="1" width="65.5703125" bestFit="1" customWidth="1"/>
    <col min="2" max="2" width="9.28515625" bestFit="1" customWidth="1"/>
    <col min="3" max="4" width="14.5703125" bestFit="1" customWidth="1"/>
  </cols>
  <sheetData>
    <row r="1" spans="1:4" x14ac:dyDescent="0.25">
      <c r="A1" s="34"/>
      <c r="B1" s="19"/>
      <c r="C1" s="35" t="s">
        <v>64</v>
      </c>
      <c r="D1" s="35"/>
    </row>
    <row r="2" spans="1:4" x14ac:dyDescent="0.25">
      <c r="A2" s="34"/>
      <c r="B2" s="19"/>
      <c r="C2" s="35" t="s">
        <v>43</v>
      </c>
      <c r="D2" s="35"/>
    </row>
    <row r="3" spans="1:4" x14ac:dyDescent="0.25">
      <c r="A3" s="34"/>
      <c r="B3" s="19"/>
      <c r="C3" s="35" t="s">
        <v>44</v>
      </c>
      <c r="D3" s="35"/>
    </row>
    <row r="4" spans="1:4" x14ac:dyDescent="0.25">
      <c r="A4" s="34"/>
      <c r="B4" s="19"/>
      <c r="C4" s="36"/>
      <c r="D4" s="36"/>
    </row>
    <row r="5" spans="1:4" x14ac:dyDescent="0.25">
      <c r="A5" s="34"/>
      <c r="B5" s="19"/>
      <c r="C5" s="36"/>
      <c r="D5" s="36"/>
    </row>
    <row r="6" spans="1:4" ht="15.75" thickBot="1" x14ac:dyDescent="0.3">
      <c r="A6" s="34"/>
      <c r="B6" s="19"/>
      <c r="C6" s="37"/>
      <c r="D6" s="37"/>
    </row>
    <row r="7" spans="1:4" ht="15.75" thickBot="1" x14ac:dyDescent="0.3">
      <c r="A7" s="38" t="s">
        <v>45</v>
      </c>
      <c r="B7" s="18" t="s">
        <v>1</v>
      </c>
      <c r="C7" s="39" t="s">
        <v>46</v>
      </c>
      <c r="D7" s="40" t="s">
        <v>47</v>
      </c>
    </row>
    <row r="8" spans="1:4" x14ac:dyDescent="0.25">
      <c r="A8" s="11" t="s">
        <v>5</v>
      </c>
      <c r="B8" s="12"/>
      <c r="C8" s="8"/>
      <c r="D8" s="11"/>
    </row>
    <row r="9" spans="1:4" x14ac:dyDescent="0.25">
      <c r="A9" s="11" t="s">
        <v>48</v>
      </c>
      <c r="B9" s="12">
        <v>17</v>
      </c>
      <c r="C9" s="3">
        <v>292125848</v>
      </c>
      <c r="D9" s="10">
        <v>229218423</v>
      </c>
    </row>
    <row r="10" spans="1:4" ht="15.75" thickBot="1" x14ac:dyDescent="0.3">
      <c r="A10" s="14" t="s">
        <v>49</v>
      </c>
      <c r="B10" s="15">
        <v>18</v>
      </c>
      <c r="C10" s="3">
        <v>-289618417</v>
      </c>
      <c r="D10" s="17">
        <v>-223270536</v>
      </c>
    </row>
    <row r="11" spans="1:4" x14ac:dyDescent="0.25">
      <c r="A11" s="8" t="s">
        <v>50</v>
      </c>
      <c r="B11" s="9"/>
      <c r="C11" s="41">
        <v>2507431</v>
      </c>
      <c r="D11" s="10">
        <v>5947887</v>
      </c>
    </row>
    <row r="12" spans="1:4" x14ac:dyDescent="0.25">
      <c r="A12" s="11" t="s">
        <v>5</v>
      </c>
      <c r="B12" s="12"/>
      <c r="C12" s="3">
        <f>C9+C10-C11</f>
        <v>0</v>
      </c>
      <c r="D12" s="3">
        <f>D9+D10-D11</f>
        <v>0</v>
      </c>
    </row>
    <row r="13" spans="1:4" x14ac:dyDescent="0.25">
      <c r="A13" s="11" t="s">
        <v>51</v>
      </c>
      <c r="B13" s="12">
        <v>19</v>
      </c>
      <c r="C13" s="3">
        <v>-4072789</v>
      </c>
      <c r="D13" s="10">
        <v>-3961532</v>
      </c>
    </row>
    <row r="14" spans="1:4" x14ac:dyDescent="0.25">
      <c r="A14" s="11" t="s">
        <v>65</v>
      </c>
      <c r="B14" s="12"/>
      <c r="C14" s="3">
        <v>-3026895</v>
      </c>
      <c r="D14" s="10">
        <v>-1638229</v>
      </c>
    </row>
    <row r="15" spans="1:4" x14ac:dyDescent="0.25">
      <c r="A15" s="11" t="s">
        <v>52</v>
      </c>
      <c r="B15" s="19"/>
      <c r="C15" s="3">
        <v>107562</v>
      </c>
      <c r="D15" s="10">
        <v>69004</v>
      </c>
    </row>
    <row r="16" spans="1:4" ht="15.75" thickBot="1" x14ac:dyDescent="0.3">
      <c r="A16" s="11" t="s">
        <v>53</v>
      </c>
      <c r="B16" s="19"/>
      <c r="C16" s="3">
        <v>-33758</v>
      </c>
      <c r="D16" s="10">
        <v>-24374</v>
      </c>
    </row>
    <row r="17" spans="1:4" x14ac:dyDescent="0.25">
      <c r="A17" s="42" t="s">
        <v>54</v>
      </c>
      <c r="B17" s="43"/>
      <c r="C17" s="41">
        <v>-4518449</v>
      </c>
      <c r="D17" s="44">
        <v>392756</v>
      </c>
    </row>
    <row r="18" spans="1:4" x14ac:dyDescent="0.25">
      <c r="A18" s="11" t="s">
        <v>5</v>
      </c>
      <c r="B18" s="12"/>
      <c r="C18" s="3">
        <f>SUM(C11:C16)-C17</f>
        <v>0</v>
      </c>
      <c r="D18" s="3">
        <f>SUM(D11:D16)-D17</f>
        <v>0</v>
      </c>
    </row>
    <row r="19" spans="1:4" x14ac:dyDescent="0.25">
      <c r="A19" s="11" t="s">
        <v>66</v>
      </c>
      <c r="B19" s="12"/>
      <c r="C19" s="3">
        <v>-1960342</v>
      </c>
      <c r="D19" s="10">
        <v>-879000</v>
      </c>
    </row>
    <row r="20" spans="1:4" x14ac:dyDescent="0.25">
      <c r="A20" s="11" t="s">
        <v>55</v>
      </c>
      <c r="B20" s="12">
        <v>20</v>
      </c>
      <c r="C20" s="3">
        <v>8838313</v>
      </c>
      <c r="D20" s="10">
        <v>5983121</v>
      </c>
    </row>
    <row r="21" spans="1:4" ht="15.75" thickBot="1" x14ac:dyDescent="0.3">
      <c r="A21" s="11" t="s">
        <v>56</v>
      </c>
      <c r="B21" s="12">
        <v>20</v>
      </c>
      <c r="C21" s="3">
        <v>-3261592</v>
      </c>
      <c r="D21" s="10">
        <v>-4328730</v>
      </c>
    </row>
    <row r="22" spans="1:4" x14ac:dyDescent="0.25">
      <c r="A22" s="42" t="s">
        <v>57</v>
      </c>
      <c r="B22" s="43"/>
      <c r="C22" s="41">
        <v>-902070</v>
      </c>
      <c r="D22" s="44">
        <v>1168147</v>
      </c>
    </row>
    <row r="23" spans="1:4" x14ac:dyDescent="0.25">
      <c r="A23" s="11" t="s">
        <v>5</v>
      </c>
      <c r="B23" s="12"/>
      <c r="C23" s="3">
        <f>SUM(C17:C21)-C22</f>
        <v>0</v>
      </c>
      <c r="D23" s="3">
        <f>SUM(D17:D21)-D22</f>
        <v>0</v>
      </c>
    </row>
    <row r="24" spans="1:4" ht="15.75" thickBot="1" x14ac:dyDescent="0.3">
      <c r="A24" s="14" t="s">
        <v>58</v>
      </c>
      <c r="B24" s="15">
        <v>21</v>
      </c>
      <c r="C24" s="7">
        <v>-1687302</v>
      </c>
      <c r="D24" s="17">
        <v>-283420</v>
      </c>
    </row>
    <row r="25" spans="1:4" ht="15.75" thickBot="1" x14ac:dyDescent="0.3">
      <c r="A25" s="20" t="s">
        <v>59</v>
      </c>
      <c r="B25" s="18"/>
      <c r="C25" s="7">
        <v>-2589372</v>
      </c>
      <c r="D25" s="17">
        <v>884727</v>
      </c>
    </row>
    <row r="26" spans="1:4" ht="15.75" thickBot="1" x14ac:dyDescent="0.3">
      <c r="A26" s="21" t="s">
        <v>67</v>
      </c>
      <c r="B26" s="22"/>
      <c r="C26" s="23">
        <v>-2589372</v>
      </c>
      <c r="D26" s="33">
        <v>884727</v>
      </c>
    </row>
    <row r="27" spans="1:4" ht="15.75" thickTop="1" x14ac:dyDescent="0.25">
      <c r="A27" s="8" t="s">
        <v>5</v>
      </c>
      <c r="B27" s="9"/>
      <c r="C27" s="3">
        <f>C22+C24-C25</f>
        <v>0</v>
      </c>
      <c r="D27" s="3">
        <f>D22+D24-D25</f>
        <v>0</v>
      </c>
    </row>
    <row r="28" spans="1:4" x14ac:dyDescent="0.25">
      <c r="A28" s="8" t="s">
        <v>60</v>
      </c>
      <c r="B28" s="9"/>
      <c r="C28" s="3"/>
      <c r="D28" s="10"/>
    </row>
    <row r="29" spans="1:4" ht="15.75" thickBot="1" x14ac:dyDescent="0.3">
      <c r="A29" s="14" t="s">
        <v>61</v>
      </c>
      <c r="B29" s="15">
        <v>9</v>
      </c>
      <c r="C29" s="39" t="s">
        <v>62</v>
      </c>
      <c r="D29" s="40" t="s">
        <v>63</v>
      </c>
    </row>
    <row r="33" spans="1:1" x14ac:dyDescent="0.25">
      <c r="A33" s="4" t="s">
        <v>110</v>
      </c>
    </row>
    <row r="34" spans="1:1" x14ac:dyDescent="0.25">
      <c r="A34" s="4" t="s">
        <v>111</v>
      </c>
    </row>
    <row r="35" spans="1:1" x14ac:dyDescent="0.25">
      <c r="A35" s="4"/>
    </row>
    <row r="36" spans="1:1" x14ac:dyDescent="0.25">
      <c r="A36" s="4"/>
    </row>
    <row r="37" spans="1:1" x14ac:dyDescent="0.25">
      <c r="A37" s="4" t="s">
        <v>112</v>
      </c>
    </row>
    <row r="38" spans="1:1" x14ac:dyDescent="0.25">
      <c r="A38" s="4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4"/>
  <sheetViews>
    <sheetView topLeftCell="A36" workbookViewId="0">
      <selection activeCell="A49" sqref="A49:A54"/>
    </sheetView>
  </sheetViews>
  <sheetFormatPr defaultRowHeight="15" x14ac:dyDescent="0.25"/>
  <cols>
    <col min="1" max="1" width="70" bestFit="1" customWidth="1"/>
    <col min="2" max="2" width="9.28515625" bestFit="1" customWidth="1"/>
    <col min="3" max="4" width="14.5703125" bestFit="1" customWidth="1"/>
  </cols>
  <sheetData>
    <row r="1" spans="1:4" ht="15.75" thickBot="1" x14ac:dyDescent="0.3">
      <c r="A1" s="1" t="s">
        <v>45</v>
      </c>
      <c r="B1" s="2" t="s">
        <v>1</v>
      </c>
      <c r="C1" s="6" t="s">
        <v>92</v>
      </c>
      <c r="D1" s="6"/>
    </row>
    <row r="2" spans="1:4" ht="15.75" thickBot="1" x14ac:dyDescent="0.3">
      <c r="A2" s="5"/>
      <c r="B2" s="6"/>
      <c r="C2" s="7" t="s">
        <v>68</v>
      </c>
      <c r="D2" s="45" t="s">
        <v>69</v>
      </c>
    </row>
    <row r="3" spans="1:4" x14ac:dyDescent="0.25">
      <c r="A3" s="46" t="s">
        <v>5</v>
      </c>
      <c r="B3" s="9"/>
      <c r="C3" s="11"/>
      <c r="D3" s="11"/>
    </row>
    <row r="4" spans="1:4" x14ac:dyDescent="0.25">
      <c r="A4" s="8" t="s">
        <v>70</v>
      </c>
      <c r="B4" s="12"/>
      <c r="C4" s="11"/>
      <c r="D4" s="11"/>
    </row>
    <row r="5" spans="1:4" x14ac:dyDescent="0.25">
      <c r="A5" s="11" t="s">
        <v>71</v>
      </c>
      <c r="B5" s="12"/>
      <c r="C5" s="11">
        <v>364458736</v>
      </c>
      <c r="D5" s="11">
        <v>277183025</v>
      </c>
    </row>
    <row r="6" spans="1:4" x14ac:dyDescent="0.25">
      <c r="A6" s="11" t="s">
        <v>72</v>
      </c>
      <c r="B6" s="12"/>
      <c r="C6" s="11">
        <v>-303679013</v>
      </c>
      <c r="D6" s="11">
        <v>-258916158</v>
      </c>
    </row>
    <row r="7" spans="1:4" x14ac:dyDescent="0.25">
      <c r="A7" s="11" t="s">
        <v>73</v>
      </c>
      <c r="B7" s="12"/>
      <c r="C7" s="11">
        <v>-12961483</v>
      </c>
      <c r="D7" s="11">
        <v>-7388175</v>
      </c>
    </row>
    <row r="8" spans="1:4" x14ac:dyDescent="0.25">
      <c r="A8" s="11" t="s">
        <v>74</v>
      </c>
      <c r="B8" s="12"/>
      <c r="C8" s="11">
        <v>-14826215</v>
      </c>
      <c r="D8" s="11">
        <v>-9156376</v>
      </c>
    </row>
    <row r="9" spans="1:4" x14ac:dyDescent="0.25">
      <c r="A9" s="11" t="s">
        <v>75</v>
      </c>
      <c r="B9" s="12"/>
      <c r="C9" s="11">
        <v>-3866335</v>
      </c>
      <c r="D9" s="11">
        <v>-1204100</v>
      </c>
    </row>
    <row r="10" spans="1:4" x14ac:dyDescent="0.25">
      <c r="A10" s="11" t="s">
        <v>76</v>
      </c>
      <c r="B10" s="12"/>
      <c r="C10" s="11">
        <v>-2787147</v>
      </c>
      <c r="D10" s="11">
        <v>-4482278</v>
      </c>
    </row>
    <row r="11" spans="1:4" x14ac:dyDescent="0.25">
      <c r="A11" s="11" t="s">
        <v>77</v>
      </c>
      <c r="B11" s="12"/>
      <c r="C11" s="11">
        <v>7511898</v>
      </c>
      <c r="D11" s="11">
        <v>5090381</v>
      </c>
    </row>
    <row r="12" spans="1:4" x14ac:dyDescent="0.25">
      <c r="A12" s="11" t="s">
        <v>78</v>
      </c>
      <c r="B12" s="12"/>
      <c r="C12" s="11">
        <v>217674</v>
      </c>
      <c r="D12" s="11">
        <v>162218</v>
      </c>
    </row>
    <row r="13" spans="1:4" x14ac:dyDescent="0.25">
      <c r="A13" s="11" t="s">
        <v>79</v>
      </c>
      <c r="B13" s="12"/>
      <c r="C13" s="11">
        <v>-38871</v>
      </c>
      <c r="D13" s="11">
        <v>-586552</v>
      </c>
    </row>
    <row r="14" spans="1:4" ht="15.75" thickBot="1" x14ac:dyDescent="0.3">
      <c r="A14" s="14"/>
      <c r="B14" s="15"/>
      <c r="C14" s="14"/>
      <c r="D14" s="14"/>
    </row>
    <row r="15" spans="1:4" x14ac:dyDescent="0.25">
      <c r="A15" s="11"/>
      <c r="B15" s="12"/>
      <c r="C15" s="11"/>
      <c r="D15" s="11"/>
    </row>
    <row r="16" spans="1:4" x14ac:dyDescent="0.25">
      <c r="A16" s="47" t="s">
        <v>93</v>
      </c>
      <c r="B16" s="9"/>
      <c r="C16" s="8">
        <v>34029244</v>
      </c>
      <c r="D16" s="8">
        <v>701985</v>
      </c>
    </row>
    <row r="17" spans="1:4" ht="15.75" thickBot="1" x14ac:dyDescent="0.3">
      <c r="A17" s="48"/>
      <c r="B17" s="15"/>
      <c r="C17" s="14">
        <f>SUM(C5:C13)-C16</f>
        <v>0</v>
      </c>
      <c r="D17" s="14">
        <f>SUM(D5:D13)-D16</f>
        <v>0</v>
      </c>
    </row>
    <row r="18" spans="1:4" x14ac:dyDescent="0.25">
      <c r="A18" s="11"/>
      <c r="B18" s="12"/>
      <c r="C18" s="11"/>
      <c r="D18" s="11"/>
    </row>
    <row r="19" spans="1:4" x14ac:dyDescent="0.25">
      <c r="A19" s="8" t="s">
        <v>80</v>
      </c>
      <c r="B19" s="12"/>
      <c r="C19" s="11"/>
      <c r="D19" s="11"/>
    </row>
    <row r="20" spans="1:4" x14ac:dyDescent="0.25">
      <c r="A20" s="11" t="s">
        <v>94</v>
      </c>
      <c r="B20" s="12"/>
      <c r="C20" s="11">
        <v>69006</v>
      </c>
      <c r="D20" s="11">
        <v>98574</v>
      </c>
    </row>
    <row r="21" spans="1:4" x14ac:dyDescent="0.25">
      <c r="A21" s="11" t="s">
        <v>81</v>
      </c>
      <c r="B21" s="12"/>
      <c r="C21" s="11">
        <v>-10036539</v>
      </c>
      <c r="D21" s="11">
        <v>-7622430</v>
      </c>
    </row>
    <row r="22" spans="1:4" x14ac:dyDescent="0.25">
      <c r="A22" s="11" t="s">
        <v>82</v>
      </c>
      <c r="B22" s="12"/>
      <c r="C22" s="11" t="s">
        <v>83</v>
      </c>
      <c r="D22" s="11">
        <v>960</v>
      </c>
    </row>
    <row r="23" spans="1:4" x14ac:dyDescent="0.25">
      <c r="A23" s="11" t="s">
        <v>95</v>
      </c>
      <c r="B23" s="12"/>
      <c r="C23" s="11">
        <v>169</v>
      </c>
      <c r="D23" s="11">
        <v>190</v>
      </c>
    </row>
    <row r="24" spans="1:4" ht="15.75" thickBot="1" x14ac:dyDescent="0.3">
      <c r="A24" s="14"/>
      <c r="B24" s="15"/>
      <c r="C24" s="14"/>
      <c r="D24" s="14"/>
    </row>
    <row r="25" spans="1:4" x14ac:dyDescent="0.25">
      <c r="A25" s="11"/>
      <c r="B25" s="12"/>
      <c r="C25" s="11"/>
      <c r="D25" s="11"/>
    </row>
    <row r="26" spans="1:4" x14ac:dyDescent="0.25">
      <c r="A26" s="47" t="s">
        <v>96</v>
      </c>
      <c r="B26" s="9"/>
      <c r="C26" s="8">
        <v>-9967364</v>
      </c>
      <c r="D26" s="8">
        <v>-7522706</v>
      </c>
    </row>
    <row r="27" spans="1:4" ht="15.75" thickBot="1" x14ac:dyDescent="0.3">
      <c r="A27" s="48"/>
      <c r="B27" s="15"/>
      <c r="C27" s="14">
        <f>SUM(C20:C23)-C26</f>
        <v>0</v>
      </c>
      <c r="D27" s="14">
        <f>SUM(D20:D23)-D26</f>
        <v>0</v>
      </c>
    </row>
    <row r="28" spans="1:4" x14ac:dyDescent="0.25">
      <c r="A28" s="8"/>
      <c r="B28" s="12"/>
      <c r="C28" s="11"/>
      <c r="D28" s="11"/>
    </row>
    <row r="29" spans="1:4" x14ac:dyDescent="0.25">
      <c r="A29" s="8" t="s">
        <v>84</v>
      </c>
      <c r="B29" s="12"/>
      <c r="C29" s="11"/>
      <c r="D29" s="11"/>
    </row>
    <row r="30" spans="1:4" x14ac:dyDescent="0.25">
      <c r="A30" s="11" t="s">
        <v>85</v>
      </c>
      <c r="B30" s="12"/>
      <c r="C30" s="11" t="s">
        <v>83</v>
      </c>
      <c r="D30" s="11">
        <v>-28292</v>
      </c>
    </row>
    <row r="31" spans="1:4" x14ac:dyDescent="0.25">
      <c r="A31" s="11" t="s">
        <v>86</v>
      </c>
      <c r="B31" s="12">
        <v>9</v>
      </c>
      <c r="C31" s="11">
        <v>-6703074</v>
      </c>
      <c r="D31" s="11" t="s">
        <v>83</v>
      </c>
    </row>
    <row r="32" spans="1:4" x14ac:dyDescent="0.25">
      <c r="A32" s="11" t="s">
        <v>87</v>
      </c>
      <c r="B32" s="12"/>
      <c r="C32" s="11" t="s">
        <v>83</v>
      </c>
      <c r="D32" s="11">
        <v>-7375311</v>
      </c>
    </row>
    <row r="33" spans="1:4" ht="15.75" thickBot="1" x14ac:dyDescent="0.3">
      <c r="A33" s="14"/>
      <c r="B33" s="15"/>
      <c r="C33" s="14"/>
      <c r="D33" s="14"/>
    </row>
    <row r="34" spans="1:4" x14ac:dyDescent="0.25">
      <c r="A34" s="11"/>
      <c r="B34" s="12"/>
      <c r="C34" s="11"/>
      <c r="D34" s="11"/>
    </row>
    <row r="35" spans="1:4" x14ac:dyDescent="0.25">
      <c r="A35" s="47" t="s">
        <v>97</v>
      </c>
      <c r="B35" s="9"/>
      <c r="C35" s="8">
        <v>-6703074</v>
      </c>
      <c r="D35" s="8">
        <v>-7403603</v>
      </c>
    </row>
    <row r="36" spans="1:4" ht="15.75" thickBot="1" x14ac:dyDescent="0.3">
      <c r="A36" s="48"/>
      <c r="B36" s="15"/>
      <c r="C36" s="14">
        <f>SUM(C30:C32)-C35</f>
        <v>0</v>
      </c>
      <c r="D36" s="14">
        <f>SUM(D30:D32)-D35</f>
        <v>0</v>
      </c>
    </row>
    <row r="37" spans="1:4" x14ac:dyDescent="0.25">
      <c r="A37" s="47"/>
      <c r="B37" s="12"/>
      <c r="C37" s="11"/>
      <c r="D37" s="11"/>
    </row>
    <row r="38" spans="1:4" x14ac:dyDescent="0.25">
      <c r="A38" s="8" t="s">
        <v>88</v>
      </c>
      <c r="B38" s="9"/>
      <c r="C38" s="8">
        <v>17358806</v>
      </c>
      <c r="D38" s="8">
        <v>-14224324</v>
      </c>
    </row>
    <row r="39" spans="1:4" ht="15.75" thickBot="1" x14ac:dyDescent="0.3">
      <c r="A39" s="20"/>
      <c r="B39" s="15"/>
      <c r="C39" s="14">
        <f>C16+C26+C35-C38</f>
        <v>0</v>
      </c>
      <c r="D39" s="14">
        <f>D16+D26+D35-D38</f>
        <v>0</v>
      </c>
    </row>
    <row r="40" spans="1:4" x14ac:dyDescent="0.25">
      <c r="A40" s="49"/>
      <c r="B40" s="12"/>
      <c r="C40" s="11"/>
      <c r="D40" s="11"/>
    </row>
    <row r="41" spans="1:4" x14ac:dyDescent="0.25">
      <c r="A41" s="11" t="s">
        <v>89</v>
      </c>
      <c r="B41" s="12"/>
      <c r="C41" s="11">
        <v>-12239</v>
      </c>
      <c r="D41" s="11">
        <v>-14599</v>
      </c>
    </row>
    <row r="42" spans="1:4" x14ac:dyDescent="0.25">
      <c r="A42" s="11" t="s">
        <v>90</v>
      </c>
      <c r="B42" s="12"/>
      <c r="C42" s="11">
        <v>37303553</v>
      </c>
      <c r="D42" s="11">
        <v>46754429</v>
      </c>
    </row>
    <row r="43" spans="1:4" ht="15.75" thickBot="1" x14ac:dyDescent="0.3">
      <c r="A43" s="14"/>
      <c r="B43" s="15"/>
      <c r="C43" s="14"/>
      <c r="D43" s="14"/>
    </row>
    <row r="44" spans="1:4" x14ac:dyDescent="0.25">
      <c r="A44" s="11"/>
      <c r="B44" s="12"/>
      <c r="C44" s="11"/>
      <c r="D44" s="11"/>
    </row>
    <row r="45" spans="1:4" x14ac:dyDescent="0.25">
      <c r="A45" s="8" t="s">
        <v>91</v>
      </c>
      <c r="B45" s="12">
        <v>7</v>
      </c>
      <c r="C45" s="8">
        <v>54650120</v>
      </c>
      <c r="D45" s="8">
        <v>32515506</v>
      </c>
    </row>
    <row r="46" spans="1:4" ht="15.75" thickBot="1" x14ac:dyDescent="0.3">
      <c r="A46" s="21"/>
      <c r="B46" s="32"/>
      <c r="C46" s="50">
        <f>SUM(C38:C42)-C45</f>
        <v>0</v>
      </c>
      <c r="D46" s="50">
        <f>SUM(D38:D42)-D45</f>
        <v>0</v>
      </c>
    </row>
    <row r="47" spans="1:4" ht="15.75" thickTop="1" x14ac:dyDescent="0.25"/>
    <row r="49" spans="1:1" x14ac:dyDescent="0.25">
      <c r="A49" s="4" t="s">
        <v>110</v>
      </c>
    </row>
    <row r="50" spans="1:1" x14ac:dyDescent="0.25">
      <c r="A50" s="4" t="s">
        <v>111</v>
      </c>
    </row>
    <row r="51" spans="1:1" x14ac:dyDescent="0.25">
      <c r="A51" s="4"/>
    </row>
    <row r="52" spans="1:1" x14ac:dyDescent="0.25">
      <c r="A52" s="4"/>
    </row>
    <row r="53" spans="1:1" x14ac:dyDescent="0.25">
      <c r="A53" s="4" t="s">
        <v>112</v>
      </c>
    </row>
    <row r="54" spans="1:1" x14ac:dyDescent="0.25">
      <c r="A54" s="4" t="s">
        <v>111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tabSelected="1" topLeftCell="A10" workbookViewId="0">
      <selection activeCell="E35" sqref="E35"/>
    </sheetView>
  </sheetViews>
  <sheetFormatPr defaultRowHeight="15" x14ac:dyDescent="0.25"/>
  <cols>
    <col min="1" max="1" width="36.5703125" bestFit="1" customWidth="1"/>
    <col min="3" max="3" width="14.5703125" bestFit="1" customWidth="1"/>
    <col min="4" max="4" width="13.5703125" bestFit="1" customWidth="1"/>
    <col min="5" max="5" width="14.5703125" bestFit="1" customWidth="1"/>
  </cols>
  <sheetData>
    <row r="1" spans="1:6" x14ac:dyDescent="0.25">
      <c r="A1" s="1" t="s">
        <v>98</v>
      </c>
      <c r="B1" s="2" t="s">
        <v>1</v>
      </c>
      <c r="C1" s="2" t="s">
        <v>23</v>
      </c>
      <c r="D1" s="2" t="s">
        <v>99</v>
      </c>
      <c r="E1" s="3" t="s">
        <v>100</v>
      </c>
    </row>
    <row r="2" spans="1:6" ht="15.75" thickBot="1" x14ac:dyDescent="0.3">
      <c r="A2" s="5"/>
      <c r="B2" s="6"/>
      <c r="C2" s="6"/>
      <c r="D2" s="6"/>
      <c r="E2" s="7" t="s">
        <v>101</v>
      </c>
    </row>
    <row r="3" spans="1:6" x14ac:dyDescent="0.25">
      <c r="A3" s="8" t="s">
        <v>5</v>
      </c>
      <c r="B3" s="9"/>
      <c r="C3" s="10"/>
      <c r="D3" s="10"/>
      <c r="E3" s="10"/>
    </row>
    <row r="4" spans="1:6" x14ac:dyDescent="0.25">
      <c r="A4" s="11" t="s">
        <v>102</v>
      </c>
      <c r="B4" s="12"/>
      <c r="C4" s="10">
        <v>133845672</v>
      </c>
      <c r="D4" s="10">
        <v>32524519</v>
      </c>
      <c r="E4" s="10">
        <v>166370191</v>
      </c>
      <c r="F4" s="52">
        <f>SUM(B4:D4)-E4</f>
        <v>0</v>
      </c>
    </row>
    <row r="5" spans="1:6" ht="15.75" thickBot="1" x14ac:dyDescent="0.3">
      <c r="A5" s="14"/>
      <c r="B5" s="18"/>
      <c r="C5" s="17"/>
      <c r="D5" s="17"/>
      <c r="E5" s="17"/>
      <c r="F5" s="52">
        <f t="shared" ref="F5:F26" si="0">SUM(B5:D5)-E5</f>
        <v>0</v>
      </c>
    </row>
    <row r="6" spans="1:6" x14ac:dyDescent="0.25">
      <c r="A6" s="11"/>
      <c r="B6" s="9"/>
      <c r="C6" s="10"/>
      <c r="D6" s="10"/>
      <c r="E6" s="10"/>
      <c r="F6" s="52">
        <f t="shared" si="0"/>
        <v>0</v>
      </c>
    </row>
    <row r="7" spans="1:6" x14ac:dyDescent="0.25">
      <c r="A7" s="11" t="s">
        <v>103</v>
      </c>
      <c r="B7" s="12"/>
      <c r="C7" s="10" t="s">
        <v>104</v>
      </c>
      <c r="D7" s="10">
        <v>884727</v>
      </c>
      <c r="E7" s="10">
        <v>884727</v>
      </c>
      <c r="F7" s="52">
        <f t="shared" si="0"/>
        <v>0</v>
      </c>
    </row>
    <row r="8" spans="1:6" ht="15.75" thickBot="1" x14ac:dyDescent="0.3">
      <c r="A8" s="14"/>
      <c r="B8" s="15"/>
      <c r="C8" s="17"/>
      <c r="D8" s="17"/>
      <c r="E8" s="17"/>
      <c r="F8" s="52">
        <f t="shared" si="0"/>
        <v>0</v>
      </c>
    </row>
    <row r="9" spans="1:6" x14ac:dyDescent="0.25">
      <c r="A9" s="11"/>
      <c r="B9" s="12"/>
      <c r="C9" s="10"/>
      <c r="D9" s="10"/>
      <c r="E9" s="10"/>
      <c r="F9" s="52">
        <f t="shared" si="0"/>
        <v>0</v>
      </c>
    </row>
    <row r="10" spans="1:6" x14ac:dyDescent="0.25">
      <c r="A10" s="8" t="s">
        <v>105</v>
      </c>
      <c r="B10" s="9"/>
      <c r="C10" s="3">
        <v>0</v>
      </c>
      <c r="D10" s="3">
        <v>884727</v>
      </c>
      <c r="E10" s="3">
        <v>884727</v>
      </c>
      <c r="F10" s="52">
        <f t="shared" si="0"/>
        <v>0</v>
      </c>
    </row>
    <row r="11" spans="1:6" ht="15.75" thickBot="1" x14ac:dyDescent="0.3">
      <c r="A11" s="20"/>
      <c r="B11" s="18"/>
      <c r="C11" s="17"/>
      <c r="D11" s="17"/>
      <c r="E11" s="17"/>
      <c r="F11" s="52">
        <f t="shared" si="0"/>
        <v>0</v>
      </c>
    </row>
    <row r="12" spans="1:6" x14ac:dyDescent="0.25">
      <c r="A12" s="8"/>
      <c r="B12" s="9"/>
      <c r="C12" s="10"/>
      <c r="D12" s="10"/>
      <c r="E12" s="10"/>
      <c r="F12" s="52">
        <f t="shared" si="0"/>
        <v>0</v>
      </c>
    </row>
    <row r="13" spans="1:6" x14ac:dyDescent="0.25">
      <c r="A13" s="8" t="s">
        <v>106</v>
      </c>
      <c r="B13" s="9"/>
      <c r="C13" s="3">
        <v>133845672</v>
      </c>
      <c r="D13" s="3">
        <v>33409246</v>
      </c>
      <c r="E13" s="3">
        <v>167254918</v>
      </c>
      <c r="F13" s="52">
        <f t="shared" si="0"/>
        <v>0</v>
      </c>
    </row>
    <row r="14" spans="1:6" ht="15.75" thickBot="1" x14ac:dyDescent="0.3">
      <c r="A14" s="21"/>
      <c r="B14" s="32"/>
      <c r="C14" s="33">
        <f>C4+C10-C13</f>
        <v>0</v>
      </c>
      <c r="D14" s="33">
        <f t="shared" ref="D14:E14" si="1">D4+D10-D13</f>
        <v>0</v>
      </c>
      <c r="E14" s="33">
        <f t="shared" si="1"/>
        <v>0</v>
      </c>
      <c r="F14" s="52">
        <f t="shared" si="0"/>
        <v>0</v>
      </c>
    </row>
    <row r="15" spans="1:6" ht="15.75" thickTop="1" x14ac:dyDescent="0.25">
      <c r="A15" s="8"/>
      <c r="B15" s="12"/>
      <c r="C15" s="10"/>
      <c r="D15" s="10"/>
      <c r="E15" s="10"/>
      <c r="F15" s="52">
        <f t="shared" si="0"/>
        <v>0</v>
      </c>
    </row>
    <row r="16" spans="1:6" x14ac:dyDescent="0.25">
      <c r="A16" s="11" t="s">
        <v>107</v>
      </c>
      <c r="B16" s="12"/>
      <c r="C16" s="10">
        <v>133845672</v>
      </c>
      <c r="D16" s="10">
        <v>36039306</v>
      </c>
      <c r="E16" s="10">
        <v>169884978</v>
      </c>
      <c r="F16" s="52">
        <f t="shared" si="0"/>
        <v>0</v>
      </c>
    </row>
    <row r="17" spans="1:6" ht="15.75" thickBot="1" x14ac:dyDescent="0.3">
      <c r="A17" s="14"/>
      <c r="B17" s="15"/>
      <c r="C17" s="17"/>
      <c r="D17" s="17"/>
      <c r="E17" s="17"/>
      <c r="F17" s="52">
        <f t="shared" si="0"/>
        <v>0</v>
      </c>
    </row>
    <row r="18" spans="1:6" x14ac:dyDescent="0.25">
      <c r="A18" s="11"/>
      <c r="B18" s="12"/>
      <c r="C18" s="10"/>
      <c r="D18" s="10"/>
      <c r="E18" s="10"/>
      <c r="F18" s="52">
        <f t="shared" si="0"/>
        <v>0</v>
      </c>
    </row>
    <row r="19" spans="1:6" x14ac:dyDescent="0.25">
      <c r="A19" s="11" t="s">
        <v>108</v>
      </c>
      <c r="B19" s="12"/>
      <c r="C19" s="10" t="s">
        <v>104</v>
      </c>
      <c r="D19" s="10">
        <v>-2589372</v>
      </c>
      <c r="E19" s="10">
        <v>-2589372</v>
      </c>
      <c r="F19" s="52">
        <f t="shared" si="0"/>
        <v>0</v>
      </c>
    </row>
    <row r="20" spans="1:6" ht="15.75" thickBot="1" x14ac:dyDescent="0.3">
      <c r="A20" s="14"/>
      <c r="B20" s="15"/>
      <c r="C20" s="17"/>
      <c r="D20" s="17"/>
      <c r="E20" s="17"/>
      <c r="F20" s="52">
        <f t="shared" si="0"/>
        <v>0</v>
      </c>
    </row>
    <row r="21" spans="1:6" x14ac:dyDescent="0.25">
      <c r="A21" s="11"/>
      <c r="B21" s="12"/>
      <c r="C21" s="10"/>
      <c r="D21" s="10"/>
      <c r="E21" s="10"/>
      <c r="F21" s="52">
        <f t="shared" si="0"/>
        <v>0</v>
      </c>
    </row>
    <row r="22" spans="1:6" x14ac:dyDescent="0.25">
      <c r="A22" s="8" t="s">
        <v>105</v>
      </c>
      <c r="B22" s="9"/>
      <c r="C22" s="3">
        <v>0</v>
      </c>
      <c r="D22" s="3">
        <v>-2589372</v>
      </c>
      <c r="E22" s="3">
        <v>-2589372</v>
      </c>
      <c r="F22" s="52">
        <f t="shared" si="0"/>
        <v>0</v>
      </c>
    </row>
    <row r="23" spans="1:6" ht="15.75" thickBot="1" x14ac:dyDescent="0.3">
      <c r="A23" s="20"/>
      <c r="B23" s="18"/>
      <c r="C23" s="17"/>
      <c r="D23" s="17"/>
      <c r="E23" s="17"/>
      <c r="F23" s="52">
        <f t="shared" si="0"/>
        <v>0</v>
      </c>
    </row>
    <row r="24" spans="1:6" x14ac:dyDescent="0.25">
      <c r="A24" s="8"/>
      <c r="B24" s="9"/>
      <c r="C24" s="10"/>
      <c r="D24" s="10"/>
      <c r="E24" s="10"/>
      <c r="F24" s="52">
        <f t="shared" si="0"/>
        <v>0</v>
      </c>
    </row>
    <row r="25" spans="1:6" x14ac:dyDescent="0.25">
      <c r="A25" s="8" t="s">
        <v>109</v>
      </c>
      <c r="B25" s="9"/>
      <c r="C25" s="3">
        <v>133845672</v>
      </c>
      <c r="D25" s="29">
        <v>33449934</v>
      </c>
      <c r="E25" s="3">
        <v>167295606</v>
      </c>
      <c r="F25" s="52">
        <f t="shared" si="0"/>
        <v>0</v>
      </c>
    </row>
    <row r="26" spans="1:6" ht="15.75" thickBot="1" x14ac:dyDescent="0.3">
      <c r="A26" s="21"/>
      <c r="B26" s="32"/>
      <c r="C26" s="51"/>
      <c r="D26" s="51"/>
      <c r="E26" s="51"/>
      <c r="F26" s="52">
        <f t="shared" si="0"/>
        <v>0</v>
      </c>
    </row>
    <row r="27" spans="1:6" ht="15.75" thickTop="1" x14ac:dyDescent="0.25">
      <c r="C27" s="52">
        <f>C16+C22-C25</f>
        <v>0</v>
      </c>
      <c r="D27" s="52">
        <f t="shared" ref="D27:E27" si="2">D16+D22-D25</f>
        <v>0</v>
      </c>
      <c r="E27" s="52">
        <f t="shared" si="2"/>
        <v>0</v>
      </c>
    </row>
    <row r="29" spans="1:6" x14ac:dyDescent="0.25">
      <c r="A29" s="4" t="s">
        <v>110</v>
      </c>
    </row>
    <row r="30" spans="1:6" x14ac:dyDescent="0.25">
      <c r="A30" s="4" t="s">
        <v>111</v>
      </c>
    </row>
    <row r="31" spans="1:6" x14ac:dyDescent="0.25">
      <c r="A31" s="4"/>
    </row>
    <row r="32" spans="1:6" x14ac:dyDescent="0.25">
      <c r="A32" s="4"/>
    </row>
    <row r="33" spans="1:1" x14ac:dyDescent="0.25">
      <c r="A33" s="4" t="s">
        <v>112</v>
      </c>
    </row>
    <row r="34" spans="1:1" x14ac:dyDescent="0.25">
      <c r="A34" s="4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Баланс</vt:lpstr>
      <vt:lpstr>ОПиУ</vt:lpstr>
      <vt:lpstr>ДДС</vt:lpstr>
      <vt:lpstr>Капитал</vt:lpstr>
      <vt:lpstr>Баланс!OLE_LINK11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2024-11-07T06:53:07Z</dcterms:modified>
</cp:coreProperties>
</file>