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85" windowHeight="9555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G27" i="4" l="1"/>
  <c r="H26" i="4"/>
  <c r="F32" i="4" l="1"/>
  <c r="E32" i="4"/>
  <c r="D32" i="4"/>
  <c r="C32" i="4"/>
  <c r="B32" i="4"/>
  <c r="G31" i="4"/>
  <c r="I31" i="4" s="1"/>
  <c r="I30" i="4"/>
  <c r="I29" i="4"/>
  <c r="I27" i="4"/>
  <c r="H28" i="4"/>
  <c r="H32" i="4" s="1"/>
  <c r="I25" i="4"/>
  <c r="F23" i="4"/>
  <c r="B23" i="4"/>
  <c r="H22" i="4"/>
  <c r="G22" i="4"/>
  <c r="I22" i="4" s="1"/>
  <c r="I19" i="4"/>
  <c r="I18" i="4"/>
  <c r="H17" i="4"/>
  <c r="H23" i="4" s="1"/>
  <c r="G17" i="4"/>
  <c r="G23" i="4" s="1"/>
  <c r="I16" i="4"/>
  <c r="I15" i="4"/>
  <c r="I14" i="4"/>
  <c r="A8" i="4"/>
  <c r="B47" i="3"/>
  <c r="C29" i="3"/>
  <c r="C43" i="3" s="1"/>
  <c r="C46" i="3" s="1"/>
  <c r="A4" i="3"/>
  <c r="C42" i="2"/>
  <c r="B42" i="2"/>
  <c r="C24" i="2"/>
  <c r="C21" i="2"/>
  <c r="C30" i="2" s="1"/>
  <c r="C34" i="2" s="1"/>
  <c r="C36" i="2" s="1"/>
  <c r="C43" i="2" s="1"/>
  <c r="A14" i="2"/>
  <c r="C42" i="1"/>
  <c r="C39" i="1"/>
  <c r="C38" i="1"/>
  <c r="C36" i="1"/>
  <c r="C46" i="1" s="1"/>
  <c r="C34" i="1"/>
  <c r="C47" i="1" s="1"/>
  <c r="C49" i="1" s="1"/>
  <c r="C22" i="1"/>
  <c r="B43" i="2" l="1"/>
  <c r="I23" i="4"/>
  <c r="I17" i="4"/>
  <c r="G28" i="4"/>
  <c r="I26" i="4"/>
  <c r="B49" i="1"/>
  <c r="G32" i="4" l="1"/>
  <c r="I32" i="4" s="1"/>
  <c r="I33" i="4" s="1"/>
  <c r="I28" i="4"/>
</calcChain>
</file>

<file path=xl/sharedStrings.xml><?xml version="1.0" encoding="utf-8"?>
<sst xmlns="http://schemas.openxmlformats.org/spreadsheetml/2006/main" count="153" uniqueCount="125">
  <si>
    <t>Форма № 1</t>
  </si>
  <si>
    <t xml:space="preserve">Отчет о финансовом положении </t>
  </si>
  <si>
    <t>за  II  квартал   2015 года</t>
  </si>
  <si>
    <t xml:space="preserve">АО  "Банк  Kassa Nova" </t>
  </si>
  <si>
    <t>Наименование статей</t>
  </si>
  <si>
    <t xml:space="preserve"> АКТИВЫ</t>
  </si>
  <si>
    <t>Денежные средства  и   их  эквиваленты</t>
  </si>
  <si>
    <t>Депозиты-гарантии в других банках и прочих финансовых учреждениях</t>
  </si>
  <si>
    <t>Финансовые инструменты, оцениваемые по справедливой стоимости, изменения которой отражаются в составе прибыли или  убытка за период</t>
  </si>
  <si>
    <t>Операции  "Обратное РЕПО"</t>
  </si>
  <si>
    <t>Кредиты, выданные клиентам</t>
  </si>
  <si>
    <t>Основные средства и нематериальные  активы</t>
  </si>
  <si>
    <t>Активы, имеющиеся в наличии для продажи</t>
  </si>
  <si>
    <t>Активы, удерживаемые до погашения</t>
  </si>
  <si>
    <t>текущий  налоговый актив</t>
  </si>
  <si>
    <t>Отложенный налоговый актив</t>
  </si>
  <si>
    <t>Прочие активы</t>
  </si>
  <si>
    <t>ИТОГО АКТИВОВ</t>
  </si>
  <si>
    <t xml:space="preserve"> ОБЯЗАТЕЛЬСТВА</t>
  </si>
  <si>
    <t>Срочные банковские депозиты</t>
  </si>
  <si>
    <t>Текущие счета и депозиты клиентов</t>
  </si>
  <si>
    <t>полученные займы</t>
  </si>
  <si>
    <t>Выпущенные долговые  ценные бумаги</t>
  </si>
  <si>
    <t>Дивиденды к выплате</t>
  </si>
  <si>
    <t>Субординированные займы</t>
  </si>
  <si>
    <t>Текущее  налоговое обязательство</t>
  </si>
  <si>
    <t>Отложенное налоговое обязательство</t>
  </si>
  <si>
    <t>Прочие  обязательства</t>
  </si>
  <si>
    <t>ИТОГО ОБЯЗАТЕЛЬСТВА</t>
  </si>
  <si>
    <t>СОБСТВЕННЫЙ КАПИТАЛ</t>
  </si>
  <si>
    <t>Уставной капитал</t>
  </si>
  <si>
    <t>в том числе:</t>
  </si>
  <si>
    <t>простые акции</t>
  </si>
  <si>
    <t>привилегированные акции</t>
  </si>
  <si>
    <t>Дополнительно оплаченный капитал</t>
  </si>
  <si>
    <t>Изъятый капитал</t>
  </si>
  <si>
    <t xml:space="preserve"> Резерв на покрытие общих банковских рисков</t>
  </si>
  <si>
    <t xml:space="preserve"> Резерв по переоценке активов, имеющихся в наличии для продажи </t>
  </si>
  <si>
    <t xml:space="preserve"> Резервы переоценки основных средств</t>
  </si>
  <si>
    <t>Нераспределенный доход</t>
  </si>
  <si>
    <t>ИТОГО КАПИТАЛ</t>
  </si>
  <si>
    <t>ИТОГО ОБЯЗАТЕЛЬСТВ И СОБСТВЕННЫЙ КАПИТАЛ</t>
  </si>
  <si>
    <t>Председатель Правления    ________________  Косаков  Н.А.</t>
  </si>
  <si>
    <t xml:space="preserve">Главный бухгалтер              ________________ Аникеева  В.М        </t>
  </si>
  <si>
    <t>Форма № 2</t>
  </si>
  <si>
    <t xml:space="preserve">Отчет о совокупном доходе </t>
  </si>
  <si>
    <t>01.07.2015г</t>
  </si>
  <si>
    <t>01.07.2014г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</si>
  <si>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</si>
  <si>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</si>
  <si>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</si>
  <si>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</si>
  <si>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</si>
  <si>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</si>
  <si>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Чистая прибыль (убыток) от операций с финансовыми инструментами, оцениваемыми по справедливой стоимости, изменения которой отражаются в составе прибыли  и  убытков за период</t>
  </si>
  <si>
    <t>Чистая прибыль (убыток) от операций с иностранной валютой</t>
  </si>
  <si>
    <t>- торговые операции</t>
  </si>
  <si>
    <t>-переоценка валютных статей</t>
  </si>
  <si>
    <t>Прочие  доходы</t>
  </si>
  <si>
    <t>Операционные  доходы</t>
  </si>
  <si>
    <t>Резерв под обесценение /восстановление убытков (от обесценения)</t>
  </si>
  <si>
    <t>Расходы на персонал</t>
  </si>
  <si>
    <t>Административные  и прочие операционные  расходы</t>
  </si>
  <si>
    <t>Прибыль/(убыток)  до налогообложения</t>
  </si>
  <si>
    <t>(Расход) / экономия по подоходному налогу</t>
  </si>
  <si>
    <t>Прибыль / (убыток)  и  прочий совокупный доход / (убыток)  за  год</t>
  </si>
  <si>
    <t>Прочий  совокупный  доход</t>
  </si>
  <si>
    <t>Прочий  совокупный  доход, не  подлежащий переклассификации в состав прибыли или убытка в последующих периодах:</t>
  </si>
  <si>
    <t>Переоценка  зданий</t>
  </si>
  <si>
    <t>Корпоративный подоходный налог, относящийся к компонентам совокупного дохода</t>
  </si>
  <si>
    <t>Прочий  совокупный доход за год,  за  вычетом корпоративного подоходного налога</t>
  </si>
  <si>
    <t>Итого  совокупный доход за  год</t>
  </si>
  <si>
    <t>Форма № 3</t>
  </si>
  <si>
    <t xml:space="preserve">Отчет о движении денежных средств </t>
  </si>
  <si>
    <t>АО "Банк Kassa Nova"</t>
  </si>
  <si>
    <t>ДВИЖЕНИЕ ДЕНЕЖНЫХ СРЕДСТВ ОТ  ОПЕРАЦИОННОЙ ДЕЯТЕЛЬНОСТИ</t>
  </si>
  <si>
    <t>процентные расходы</t>
  </si>
  <si>
    <t>Чистые поступления по операциям с иностранной  валютой</t>
  </si>
  <si>
    <t>Чистые поступления/(выплаты)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</si>
  <si>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(Выплаты)/поступления по прочим доходам</t>
  </si>
  <si>
    <t>Выплаты расходов на персонал</t>
  </si>
  <si>
    <t>Административные   и  прочие  операционные  расходы</t>
  </si>
  <si>
    <t>(Увеличение)/уменьшение операционных активов</t>
  </si>
  <si>
    <t>Средства в других банках и прочих финансовых учреждениях</t>
  </si>
  <si>
    <t>Операции Обратное Репо</t>
  </si>
  <si>
    <t>Увеличение/(уменьшение) операционных обязательств</t>
  </si>
  <si>
    <t>Прочие обязательства</t>
  </si>
  <si>
    <t>(Использование)/поступление денежных средств (в) /от операционной деятельности</t>
  </si>
  <si>
    <t>ДВИЖЕНИЕ ДЕНЕЖНЫХ СРЕДСТВ ОТ  ИНВЕСТИЦИОННОЙ ДЕЯТЕЛЬНОСТИ</t>
  </si>
  <si>
    <t>Приобретение основных средств и нематериальных активов</t>
  </si>
  <si>
    <t>Реализация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</si>
  <si>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</si>
  <si>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 ФИНАНСОВОЙ  ДЕЯТЕЛЬНОСТИ</t>
  </si>
  <si>
    <t>Увеличение/уменьшение займов полученных</t>
  </si>
  <si>
    <t>Поступления субординированных займов</t>
  </si>
  <si>
    <t>Поступления от выпуска акционерного капитала</t>
  </si>
  <si>
    <t>Поступления от выпуска облигаций</t>
  </si>
  <si>
    <t>Поступление денежных средств от финансовой деятельности</t>
  </si>
  <si>
    <t>Чистое уменьшение денежных средств и  их эквивалентов</t>
  </si>
  <si>
    <t>Влияние изменений валютных курсов на величину денежных средств и  их эквивалентов</t>
  </si>
  <si>
    <t>Денежные средства и  их эквиваленты по состоянию на начало года</t>
  </si>
  <si>
    <t>Денежные средства и  их эквиваленты по состоянию на конец  года</t>
  </si>
  <si>
    <t>Форма № 4</t>
  </si>
  <si>
    <r>
      <t>ОТЧЕТ ОБ ИЗМЕНЕНИ</t>
    </r>
    <r>
      <rPr>
        <b/>
        <sz val="12"/>
        <rFont val="Times New Roman"/>
        <family val="1"/>
        <charset val="204"/>
      </rPr>
      <t xml:space="preserve">ЯХ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</rPr>
      <t xml:space="preserve"> В    КАПИТАЛЕ</t>
    </r>
  </si>
  <si>
    <t>тыс. тенге</t>
  </si>
  <si>
    <t>Наименование  статьи</t>
  </si>
  <si>
    <t xml:space="preserve">Уставный  капитал </t>
  </si>
  <si>
    <t>Резервный капитал</t>
  </si>
  <si>
    <t xml:space="preserve">Резерв по переоценке активов </t>
  </si>
  <si>
    <t>Нераспределенный доход (непокрытый убыток)</t>
  </si>
  <si>
    <t>Итого</t>
  </si>
  <si>
    <t>привелегированные акции</t>
  </si>
  <si>
    <t>Сальдо на 1  января 2014  года</t>
  </si>
  <si>
    <t>Чистая прибыль (убыток) за период</t>
  </si>
  <si>
    <t>Прочие компоненты совокупного дохода за год</t>
  </si>
  <si>
    <t xml:space="preserve">Совокупный доход </t>
  </si>
  <si>
    <t>Дополнительно выпущенные (выкупленные) собственные акции в отчетном периоде</t>
  </si>
  <si>
    <t>Дивиденды</t>
  </si>
  <si>
    <t>Внутренние переводы</t>
  </si>
  <si>
    <t>отложенный КПН</t>
  </si>
  <si>
    <t xml:space="preserve">    изменение накопленной переоценки основных средств</t>
  </si>
  <si>
    <t>Сальдо на 30  июня  2014 года</t>
  </si>
  <si>
    <t>Сальдо на 1  января  2015года</t>
  </si>
  <si>
    <t>изменение накопленной переоценки основных средств</t>
  </si>
  <si>
    <t>Сальдо на 30  июня 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</si>
</sst>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 _-;\-* #,##0.00_ _-;_-* &quot;-&quot;??_ _-;_-@_-"/>
    <numFmt numFmtId="164" formatCode="_(* #,##0_);_(* \(#,##0\);_(* &quot;-&quot;??_);_(@_)"/>
    <numFmt numFmtId="165" formatCode="_-* #&quot; &quot;##0_ _-;\-* #&quot; &quot;##0_ _-;_-* &quot;-&quot;_ _-;_-@_-"/>
    <numFmt numFmtId="166" formatCode="_(* #,##0_);_(* \(#,##0\);_(* &quot;-&quot;_);_(@_)"/>
    <numFmt numFmtId="167" formatCode="_(&quot; &quot;* #,##0_);_(&quot; &quot;* \(#,##0\);_(&quot; &quot;* &quot;-&quot;_);_(@_)"/>
    <numFmt numFmtId="168" formatCode="_-* #&quot; &quot;##0&quot; &quot;_-;\-* #&quot; &quot;##0&quot; &quot;_-;_-* &quot;-&quot;&quot; &quot;_-;_-@_-"/>
    <numFmt numFmtId="169" formatCode="#&quot; &quot;##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Arial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22"/>
      <name val="Times New Roman"/>
      <family val="1"/>
    </font>
    <font>
      <sz val="8"/>
      <color theme="1"/>
      <name val="Calibri"/>
      <family val="2"/>
      <charset val="204"/>
      <scheme val="minor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Arial Cyr"/>
      <charset val="204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0" tint="-0.1499984740745262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 Cyr"/>
      <family val="1"/>
      <charset val="204"/>
    </font>
    <font>
      <sz val="9"/>
      <color indexed="8"/>
      <name val="Times New Roman"/>
      <family val="1"/>
    </font>
    <font>
      <b/>
      <sz val="10"/>
      <name val="Times New Roman Cyr"/>
      <charset val="204"/>
    </font>
    <font>
      <sz val="11"/>
      <name val="Times New Roman"/>
      <family val="1"/>
      <charset val="204"/>
    </font>
    <font>
      <sz val="10"/>
      <color theme="0" tint="-0.34998626667073579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232">
    <xf numFmtId="0" fontId="0" fillId="0" borderId="0" xfId="0"/>
    <xf numFmtId="0" fontId="2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9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right" vertical="center" wrapText="1"/>
    </xf>
    <xf numFmtId="164" fontId="2" fillId="0" borderId="9" xfId="0" applyNumberFormat="1" applyFont="1" applyFill="1" applyBorder="1" applyAlignment="1">
      <alignment horizontal="right" vertical="center" wrapText="1"/>
    </xf>
    <xf numFmtId="0" fontId="9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right" vertical="center" wrapText="1"/>
    </xf>
    <xf numFmtId="164" fontId="9" fillId="0" borderId="1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 wrapText="1"/>
    </xf>
    <xf numFmtId="164" fontId="2" fillId="0" borderId="9" xfId="2" applyNumberFormat="1" applyFont="1" applyBorder="1" applyAlignment="1">
      <alignment horizontal="right" vertical="center" wrapText="1"/>
    </xf>
    <xf numFmtId="0" fontId="9" fillId="0" borderId="16" xfId="0" applyNumberFormat="1" applyFont="1" applyBorder="1" applyAlignment="1">
      <alignment horizontal="lef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164" fontId="10" fillId="0" borderId="9" xfId="2" applyNumberFormat="1" applyFont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  <xf numFmtId="164" fontId="10" fillId="0" borderId="11" xfId="0" applyNumberFormat="1" applyFont="1" applyBorder="1" applyAlignment="1">
      <alignment horizontal="right" vertical="center" wrapText="1"/>
    </xf>
    <xf numFmtId="164" fontId="10" fillId="0" borderId="12" xfId="2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right" vertical="top" wrapText="1"/>
    </xf>
    <xf numFmtId="164" fontId="9" fillId="0" borderId="15" xfId="0" applyNumberFormat="1" applyFont="1" applyBorder="1" applyAlignment="1">
      <alignment horizontal="right" vertical="top" wrapText="1"/>
    </xf>
    <xf numFmtId="165" fontId="13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wrapText="1"/>
    </xf>
    <xf numFmtId="0" fontId="0" fillId="0" borderId="0" xfId="2" applyFont="1" applyAlignment="1">
      <alignment wrapText="1"/>
    </xf>
    <xf numFmtId="0" fontId="14" fillId="0" borderId="0" xfId="3" applyFont="1"/>
    <xf numFmtId="0" fontId="4" fillId="0" borderId="0" xfId="2" applyAlignment="1">
      <alignment wrapText="1"/>
    </xf>
    <xf numFmtId="0" fontId="15" fillId="0" borderId="0" xfId="4" applyFont="1" applyAlignment="1" applyProtection="1">
      <alignment vertical="top"/>
      <protection locked="0"/>
    </xf>
    <xf numFmtId="0" fontId="4" fillId="0" borderId="0" xfId="2"/>
    <xf numFmtId="3" fontId="16" fillId="0" borderId="0" xfId="2" applyNumberFormat="1" applyFont="1" applyAlignment="1">
      <alignment horizontal="left" vertical="center"/>
    </xf>
    <xf numFmtId="0" fontId="17" fillId="0" borderId="0" xfId="0" applyFont="1"/>
    <xf numFmtId="0" fontId="2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6" fontId="2" fillId="2" borderId="0" xfId="0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center" vertical="center" wrapText="1"/>
    </xf>
    <xf numFmtId="166" fontId="9" fillId="0" borderId="15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6" fontId="2" fillId="0" borderId="5" xfId="0" applyNumberFormat="1" applyFont="1" applyFill="1" applyBorder="1" applyAlignment="1">
      <alignment horizontal="right" vertical="center" wrapText="1"/>
    </xf>
    <xf numFmtId="166" fontId="2" fillId="0" borderId="18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166" fontId="2" fillId="0" borderId="8" xfId="0" applyNumberFormat="1" applyFont="1" applyFill="1" applyBorder="1" applyAlignment="1">
      <alignment horizontal="right" vertical="center" wrapText="1"/>
    </xf>
    <xf numFmtId="0" fontId="21" fillId="0" borderId="19" xfId="0" applyFont="1" applyBorder="1" applyAlignment="1">
      <alignment vertical="center" wrapText="1"/>
    </xf>
    <xf numFmtId="166" fontId="21" fillId="0" borderId="20" xfId="0" applyNumberFormat="1" applyFont="1" applyFill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166" fontId="21" fillId="0" borderId="8" xfId="0" applyNumberFormat="1" applyFont="1" applyFill="1" applyBorder="1" applyAlignment="1">
      <alignment vertical="center" wrapText="1"/>
    </xf>
    <xf numFmtId="166" fontId="21" fillId="0" borderId="22" xfId="0" applyNumberFormat="1" applyFont="1" applyFill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166" fontId="10" fillId="0" borderId="9" xfId="0" applyNumberFormat="1" applyFont="1" applyFill="1" applyBorder="1" applyAlignment="1">
      <alignment vertical="center" wrapText="1"/>
    </xf>
    <xf numFmtId="0" fontId="10" fillId="0" borderId="23" xfId="0" quotePrefix="1" applyFont="1" applyBorder="1" applyAlignment="1">
      <alignment vertical="center" wrapText="1"/>
    </xf>
    <xf numFmtId="166" fontId="2" fillId="0" borderId="9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166" fontId="21" fillId="0" borderId="24" xfId="0" applyNumberFormat="1" applyFont="1" applyFill="1" applyBorder="1" applyAlignment="1">
      <alignment vertical="center" wrapText="1"/>
    </xf>
    <xf numFmtId="166" fontId="2" fillId="2" borderId="8" xfId="0" applyNumberFormat="1" applyFont="1" applyFill="1" applyBorder="1" applyAlignment="1">
      <alignment horizontal="right" vertical="center" wrapText="1"/>
    </xf>
    <xf numFmtId="0" fontId="10" fillId="0" borderId="19" xfId="0" applyFont="1" applyBorder="1" applyAlignment="1">
      <alignment horizontal="left" vertical="center" wrapText="1"/>
    </xf>
    <xf numFmtId="166" fontId="2" fillId="2" borderId="9" xfId="0" applyNumberFormat="1" applyFont="1" applyFill="1" applyBorder="1" applyAlignment="1">
      <alignment horizontal="right" vertical="center" wrapText="1"/>
    </xf>
    <xf numFmtId="0" fontId="21" fillId="0" borderId="25" xfId="0" applyFont="1" applyBorder="1" applyAlignment="1">
      <alignment vertical="center" wrapText="1"/>
    </xf>
    <xf numFmtId="166" fontId="21" fillId="0" borderId="26" xfId="0" applyNumberFormat="1" applyFont="1" applyFill="1" applyBorder="1" applyAlignment="1">
      <alignment vertical="center" wrapText="1"/>
    </xf>
    <xf numFmtId="166" fontId="21" fillId="0" borderId="27" xfId="0" applyNumberFormat="1" applyFont="1" applyBorder="1" applyAlignment="1">
      <alignment vertical="center" wrapText="1"/>
    </xf>
    <xf numFmtId="166" fontId="16" fillId="0" borderId="0" xfId="0" applyNumberFormat="1" applyFont="1" applyAlignment="1">
      <alignment vertical="center"/>
    </xf>
    <xf numFmtId="0" fontId="22" fillId="0" borderId="0" xfId="0" applyFont="1" applyAlignment="1">
      <alignment vertical="center" wrapText="1"/>
    </xf>
    <xf numFmtId="166" fontId="10" fillId="0" borderId="20" xfId="0" applyNumberFormat="1" applyFont="1" applyFill="1" applyBorder="1" applyAlignment="1">
      <alignment vertical="center" wrapText="1"/>
    </xf>
    <xf numFmtId="166" fontId="21" fillId="0" borderId="26" xfId="0" applyNumberFormat="1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166" fontId="24" fillId="0" borderId="0" xfId="0" applyNumberFormat="1" applyFont="1" applyAlignment="1">
      <alignment vertical="center"/>
    </xf>
    <xf numFmtId="0" fontId="0" fillId="0" borderId="0" xfId="2" applyFont="1" applyAlignment="1"/>
    <xf numFmtId="166" fontId="15" fillId="0" borderId="0" xfId="4" applyNumberFormat="1" applyFont="1" applyAlignment="1" applyProtection="1">
      <alignment vertical="top"/>
      <protection locked="0"/>
    </xf>
    <xf numFmtId="0" fontId="0" fillId="0" borderId="0" xfId="2" applyFont="1"/>
    <xf numFmtId="166" fontId="4" fillId="0" borderId="0" xfId="2" applyNumberFormat="1"/>
    <xf numFmtId="0" fontId="4" fillId="0" borderId="0" xfId="2" applyAlignment="1"/>
    <xf numFmtId="0" fontId="10" fillId="0" borderId="0" xfId="0" applyFont="1" applyAlignment="1">
      <alignment wrapText="1"/>
    </xf>
    <xf numFmtId="167" fontId="10" fillId="0" borderId="0" xfId="0" applyNumberFormat="1" applyFont="1"/>
    <xf numFmtId="167" fontId="25" fillId="0" borderId="0" xfId="0" applyNumberFormat="1" applyFont="1" applyAlignment="1">
      <alignment horizontal="right" vertical="center" wrapText="1"/>
    </xf>
    <xf numFmtId="0" fontId="10" fillId="0" borderId="0" xfId="0" applyFont="1" applyFill="1"/>
    <xf numFmtId="0" fontId="10" fillId="0" borderId="0" xfId="0" applyFont="1"/>
    <xf numFmtId="0" fontId="21" fillId="0" borderId="28" xfId="0" applyFont="1" applyBorder="1" applyAlignment="1">
      <alignment horizontal="center" vertical="center" wrapText="1"/>
    </xf>
    <xf numFmtId="167" fontId="21" fillId="0" borderId="15" xfId="0" applyNumberFormat="1" applyFont="1" applyBorder="1" applyAlignment="1">
      <alignment horizontal="center" vertical="center" wrapText="1"/>
    </xf>
    <xf numFmtId="167" fontId="21" fillId="0" borderId="14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wrapText="1"/>
    </xf>
    <xf numFmtId="167" fontId="10" fillId="0" borderId="31" xfId="0" applyNumberFormat="1" applyFont="1" applyFill="1" applyBorder="1"/>
    <xf numFmtId="167" fontId="10" fillId="0" borderId="32" xfId="0" applyNumberFormat="1" applyFont="1" applyBorder="1"/>
    <xf numFmtId="167" fontId="10" fillId="0" borderId="31" xfId="0" applyNumberFormat="1" applyFont="1" applyBorder="1"/>
    <xf numFmtId="168" fontId="10" fillId="0" borderId="32" xfId="0" applyNumberFormat="1" applyFont="1" applyBorder="1"/>
    <xf numFmtId="0" fontId="21" fillId="0" borderId="30" xfId="0" applyFont="1" applyBorder="1" applyAlignment="1">
      <alignment wrapText="1"/>
    </xf>
    <xf numFmtId="167" fontId="10" fillId="0" borderId="32" xfId="5" applyNumberFormat="1" applyFont="1" applyBorder="1"/>
    <xf numFmtId="167" fontId="10" fillId="0" borderId="33" xfId="0" applyNumberFormat="1" applyFont="1" applyBorder="1"/>
    <xf numFmtId="167" fontId="21" fillId="0" borderId="31" xfId="0" applyNumberFormat="1" applyFont="1" applyBorder="1"/>
    <xf numFmtId="167" fontId="21" fillId="0" borderId="32" xfId="5" applyNumberFormat="1" applyFont="1" applyBorder="1"/>
    <xf numFmtId="2" fontId="27" fillId="0" borderId="0" xfId="0" applyNumberFormat="1" applyFont="1" applyFill="1" applyAlignment="1">
      <alignment horizontal="right"/>
    </xf>
    <xf numFmtId="4" fontId="28" fillId="0" borderId="0" xfId="0" applyNumberFormat="1" applyFont="1"/>
    <xf numFmtId="167" fontId="21" fillId="0" borderId="31" xfId="0" applyNumberFormat="1" applyFont="1" applyFill="1" applyBorder="1"/>
    <xf numFmtId="167" fontId="21" fillId="0" borderId="32" xfId="0" applyNumberFormat="1" applyFont="1" applyFill="1" applyBorder="1"/>
    <xf numFmtId="0" fontId="28" fillId="0" borderId="0" xfId="0" applyFont="1"/>
    <xf numFmtId="2" fontId="10" fillId="0" borderId="0" xfId="0" applyNumberFormat="1" applyFont="1"/>
    <xf numFmtId="167" fontId="10" fillId="0" borderId="32" xfId="0" applyNumberFormat="1" applyFont="1" applyBorder="1" applyAlignment="1">
      <alignment horizontal="right"/>
    </xf>
    <xf numFmtId="167" fontId="21" fillId="0" borderId="32" xfId="0" applyNumberFormat="1" applyFont="1" applyBorder="1"/>
    <xf numFmtId="167" fontId="10" fillId="0" borderId="32" xfId="0" applyNumberFormat="1" applyFont="1" applyFill="1" applyBorder="1"/>
    <xf numFmtId="0" fontId="21" fillId="0" borderId="35" xfId="0" applyFont="1" applyBorder="1" applyAlignment="1">
      <alignment wrapText="1"/>
    </xf>
    <xf numFmtId="167" fontId="21" fillId="0" borderId="36" xfId="0" applyNumberFormat="1" applyFont="1" applyBorder="1"/>
    <xf numFmtId="167" fontId="21" fillId="0" borderId="37" xfId="0" applyNumberFormat="1" applyFont="1" applyBorder="1"/>
    <xf numFmtId="167" fontId="29" fillId="0" borderId="0" xfId="0" applyNumberFormat="1" applyFont="1"/>
    <xf numFmtId="0" fontId="0" fillId="0" borderId="0" xfId="2" applyFont="1" applyFill="1" applyAlignment="1"/>
    <xf numFmtId="0" fontId="1" fillId="0" borderId="0" xfId="3"/>
    <xf numFmtId="3" fontId="2" fillId="0" borderId="0" xfId="6" applyNumberFormat="1" applyFont="1" applyFill="1" applyAlignment="1" applyProtection="1">
      <alignment horizontal="right" wrapText="1"/>
      <protection locked="0"/>
    </xf>
    <xf numFmtId="3" fontId="16" fillId="0" borderId="0" xfId="6" applyNumberFormat="1" applyFont="1" applyAlignment="1" applyProtection="1">
      <alignment horizontal="left" vertical="center"/>
      <protection locked="0"/>
    </xf>
    <xf numFmtId="0" fontId="4" fillId="0" borderId="0" xfId="2" applyFill="1" applyAlignment="1">
      <alignment wrapText="1"/>
    </xf>
    <xf numFmtId="0" fontId="10" fillId="0" borderId="0" xfId="6" applyNumberFormat="1" applyFont="1" applyAlignment="1" applyProtection="1">
      <alignment horizontal="left" vertical="top" wrapText="1"/>
      <protection locked="0"/>
    </xf>
    <xf numFmtId="0" fontId="10" fillId="0" borderId="0" xfId="6" applyNumberFormat="1" applyFont="1" applyAlignment="1" applyProtection="1">
      <alignment horizontal="center" vertical="top" wrapText="1"/>
      <protection locked="0"/>
    </xf>
    <xf numFmtId="0" fontId="10" fillId="0" borderId="0" xfId="6" applyFont="1" applyAlignment="1" applyProtection="1">
      <alignment horizontal="left" vertical="top" wrapText="1"/>
      <protection locked="0"/>
    </xf>
    <xf numFmtId="0" fontId="2" fillId="0" borderId="0" xfId="4" applyFont="1" applyAlignment="1" applyProtection="1">
      <alignment horizontal="left" vertical="top"/>
      <protection locked="0"/>
    </xf>
    <xf numFmtId="0" fontId="23" fillId="0" borderId="0" xfId="4" applyFont="1" applyAlignment="1" applyProtection="1">
      <alignment horizontal="right" vertical="top"/>
      <protection locked="0"/>
    </xf>
    <xf numFmtId="3" fontId="3" fillId="0" borderId="0" xfId="6" applyNumberFormat="1" applyFont="1" applyAlignment="1" applyProtection="1">
      <alignment horizontal="right" vertical="center" wrapText="1"/>
      <protection locked="0"/>
    </xf>
    <xf numFmtId="3" fontId="4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6" applyProtection="1">
      <protection locked="0"/>
    </xf>
    <xf numFmtId="0" fontId="2" fillId="0" borderId="0" xfId="4" applyFont="1" applyFill="1" applyAlignment="1" applyProtection="1">
      <alignment vertical="top"/>
      <protection locked="0"/>
    </xf>
    <xf numFmtId="0" fontId="23" fillId="0" borderId="0" xfId="4" applyFont="1" applyAlignment="1" applyProtection="1">
      <alignment horizontal="center" vertical="top"/>
      <protection locked="0"/>
    </xf>
    <xf numFmtId="0" fontId="18" fillId="0" borderId="44" xfId="7" applyFont="1" applyBorder="1" applyAlignment="1" applyProtection="1">
      <alignment horizontal="center" vertical="center" wrapText="1"/>
      <protection locked="0"/>
    </xf>
    <xf numFmtId="0" fontId="23" fillId="0" borderId="30" xfId="4" applyFont="1" applyBorder="1" applyAlignment="1" applyProtection="1">
      <alignment horizontal="center" vertical="top" wrapText="1"/>
      <protection locked="0"/>
    </xf>
    <xf numFmtId="0" fontId="23" fillId="0" borderId="31" xfId="4" applyFont="1" applyBorder="1" applyAlignment="1" applyProtection="1">
      <alignment horizontal="center" vertical="top"/>
      <protection locked="0"/>
    </xf>
    <xf numFmtId="0" fontId="2" fillId="0" borderId="31" xfId="4" applyFont="1" applyBorder="1" applyAlignment="1" applyProtection="1">
      <alignment horizontal="center"/>
      <protection locked="0"/>
    </xf>
    <xf numFmtId="0" fontId="2" fillId="0" borderId="32" xfId="4" applyFont="1" applyBorder="1" applyAlignment="1" applyProtection="1">
      <alignment horizontal="center"/>
      <protection locked="0"/>
    </xf>
    <xf numFmtId="0" fontId="16" fillId="0" borderId="30" xfId="4" applyFont="1" applyFill="1" applyBorder="1" applyAlignment="1" applyProtection="1">
      <alignment vertical="top" wrapText="1"/>
      <protection locked="0"/>
    </xf>
    <xf numFmtId="3" fontId="16" fillId="0" borderId="31" xfId="4" applyNumberFormat="1" applyFont="1" applyFill="1" applyBorder="1" applyAlignment="1" applyProtection="1">
      <alignment vertical="center"/>
    </xf>
    <xf numFmtId="3" fontId="16" fillId="0" borderId="32" xfId="4" applyNumberFormat="1" applyFont="1" applyFill="1" applyBorder="1" applyAlignment="1" applyProtection="1">
      <alignment vertical="center"/>
    </xf>
    <xf numFmtId="3" fontId="0" fillId="0" borderId="0" xfId="0" applyNumberFormat="1"/>
    <xf numFmtId="0" fontId="10" fillId="0" borderId="46" xfId="0" applyFont="1" applyBorder="1" applyAlignment="1">
      <alignment wrapText="1"/>
    </xf>
    <xf numFmtId="3" fontId="23" fillId="0" borderId="31" xfId="4" applyNumberFormat="1" applyFont="1" applyFill="1" applyBorder="1" applyAlignment="1" applyProtection="1">
      <alignment vertical="center"/>
      <protection locked="0"/>
    </xf>
    <xf numFmtId="167" fontId="10" fillId="0" borderId="31" xfId="0" applyNumberFormat="1" applyFont="1" applyBorder="1" applyAlignment="1">
      <alignment horizontal="center"/>
    </xf>
    <xf numFmtId="3" fontId="23" fillId="0" borderId="31" xfId="4" applyNumberFormat="1" applyFont="1" applyFill="1" applyBorder="1" applyAlignment="1" applyProtection="1">
      <alignment horizontal="center"/>
      <protection locked="0"/>
    </xf>
    <xf numFmtId="3" fontId="4" fillId="0" borderId="0" xfId="2" applyNumberFormat="1"/>
    <xf numFmtId="0" fontId="24" fillId="0" borderId="30" xfId="4" applyFont="1" applyFill="1" applyBorder="1" applyAlignment="1" applyProtection="1">
      <alignment vertical="top" wrapText="1"/>
      <protection locked="0"/>
    </xf>
    <xf numFmtId="3" fontId="24" fillId="0" borderId="31" xfId="4" applyNumberFormat="1" applyFont="1" applyFill="1" applyBorder="1" applyAlignment="1" applyProtection="1">
      <alignment vertical="center"/>
    </xf>
    <xf numFmtId="0" fontId="23" fillId="0" borderId="30" xfId="4" applyFont="1" applyFill="1" applyBorder="1" applyAlignment="1" applyProtection="1">
      <alignment vertical="top" wrapText="1"/>
      <protection locked="0"/>
    </xf>
    <xf numFmtId="3" fontId="23" fillId="0" borderId="0" xfId="4" applyNumberFormat="1" applyFont="1" applyFill="1" applyBorder="1" applyAlignment="1" applyProtection="1">
      <alignment vertical="center"/>
      <protection locked="0"/>
    </xf>
    <xf numFmtId="0" fontId="2" fillId="0" borderId="47" xfId="7" applyFont="1" applyBorder="1" applyAlignment="1" applyProtection="1">
      <alignment vertical="center" wrapText="1"/>
      <protection locked="0"/>
    </xf>
    <xf numFmtId="0" fontId="2" fillId="0" borderId="30" xfId="7" applyFont="1" applyBorder="1" applyAlignment="1" applyProtection="1">
      <alignment horizontal="left" vertical="center" wrapText="1" indent="1"/>
      <protection locked="0"/>
    </xf>
    <xf numFmtId="0" fontId="23" fillId="0" borderId="30" xfId="4" applyFont="1" applyFill="1" applyBorder="1" applyAlignment="1" applyProtection="1">
      <alignment horizontal="left" vertical="top" wrapText="1"/>
      <protection locked="0"/>
    </xf>
    <xf numFmtId="3" fontId="23" fillId="0" borderId="31" xfId="4" applyNumberFormat="1" applyFont="1" applyFill="1" applyBorder="1" applyAlignment="1" applyProtection="1">
      <protection locked="0"/>
    </xf>
    <xf numFmtId="0" fontId="16" fillId="0" borderId="35" xfId="4" applyFont="1" applyFill="1" applyBorder="1" applyAlignment="1" applyProtection="1">
      <alignment vertical="top" wrapText="1"/>
      <protection locked="0"/>
    </xf>
    <xf numFmtId="3" fontId="16" fillId="0" borderId="36" xfId="4" applyNumberFormat="1" applyFont="1" applyFill="1" applyBorder="1" applyAlignment="1" applyProtection="1">
      <alignment vertical="center"/>
    </xf>
    <xf numFmtId="0" fontId="23" fillId="0" borderId="47" xfId="4" applyFont="1" applyFill="1" applyBorder="1" applyAlignment="1" applyProtection="1">
      <alignment vertical="top" wrapText="1"/>
      <protection locked="0"/>
    </xf>
    <xf numFmtId="3" fontId="16" fillId="0" borderId="48" xfId="4" applyNumberFormat="1" applyFont="1" applyFill="1" applyBorder="1" applyAlignment="1" applyProtection="1">
      <alignment vertical="center"/>
      <protection locked="0"/>
    </xf>
    <xf numFmtId="3" fontId="16" fillId="0" borderId="49" xfId="4" applyNumberFormat="1" applyFont="1" applyFill="1" applyBorder="1" applyAlignment="1" applyProtection="1">
      <alignment vertical="center"/>
      <protection locked="0"/>
    </xf>
    <xf numFmtId="167" fontId="10" fillId="0" borderId="31" xfId="0" applyNumberFormat="1" applyFont="1" applyBorder="1" applyAlignment="1"/>
    <xf numFmtId="0" fontId="33" fillId="0" borderId="30" xfId="4" applyFont="1" applyFill="1" applyBorder="1" applyAlignment="1" applyProtection="1">
      <alignment vertical="top" wrapText="1"/>
      <protection locked="0"/>
    </xf>
    <xf numFmtId="3" fontId="33" fillId="0" borderId="31" xfId="4" applyNumberFormat="1" applyFont="1" applyFill="1" applyBorder="1" applyAlignment="1" applyProtection="1">
      <alignment vertical="center"/>
    </xf>
    <xf numFmtId="169" fontId="4" fillId="0" borderId="0" xfId="1" applyNumberFormat="1" applyFont="1" applyFill="1"/>
    <xf numFmtId="43" fontId="0" fillId="0" borderId="0" xfId="1" applyFont="1"/>
    <xf numFmtId="167" fontId="4" fillId="0" borderId="0" xfId="2" applyNumberFormat="1"/>
    <xf numFmtId="169" fontId="0" fillId="0" borderId="0" xfId="0" applyNumberFormat="1"/>
    <xf numFmtId="3" fontId="16" fillId="0" borderId="37" xfId="4" applyNumberFormat="1" applyFont="1" applyFill="1" applyBorder="1" applyAlignment="1" applyProtection="1">
      <alignment vertical="center"/>
    </xf>
    <xf numFmtId="3" fontId="1" fillId="0" borderId="0" xfId="3" applyNumberFormat="1"/>
    <xf numFmtId="0" fontId="34" fillId="0" borderId="0" xfId="2" applyFont="1" applyFill="1" applyAlignment="1">
      <alignment wrapText="1"/>
    </xf>
    <xf numFmtId="0" fontId="15" fillId="0" borderId="0" xfId="4" applyFont="1" applyBorder="1" applyAlignment="1" applyProtection="1">
      <alignment vertical="top"/>
      <protection locked="0"/>
    </xf>
    <xf numFmtId="0" fontId="23" fillId="0" borderId="0" xfId="4" applyFont="1" applyBorder="1" applyAlignment="1" applyProtection="1">
      <alignment vertical="top"/>
      <protection locked="0"/>
    </xf>
    <xf numFmtId="3" fontId="35" fillId="0" borderId="0" xfId="4" applyNumberFormat="1" applyFont="1" applyBorder="1" applyAlignment="1" applyProtection="1">
      <alignment vertical="top"/>
      <protection locked="0"/>
    </xf>
    <xf numFmtId="3" fontId="23" fillId="0" borderId="0" xfId="4" applyNumberFormat="1" applyFont="1" applyBorder="1" applyAlignment="1" applyProtection="1">
      <alignment vertical="top"/>
      <protection locked="0"/>
    </xf>
    <xf numFmtId="3" fontId="2" fillId="0" borderId="0" xfId="6" applyNumberFormat="1" applyFont="1" applyAlignment="1" applyProtection="1">
      <alignment horizontal="right" wrapText="1"/>
      <protection locked="0"/>
    </xf>
    <xf numFmtId="0" fontId="23" fillId="0" borderId="0" xfId="4" applyFont="1" applyBorder="1" applyAlignment="1" applyProtection="1">
      <alignment vertical="top" wrapText="1"/>
      <protection locked="0"/>
    </xf>
    <xf numFmtId="0" fontId="23" fillId="0" borderId="0" xfId="4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2" fillId="0" borderId="41" xfId="7" applyFont="1" applyBorder="1" applyAlignment="1" applyProtection="1">
      <alignment horizontal="center" vertical="center" wrapText="1"/>
      <protection locked="0"/>
    </xf>
    <xf numFmtId="0" fontId="32" fillId="0" borderId="44" xfId="7" applyFont="1" applyBorder="1" applyAlignment="1" applyProtection="1">
      <alignment horizontal="center" vertical="center" wrapText="1"/>
      <protection locked="0"/>
    </xf>
    <xf numFmtId="0" fontId="18" fillId="0" borderId="42" xfId="7" applyFont="1" applyBorder="1" applyAlignment="1" applyProtection="1">
      <alignment horizontal="center" vertical="center" wrapText="1"/>
      <protection locked="0"/>
    </xf>
    <xf numFmtId="0" fontId="18" fillId="0" borderId="45" xfId="7" applyFont="1" applyBorder="1" applyAlignment="1" applyProtection="1">
      <alignment horizontal="center" vertical="center" wrapText="1"/>
      <protection locked="0"/>
    </xf>
    <xf numFmtId="0" fontId="0" fillId="0" borderId="0" xfId="2" applyFont="1" applyAlignment="1">
      <alignment horizontal="left" wrapText="1"/>
    </xf>
    <xf numFmtId="0" fontId="4" fillId="0" borderId="0" xfId="2" applyAlignment="1">
      <alignment horizontal="left" wrapText="1"/>
    </xf>
    <xf numFmtId="0" fontId="31" fillId="0" borderId="38" xfId="4" applyFont="1" applyBorder="1" applyAlignment="1" applyProtection="1">
      <alignment horizontal="center" vertical="center" wrapText="1"/>
      <protection locked="0"/>
    </xf>
    <xf numFmtId="0" fontId="31" fillId="0" borderId="43" xfId="4" applyFont="1" applyBorder="1" applyAlignment="1" applyProtection="1">
      <alignment horizontal="center" vertical="center" wrapText="1"/>
      <protection locked="0"/>
    </xf>
    <xf numFmtId="0" fontId="18" fillId="0" borderId="39" xfId="7" applyFont="1" applyBorder="1" applyAlignment="1" applyProtection="1">
      <alignment horizontal="center" vertical="center" wrapText="1"/>
      <protection locked="0"/>
    </xf>
    <xf numFmtId="0" fontId="18" fillId="0" borderId="40" xfId="7" applyFont="1" applyBorder="1" applyAlignment="1" applyProtection="1">
      <alignment horizontal="center" vertical="center" wrapText="1"/>
      <protection locked="0"/>
    </xf>
    <xf numFmtId="0" fontId="18" fillId="0" borderId="41" xfId="4" applyFont="1" applyBorder="1" applyAlignment="1" applyProtection="1">
      <alignment horizontal="center" vertical="center" wrapText="1"/>
      <protection locked="0"/>
    </xf>
    <xf numFmtId="0" fontId="18" fillId="0" borderId="44" xfId="4" applyFont="1" applyBorder="1" applyAlignment="1" applyProtection="1">
      <alignment horizontal="center" vertical="center" wrapText="1"/>
      <protection locked="0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0" fontId="18" fillId="0" borderId="44" xfId="7" applyFont="1" applyBorder="1" applyAlignment="1" applyProtection="1">
      <alignment horizontal="center" vertical="center" wrapText="1"/>
      <protection locked="0"/>
    </xf>
    <xf numFmtId="0" fontId="7" fillId="0" borderId="0" xfId="6" applyNumberFormat="1" applyFont="1" applyFill="1" applyAlignment="1" applyProtection="1">
      <alignment horizontal="center" vertical="center" wrapText="1"/>
      <protection locked="0"/>
    </xf>
    <xf numFmtId="0" fontId="10" fillId="0" borderId="0" xfId="6" applyNumberFormat="1" applyFont="1" applyAlignment="1" applyProtection="1">
      <alignment vertical="top" wrapText="1"/>
      <protection locked="0"/>
    </xf>
    <xf numFmtId="0" fontId="10" fillId="0" borderId="0" xfId="6" applyAlignment="1" applyProtection="1">
      <alignment vertical="top" wrapText="1"/>
      <protection locked="0"/>
    </xf>
    <xf numFmtId="0" fontId="7" fillId="0" borderId="0" xfId="6" applyFont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7" fillId="0" borderId="0" xfId="2" applyNumberFormat="1" applyFont="1" applyFill="1" applyAlignment="1">
      <alignment horizontal="center" vertical="center" wrapText="1"/>
    </xf>
  </cellXfs>
  <cellStyles count="8">
    <cellStyle name="Обычный" xfId="0" builtinId="0"/>
    <cellStyle name="Обычный 2" xfId="3"/>
    <cellStyle name="Обычный 2 2" xfId="2"/>
    <cellStyle name="Обычный 4" xfId="5"/>
    <cellStyle name="Обычный_God_Формы фин.отчетности_BWU_09_11_03 2" xfId="4"/>
    <cellStyle name="Обычный_Форма4-03m2007" xfId="6"/>
    <cellStyle name="Обычный_Формы ФО для НПФ 2" xfId="7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99;%201-4%2006_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 (Ф1)Прил 7"/>
      <sheetName val="ПУ Прил 8"/>
      <sheetName val=" 1EYA"/>
      <sheetName val="2EYA"/>
      <sheetName val="3EYA"/>
      <sheetName val="4EYA"/>
      <sheetName val="расч Ф3 EYA"/>
      <sheetName val="700"/>
      <sheetName val="трансформ табл"/>
      <sheetName val="сбор дан"/>
      <sheetName val="форекс"/>
      <sheetName val="детал 700"/>
      <sheetName val="рекласс"/>
    </sheetNames>
    <sheetDataSet>
      <sheetData sheetId="0">
        <row r="64">
          <cell r="D64">
            <v>8231140</v>
          </cell>
        </row>
        <row r="65">
          <cell r="D65">
            <v>1000000</v>
          </cell>
        </row>
      </sheetData>
      <sheetData sheetId="1" refreshError="1"/>
      <sheetData sheetId="2">
        <row r="6">
          <cell r="A6" t="str">
            <v>за  II  квартал   2015 года</v>
          </cell>
        </row>
        <row r="11">
          <cell r="B11">
            <v>11293388.52207</v>
          </cell>
        </row>
        <row r="46">
          <cell r="B46">
            <v>11815587</v>
          </cell>
        </row>
      </sheetData>
      <sheetData sheetId="3">
        <row r="36">
          <cell r="B36">
            <v>441599</v>
          </cell>
        </row>
        <row r="42">
          <cell r="B42">
            <v>10366</v>
          </cell>
        </row>
      </sheetData>
      <sheetData sheetId="4">
        <row r="46">
          <cell r="B46">
            <v>11293388.370629989</v>
          </cell>
        </row>
      </sheetData>
      <sheetData sheetId="5" refreshError="1"/>
      <sheetData sheetId="6"/>
      <sheetData sheetId="7" refreshError="1"/>
      <sheetData sheetId="8"/>
      <sheetData sheetId="9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4" workbookViewId="0">
      <selection activeCell="B32" sqref="B32"/>
    </sheetView>
  </sheetViews>
  <sheetFormatPr defaultRowHeight="15.75" x14ac:dyDescent="0.25"/>
  <cols>
    <col min="1" max="1" width="65.28515625" style="1" customWidth="1"/>
    <col min="2" max="2" width="20.140625" style="5" customWidth="1"/>
    <col min="3" max="3" width="17.28515625" style="5" customWidth="1"/>
    <col min="4" max="4" width="5.5703125" style="2" customWidth="1"/>
    <col min="5" max="7" width="11.140625" style="2" customWidth="1"/>
    <col min="8" max="8" width="9.140625" style="3"/>
    <col min="9" max="9" width="11.28515625" style="2" bestFit="1" customWidth="1"/>
    <col min="10" max="256" width="9.140625" style="2"/>
    <col min="257" max="257" width="65.28515625" style="2" customWidth="1"/>
    <col min="258" max="258" width="20.140625" style="2" customWidth="1"/>
    <col min="259" max="259" width="17.28515625" style="2" customWidth="1"/>
    <col min="260" max="260" width="5.5703125" style="2" customWidth="1"/>
    <col min="261" max="263" width="11.140625" style="2" customWidth="1"/>
    <col min="264" max="512" width="9.140625" style="2"/>
    <col min="513" max="513" width="65.28515625" style="2" customWidth="1"/>
    <col min="514" max="514" width="20.140625" style="2" customWidth="1"/>
    <col min="515" max="515" width="17.28515625" style="2" customWidth="1"/>
    <col min="516" max="516" width="5.5703125" style="2" customWidth="1"/>
    <col min="517" max="519" width="11.140625" style="2" customWidth="1"/>
    <col min="520" max="768" width="9.140625" style="2"/>
    <col min="769" max="769" width="65.28515625" style="2" customWidth="1"/>
    <col min="770" max="770" width="20.140625" style="2" customWidth="1"/>
    <col min="771" max="771" width="17.28515625" style="2" customWidth="1"/>
    <col min="772" max="772" width="5.5703125" style="2" customWidth="1"/>
    <col min="773" max="775" width="11.140625" style="2" customWidth="1"/>
    <col min="776" max="1024" width="9.140625" style="2"/>
    <col min="1025" max="1025" width="65.28515625" style="2" customWidth="1"/>
    <col min="1026" max="1026" width="20.140625" style="2" customWidth="1"/>
    <col min="1027" max="1027" width="17.28515625" style="2" customWidth="1"/>
    <col min="1028" max="1028" width="5.5703125" style="2" customWidth="1"/>
    <col min="1029" max="1031" width="11.140625" style="2" customWidth="1"/>
    <col min="1032" max="1280" width="9.140625" style="2"/>
    <col min="1281" max="1281" width="65.28515625" style="2" customWidth="1"/>
    <col min="1282" max="1282" width="20.140625" style="2" customWidth="1"/>
    <col min="1283" max="1283" width="17.28515625" style="2" customWidth="1"/>
    <col min="1284" max="1284" width="5.5703125" style="2" customWidth="1"/>
    <col min="1285" max="1287" width="11.140625" style="2" customWidth="1"/>
    <col min="1288" max="1536" width="9.140625" style="2"/>
    <col min="1537" max="1537" width="65.28515625" style="2" customWidth="1"/>
    <col min="1538" max="1538" width="20.140625" style="2" customWidth="1"/>
    <col min="1539" max="1539" width="17.28515625" style="2" customWidth="1"/>
    <col min="1540" max="1540" width="5.5703125" style="2" customWidth="1"/>
    <col min="1541" max="1543" width="11.140625" style="2" customWidth="1"/>
    <col min="1544" max="1792" width="9.140625" style="2"/>
    <col min="1793" max="1793" width="65.28515625" style="2" customWidth="1"/>
    <col min="1794" max="1794" width="20.140625" style="2" customWidth="1"/>
    <col min="1795" max="1795" width="17.28515625" style="2" customWidth="1"/>
    <col min="1796" max="1796" width="5.5703125" style="2" customWidth="1"/>
    <col min="1797" max="1799" width="11.140625" style="2" customWidth="1"/>
    <col min="1800" max="2048" width="9.140625" style="2"/>
    <col min="2049" max="2049" width="65.28515625" style="2" customWidth="1"/>
    <col min="2050" max="2050" width="20.140625" style="2" customWidth="1"/>
    <col min="2051" max="2051" width="17.28515625" style="2" customWidth="1"/>
    <col min="2052" max="2052" width="5.5703125" style="2" customWidth="1"/>
    <col min="2053" max="2055" width="11.140625" style="2" customWidth="1"/>
    <col min="2056" max="2304" width="9.140625" style="2"/>
    <col min="2305" max="2305" width="65.28515625" style="2" customWidth="1"/>
    <col min="2306" max="2306" width="20.140625" style="2" customWidth="1"/>
    <col min="2307" max="2307" width="17.28515625" style="2" customWidth="1"/>
    <col min="2308" max="2308" width="5.5703125" style="2" customWidth="1"/>
    <col min="2309" max="2311" width="11.140625" style="2" customWidth="1"/>
    <col min="2312" max="2560" width="9.140625" style="2"/>
    <col min="2561" max="2561" width="65.28515625" style="2" customWidth="1"/>
    <col min="2562" max="2562" width="20.140625" style="2" customWidth="1"/>
    <col min="2563" max="2563" width="17.28515625" style="2" customWidth="1"/>
    <col min="2564" max="2564" width="5.5703125" style="2" customWidth="1"/>
    <col min="2565" max="2567" width="11.140625" style="2" customWidth="1"/>
    <col min="2568" max="2816" width="9.140625" style="2"/>
    <col min="2817" max="2817" width="65.28515625" style="2" customWidth="1"/>
    <col min="2818" max="2818" width="20.140625" style="2" customWidth="1"/>
    <col min="2819" max="2819" width="17.28515625" style="2" customWidth="1"/>
    <col min="2820" max="2820" width="5.5703125" style="2" customWidth="1"/>
    <col min="2821" max="2823" width="11.140625" style="2" customWidth="1"/>
    <col min="2824" max="3072" width="9.140625" style="2"/>
    <col min="3073" max="3073" width="65.28515625" style="2" customWidth="1"/>
    <col min="3074" max="3074" width="20.140625" style="2" customWidth="1"/>
    <col min="3075" max="3075" width="17.28515625" style="2" customWidth="1"/>
    <col min="3076" max="3076" width="5.5703125" style="2" customWidth="1"/>
    <col min="3077" max="3079" width="11.140625" style="2" customWidth="1"/>
    <col min="3080" max="3328" width="9.140625" style="2"/>
    <col min="3329" max="3329" width="65.28515625" style="2" customWidth="1"/>
    <col min="3330" max="3330" width="20.140625" style="2" customWidth="1"/>
    <col min="3331" max="3331" width="17.28515625" style="2" customWidth="1"/>
    <col min="3332" max="3332" width="5.5703125" style="2" customWidth="1"/>
    <col min="3333" max="3335" width="11.140625" style="2" customWidth="1"/>
    <col min="3336" max="3584" width="9.140625" style="2"/>
    <col min="3585" max="3585" width="65.28515625" style="2" customWidth="1"/>
    <col min="3586" max="3586" width="20.140625" style="2" customWidth="1"/>
    <col min="3587" max="3587" width="17.28515625" style="2" customWidth="1"/>
    <col min="3588" max="3588" width="5.5703125" style="2" customWidth="1"/>
    <col min="3589" max="3591" width="11.140625" style="2" customWidth="1"/>
    <col min="3592" max="3840" width="9.140625" style="2"/>
    <col min="3841" max="3841" width="65.28515625" style="2" customWidth="1"/>
    <col min="3842" max="3842" width="20.140625" style="2" customWidth="1"/>
    <col min="3843" max="3843" width="17.28515625" style="2" customWidth="1"/>
    <col min="3844" max="3844" width="5.5703125" style="2" customWidth="1"/>
    <col min="3845" max="3847" width="11.140625" style="2" customWidth="1"/>
    <col min="3848" max="4096" width="9.140625" style="2"/>
    <col min="4097" max="4097" width="65.28515625" style="2" customWidth="1"/>
    <col min="4098" max="4098" width="20.140625" style="2" customWidth="1"/>
    <col min="4099" max="4099" width="17.28515625" style="2" customWidth="1"/>
    <col min="4100" max="4100" width="5.5703125" style="2" customWidth="1"/>
    <col min="4101" max="4103" width="11.140625" style="2" customWidth="1"/>
    <col min="4104" max="4352" width="9.140625" style="2"/>
    <col min="4353" max="4353" width="65.28515625" style="2" customWidth="1"/>
    <col min="4354" max="4354" width="20.140625" style="2" customWidth="1"/>
    <col min="4355" max="4355" width="17.28515625" style="2" customWidth="1"/>
    <col min="4356" max="4356" width="5.5703125" style="2" customWidth="1"/>
    <col min="4357" max="4359" width="11.140625" style="2" customWidth="1"/>
    <col min="4360" max="4608" width="9.140625" style="2"/>
    <col min="4609" max="4609" width="65.28515625" style="2" customWidth="1"/>
    <col min="4610" max="4610" width="20.140625" style="2" customWidth="1"/>
    <col min="4611" max="4611" width="17.28515625" style="2" customWidth="1"/>
    <col min="4612" max="4612" width="5.5703125" style="2" customWidth="1"/>
    <col min="4613" max="4615" width="11.140625" style="2" customWidth="1"/>
    <col min="4616" max="4864" width="9.140625" style="2"/>
    <col min="4865" max="4865" width="65.28515625" style="2" customWidth="1"/>
    <col min="4866" max="4866" width="20.140625" style="2" customWidth="1"/>
    <col min="4867" max="4867" width="17.28515625" style="2" customWidth="1"/>
    <col min="4868" max="4868" width="5.5703125" style="2" customWidth="1"/>
    <col min="4869" max="4871" width="11.140625" style="2" customWidth="1"/>
    <col min="4872" max="5120" width="9.140625" style="2"/>
    <col min="5121" max="5121" width="65.28515625" style="2" customWidth="1"/>
    <col min="5122" max="5122" width="20.140625" style="2" customWidth="1"/>
    <col min="5123" max="5123" width="17.28515625" style="2" customWidth="1"/>
    <col min="5124" max="5124" width="5.5703125" style="2" customWidth="1"/>
    <col min="5125" max="5127" width="11.140625" style="2" customWidth="1"/>
    <col min="5128" max="5376" width="9.140625" style="2"/>
    <col min="5377" max="5377" width="65.28515625" style="2" customWidth="1"/>
    <col min="5378" max="5378" width="20.140625" style="2" customWidth="1"/>
    <col min="5379" max="5379" width="17.28515625" style="2" customWidth="1"/>
    <col min="5380" max="5380" width="5.5703125" style="2" customWidth="1"/>
    <col min="5381" max="5383" width="11.140625" style="2" customWidth="1"/>
    <col min="5384" max="5632" width="9.140625" style="2"/>
    <col min="5633" max="5633" width="65.28515625" style="2" customWidth="1"/>
    <col min="5634" max="5634" width="20.140625" style="2" customWidth="1"/>
    <col min="5635" max="5635" width="17.28515625" style="2" customWidth="1"/>
    <col min="5636" max="5636" width="5.5703125" style="2" customWidth="1"/>
    <col min="5637" max="5639" width="11.140625" style="2" customWidth="1"/>
    <col min="5640" max="5888" width="9.140625" style="2"/>
    <col min="5889" max="5889" width="65.28515625" style="2" customWidth="1"/>
    <col min="5890" max="5890" width="20.140625" style="2" customWidth="1"/>
    <col min="5891" max="5891" width="17.28515625" style="2" customWidth="1"/>
    <col min="5892" max="5892" width="5.5703125" style="2" customWidth="1"/>
    <col min="5893" max="5895" width="11.140625" style="2" customWidth="1"/>
    <col min="5896" max="6144" width="9.140625" style="2"/>
    <col min="6145" max="6145" width="65.28515625" style="2" customWidth="1"/>
    <col min="6146" max="6146" width="20.140625" style="2" customWidth="1"/>
    <col min="6147" max="6147" width="17.28515625" style="2" customWidth="1"/>
    <col min="6148" max="6148" width="5.5703125" style="2" customWidth="1"/>
    <col min="6149" max="6151" width="11.140625" style="2" customWidth="1"/>
    <col min="6152" max="6400" width="9.140625" style="2"/>
    <col min="6401" max="6401" width="65.28515625" style="2" customWidth="1"/>
    <col min="6402" max="6402" width="20.140625" style="2" customWidth="1"/>
    <col min="6403" max="6403" width="17.28515625" style="2" customWidth="1"/>
    <col min="6404" max="6404" width="5.5703125" style="2" customWidth="1"/>
    <col min="6405" max="6407" width="11.140625" style="2" customWidth="1"/>
    <col min="6408" max="6656" width="9.140625" style="2"/>
    <col min="6657" max="6657" width="65.28515625" style="2" customWidth="1"/>
    <col min="6658" max="6658" width="20.140625" style="2" customWidth="1"/>
    <col min="6659" max="6659" width="17.28515625" style="2" customWidth="1"/>
    <col min="6660" max="6660" width="5.5703125" style="2" customWidth="1"/>
    <col min="6661" max="6663" width="11.140625" style="2" customWidth="1"/>
    <col min="6664" max="6912" width="9.140625" style="2"/>
    <col min="6913" max="6913" width="65.28515625" style="2" customWidth="1"/>
    <col min="6914" max="6914" width="20.140625" style="2" customWidth="1"/>
    <col min="6915" max="6915" width="17.28515625" style="2" customWidth="1"/>
    <col min="6916" max="6916" width="5.5703125" style="2" customWidth="1"/>
    <col min="6917" max="6919" width="11.140625" style="2" customWidth="1"/>
    <col min="6920" max="7168" width="9.140625" style="2"/>
    <col min="7169" max="7169" width="65.28515625" style="2" customWidth="1"/>
    <col min="7170" max="7170" width="20.140625" style="2" customWidth="1"/>
    <col min="7171" max="7171" width="17.28515625" style="2" customWidth="1"/>
    <col min="7172" max="7172" width="5.5703125" style="2" customWidth="1"/>
    <col min="7173" max="7175" width="11.140625" style="2" customWidth="1"/>
    <col min="7176" max="7424" width="9.140625" style="2"/>
    <col min="7425" max="7425" width="65.28515625" style="2" customWidth="1"/>
    <col min="7426" max="7426" width="20.140625" style="2" customWidth="1"/>
    <col min="7427" max="7427" width="17.28515625" style="2" customWidth="1"/>
    <col min="7428" max="7428" width="5.5703125" style="2" customWidth="1"/>
    <col min="7429" max="7431" width="11.140625" style="2" customWidth="1"/>
    <col min="7432" max="7680" width="9.140625" style="2"/>
    <col min="7681" max="7681" width="65.28515625" style="2" customWidth="1"/>
    <col min="7682" max="7682" width="20.140625" style="2" customWidth="1"/>
    <col min="7683" max="7683" width="17.28515625" style="2" customWidth="1"/>
    <col min="7684" max="7684" width="5.5703125" style="2" customWidth="1"/>
    <col min="7685" max="7687" width="11.140625" style="2" customWidth="1"/>
    <col min="7688" max="7936" width="9.140625" style="2"/>
    <col min="7937" max="7937" width="65.28515625" style="2" customWidth="1"/>
    <col min="7938" max="7938" width="20.140625" style="2" customWidth="1"/>
    <col min="7939" max="7939" width="17.28515625" style="2" customWidth="1"/>
    <col min="7940" max="7940" width="5.5703125" style="2" customWidth="1"/>
    <col min="7941" max="7943" width="11.140625" style="2" customWidth="1"/>
    <col min="7944" max="8192" width="9.140625" style="2"/>
    <col min="8193" max="8193" width="65.28515625" style="2" customWidth="1"/>
    <col min="8194" max="8194" width="20.140625" style="2" customWidth="1"/>
    <col min="8195" max="8195" width="17.28515625" style="2" customWidth="1"/>
    <col min="8196" max="8196" width="5.5703125" style="2" customWidth="1"/>
    <col min="8197" max="8199" width="11.140625" style="2" customWidth="1"/>
    <col min="8200" max="8448" width="9.140625" style="2"/>
    <col min="8449" max="8449" width="65.28515625" style="2" customWidth="1"/>
    <col min="8450" max="8450" width="20.140625" style="2" customWidth="1"/>
    <col min="8451" max="8451" width="17.28515625" style="2" customWidth="1"/>
    <col min="8452" max="8452" width="5.5703125" style="2" customWidth="1"/>
    <col min="8453" max="8455" width="11.140625" style="2" customWidth="1"/>
    <col min="8456" max="8704" width="9.140625" style="2"/>
    <col min="8705" max="8705" width="65.28515625" style="2" customWidth="1"/>
    <col min="8706" max="8706" width="20.140625" style="2" customWidth="1"/>
    <col min="8707" max="8707" width="17.28515625" style="2" customWidth="1"/>
    <col min="8708" max="8708" width="5.5703125" style="2" customWidth="1"/>
    <col min="8709" max="8711" width="11.140625" style="2" customWidth="1"/>
    <col min="8712" max="8960" width="9.140625" style="2"/>
    <col min="8961" max="8961" width="65.28515625" style="2" customWidth="1"/>
    <col min="8962" max="8962" width="20.140625" style="2" customWidth="1"/>
    <col min="8963" max="8963" width="17.28515625" style="2" customWidth="1"/>
    <col min="8964" max="8964" width="5.5703125" style="2" customWidth="1"/>
    <col min="8965" max="8967" width="11.140625" style="2" customWidth="1"/>
    <col min="8968" max="9216" width="9.140625" style="2"/>
    <col min="9217" max="9217" width="65.28515625" style="2" customWidth="1"/>
    <col min="9218" max="9218" width="20.140625" style="2" customWidth="1"/>
    <col min="9219" max="9219" width="17.28515625" style="2" customWidth="1"/>
    <col min="9220" max="9220" width="5.5703125" style="2" customWidth="1"/>
    <col min="9221" max="9223" width="11.140625" style="2" customWidth="1"/>
    <col min="9224" max="9472" width="9.140625" style="2"/>
    <col min="9473" max="9473" width="65.28515625" style="2" customWidth="1"/>
    <col min="9474" max="9474" width="20.140625" style="2" customWidth="1"/>
    <col min="9475" max="9475" width="17.28515625" style="2" customWidth="1"/>
    <col min="9476" max="9476" width="5.5703125" style="2" customWidth="1"/>
    <col min="9477" max="9479" width="11.140625" style="2" customWidth="1"/>
    <col min="9480" max="9728" width="9.140625" style="2"/>
    <col min="9729" max="9729" width="65.28515625" style="2" customWidth="1"/>
    <col min="9730" max="9730" width="20.140625" style="2" customWidth="1"/>
    <col min="9731" max="9731" width="17.28515625" style="2" customWidth="1"/>
    <col min="9732" max="9732" width="5.5703125" style="2" customWidth="1"/>
    <col min="9733" max="9735" width="11.140625" style="2" customWidth="1"/>
    <col min="9736" max="9984" width="9.140625" style="2"/>
    <col min="9985" max="9985" width="65.28515625" style="2" customWidth="1"/>
    <col min="9986" max="9986" width="20.140625" style="2" customWidth="1"/>
    <col min="9987" max="9987" width="17.28515625" style="2" customWidth="1"/>
    <col min="9988" max="9988" width="5.5703125" style="2" customWidth="1"/>
    <col min="9989" max="9991" width="11.140625" style="2" customWidth="1"/>
    <col min="9992" max="10240" width="9.140625" style="2"/>
    <col min="10241" max="10241" width="65.28515625" style="2" customWidth="1"/>
    <col min="10242" max="10242" width="20.140625" style="2" customWidth="1"/>
    <col min="10243" max="10243" width="17.28515625" style="2" customWidth="1"/>
    <col min="10244" max="10244" width="5.5703125" style="2" customWidth="1"/>
    <col min="10245" max="10247" width="11.140625" style="2" customWidth="1"/>
    <col min="10248" max="10496" width="9.140625" style="2"/>
    <col min="10497" max="10497" width="65.28515625" style="2" customWidth="1"/>
    <col min="10498" max="10498" width="20.140625" style="2" customWidth="1"/>
    <col min="10499" max="10499" width="17.28515625" style="2" customWidth="1"/>
    <col min="10500" max="10500" width="5.5703125" style="2" customWidth="1"/>
    <col min="10501" max="10503" width="11.140625" style="2" customWidth="1"/>
    <col min="10504" max="10752" width="9.140625" style="2"/>
    <col min="10753" max="10753" width="65.28515625" style="2" customWidth="1"/>
    <col min="10754" max="10754" width="20.140625" style="2" customWidth="1"/>
    <col min="10755" max="10755" width="17.28515625" style="2" customWidth="1"/>
    <col min="10756" max="10756" width="5.5703125" style="2" customWidth="1"/>
    <col min="10757" max="10759" width="11.140625" style="2" customWidth="1"/>
    <col min="10760" max="11008" width="9.140625" style="2"/>
    <col min="11009" max="11009" width="65.28515625" style="2" customWidth="1"/>
    <col min="11010" max="11010" width="20.140625" style="2" customWidth="1"/>
    <col min="11011" max="11011" width="17.28515625" style="2" customWidth="1"/>
    <col min="11012" max="11012" width="5.5703125" style="2" customWidth="1"/>
    <col min="11013" max="11015" width="11.140625" style="2" customWidth="1"/>
    <col min="11016" max="11264" width="9.140625" style="2"/>
    <col min="11265" max="11265" width="65.28515625" style="2" customWidth="1"/>
    <col min="11266" max="11266" width="20.140625" style="2" customWidth="1"/>
    <col min="11267" max="11267" width="17.28515625" style="2" customWidth="1"/>
    <col min="11268" max="11268" width="5.5703125" style="2" customWidth="1"/>
    <col min="11269" max="11271" width="11.140625" style="2" customWidth="1"/>
    <col min="11272" max="11520" width="9.140625" style="2"/>
    <col min="11521" max="11521" width="65.28515625" style="2" customWidth="1"/>
    <col min="11522" max="11522" width="20.140625" style="2" customWidth="1"/>
    <col min="11523" max="11523" width="17.28515625" style="2" customWidth="1"/>
    <col min="11524" max="11524" width="5.5703125" style="2" customWidth="1"/>
    <col min="11525" max="11527" width="11.140625" style="2" customWidth="1"/>
    <col min="11528" max="11776" width="9.140625" style="2"/>
    <col min="11777" max="11777" width="65.28515625" style="2" customWidth="1"/>
    <col min="11778" max="11778" width="20.140625" style="2" customWidth="1"/>
    <col min="11779" max="11779" width="17.28515625" style="2" customWidth="1"/>
    <col min="11780" max="11780" width="5.5703125" style="2" customWidth="1"/>
    <col min="11781" max="11783" width="11.140625" style="2" customWidth="1"/>
    <col min="11784" max="12032" width="9.140625" style="2"/>
    <col min="12033" max="12033" width="65.28515625" style="2" customWidth="1"/>
    <col min="12034" max="12034" width="20.140625" style="2" customWidth="1"/>
    <col min="12035" max="12035" width="17.28515625" style="2" customWidth="1"/>
    <col min="12036" max="12036" width="5.5703125" style="2" customWidth="1"/>
    <col min="12037" max="12039" width="11.140625" style="2" customWidth="1"/>
    <col min="12040" max="12288" width="9.140625" style="2"/>
    <col min="12289" max="12289" width="65.28515625" style="2" customWidth="1"/>
    <col min="12290" max="12290" width="20.140625" style="2" customWidth="1"/>
    <col min="12291" max="12291" width="17.28515625" style="2" customWidth="1"/>
    <col min="12292" max="12292" width="5.5703125" style="2" customWidth="1"/>
    <col min="12293" max="12295" width="11.140625" style="2" customWidth="1"/>
    <col min="12296" max="12544" width="9.140625" style="2"/>
    <col min="12545" max="12545" width="65.28515625" style="2" customWidth="1"/>
    <col min="12546" max="12546" width="20.140625" style="2" customWidth="1"/>
    <col min="12547" max="12547" width="17.28515625" style="2" customWidth="1"/>
    <col min="12548" max="12548" width="5.5703125" style="2" customWidth="1"/>
    <col min="12549" max="12551" width="11.140625" style="2" customWidth="1"/>
    <col min="12552" max="12800" width="9.140625" style="2"/>
    <col min="12801" max="12801" width="65.28515625" style="2" customWidth="1"/>
    <col min="12802" max="12802" width="20.140625" style="2" customWidth="1"/>
    <col min="12803" max="12803" width="17.28515625" style="2" customWidth="1"/>
    <col min="12804" max="12804" width="5.5703125" style="2" customWidth="1"/>
    <col min="12805" max="12807" width="11.140625" style="2" customWidth="1"/>
    <col min="12808" max="13056" width="9.140625" style="2"/>
    <col min="13057" max="13057" width="65.28515625" style="2" customWidth="1"/>
    <col min="13058" max="13058" width="20.140625" style="2" customWidth="1"/>
    <col min="13059" max="13059" width="17.28515625" style="2" customWidth="1"/>
    <col min="13060" max="13060" width="5.5703125" style="2" customWidth="1"/>
    <col min="13061" max="13063" width="11.140625" style="2" customWidth="1"/>
    <col min="13064" max="13312" width="9.140625" style="2"/>
    <col min="13313" max="13313" width="65.28515625" style="2" customWidth="1"/>
    <col min="13314" max="13314" width="20.140625" style="2" customWidth="1"/>
    <col min="13315" max="13315" width="17.28515625" style="2" customWidth="1"/>
    <col min="13316" max="13316" width="5.5703125" style="2" customWidth="1"/>
    <col min="13317" max="13319" width="11.140625" style="2" customWidth="1"/>
    <col min="13320" max="13568" width="9.140625" style="2"/>
    <col min="13569" max="13569" width="65.28515625" style="2" customWidth="1"/>
    <col min="13570" max="13570" width="20.140625" style="2" customWidth="1"/>
    <col min="13571" max="13571" width="17.28515625" style="2" customWidth="1"/>
    <col min="13572" max="13572" width="5.5703125" style="2" customWidth="1"/>
    <col min="13573" max="13575" width="11.140625" style="2" customWidth="1"/>
    <col min="13576" max="13824" width="9.140625" style="2"/>
    <col min="13825" max="13825" width="65.28515625" style="2" customWidth="1"/>
    <col min="13826" max="13826" width="20.140625" style="2" customWidth="1"/>
    <col min="13827" max="13827" width="17.28515625" style="2" customWidth="1"/>
    <col min="13828" max="13828" width="5.5703125" style="2" customWidth="1"/>
    <col min="13829" max="13831" width="11.140625" style="2" customWidth="1"/>
    <col min="13832" max="14080" width="9.140625" style="2"/>
    <col min="14081" max="14081" width="65.28515625" style="2" customWidth="1"/>
    <col min="14082" max="14082" width="20.140625" style="2" customWidth="1"/>
    <col min="14083" max="14083" width="17.28515625" style="2" customWidth="1"/>
    <col min="14084" max="14084" width="5.5703125" style="2" customWidth="1"/>
    <col min="14085" max="14087" width="11.140625" style="2" customWidth="1"/>
    <col min="14088" max="14336" width="9.140625" style="2"/>
    <col min="14337" max="14337" width="65.28515625" style="2" customWidth="1"/>
    <col min="14338" max="14338" width="20.140625" style="2" customWidth="1"/>
    <col min="14339" max="14339" width="17.28515625" style="2" customWidth="1"/>
    <col min="14340" max="14340" width="5.5703125" style="2" customWidth="1"/>
    <col min="14341" max="14343" width="11.140625" style="2" customWidth="1"/>
    <col min="14344" max="14592" width="9.140625" style="2"/>
    <col min="14593" max="14593" width="65.28515625" style="2" customWidth="1"/>
    <col min="14594" max="14594" width="20.140625" style="2" customWidth="1"/>
    <col min="14595" max="14595" width="17.28515625" style="2" customWidth="1"/>
    <col min="14596" max="14596" width="5.5703125" style="2" customWidth="1"/>
    <col min="14597" max="14599" width="11.140625" style="2" customWidth="1"/>
    <col min="14600" max="14848" width="9.140625" style="2"/>
    <col min="14849" max="14849" width="65.28515625" style="2" customWidth="1"/>
    <col min="14850" max="14850" width="20.140625" style="2" customWidth="1"/>
    <col min="14851" max="14851" width="17.28515625" style="2" customWidth="1"/>
    <col min="14852" max="14852" width="5.5703125" style="2" customWidth="1"/>
    <col min="14853" max="14855" width="11.140625" style="2" customWidth="1"/>
    <col min="14856" max="15104" width="9.140625" style="2"/>
    <col min="15105" max="15105" width="65.28515625" style="2" customWidth="1"/>
    <col min="15106" max="15106" width="20.140625" style="2" customWidth="1"/>
    <col min="15107" max="15107" width="17.28515625" style="2" customWidth="1"/>
    <col min="15108" max="15108" width="5.5703125" style="2" customWidth="1"/>
    <col min="15109" max="15111" width="11.140625" style="2" customWidth="1"/>
    <col min="15112" max="15360" width="9.140625" style="2"/>
    <col min="15361" max="15361" width="65.28515625" style="2" customWidth="1"/>
    <col min="15362" max="15362" width="20.140625" style="2" customWidth="1"/>
    <col min="15363" max="15363" width="17.28515625" style="2" customWidth="1"/>
    <col min="15364" max="15364" width="5.5703125" style="2" customWidth="1"/>
    <col min="15365" max="15367" width="11.140625" style="2" customWidth="1"/>
    <col min="15368" max="15616" width="9.140625" style="2"/>
    <col min="15617" max="15617" width="65.28515625" style="2" customWidth="1"/>
    <col min="15618" max="15618" width="20.140625" style="2" customWidth="1"/>
    <col min="15619" max="15619" width="17.28515625" style="2" customWidth="1"/>
    <col min="15620" max="15620" width="5.5703125" style="2" customWidth="1"/>
    <col min="15621" max="15623" width="11.140625" style="2" customWidth="1"/>
    <col min="15624" max="15872" width="9.140625" style="2"/>
    <col min="15873" max="15873" width="65.28515625" style="2" customWidth="1"/>
    <col min="15874" max="15874" width="20.140625" style="2" customWidth="1"/>
    <col min="15875" max="15875" width="17.28515625" style="2" customWidth="1"/>
    <col min="15876" max="15876" width="5.5703125" style="2" customWidth="1"/>
    <col min="15877" max="15879" width="11.140625" style="2" customWidth="1"/>
    <col min="15880" max="16128" width="9.140625" style="2"/>
    <col min="16129" max="16129" width="65.28515625" style="2" customWidth="1"/>
    <col min="16130" max="16130" width="20.140625" style="2" customWidth="1"/>
    <col min="16131" max="16131" width="17.28515625" style="2" customWidth="1"/>
    <col min="16132" max="16132" width="5.5703125" style="2" customWidth="1"/>
    <col min="16133" max="16135" width="11.140625" style="2" customWidth="1"/>
    <col min="16136" max="16384" width="9.140625" style="2"/>
  </cols>
  <sheetData>
    <row r="1" spans="1:9" x14ac:dyDescent="0.25">
      <c r="B1" s="197" t="s">
        <v>0</v>
      </c>
      <c r="C1" s="198"/>
    </row>
    <row r="2" spans="1:9" x14ac:dyDescent="0.25">
      <c r="B2" s="4"/>
    </row>
    <row r="3" spans="1:9" x14ac:dyDescent="0.25">
      <c r="B3" s="4"/>
      <c r="C3" s="4"/>
    </row>
    <row r="4" spans="1:9" x14ac:dyDescent="0.25">
      <c r="A4" s="6"/>
      <c r="B4" s="4"/>
      <c r="C4" s="4"/>
    </row>
    <row r="5" spans="1:9" x14ac:dyDescent="0.25">
      <c r="A5" s="199" t="s">
        <v>1</v>
      </c>
      <c r="B5" s="199"/>
      <c r="C5" s="199"/>
    </row>
    <row r="6" spans="1:9" x14ac:dyDescent="0.25">
      <c r="A6" s="199" t="s">
        <v>2</v>
      </c>
      <c r="B6" s="199"/>
      <c r="C6" s="199"/>
    </row>
    <row r="7" spans="1:9" x14ac:dyDescent="0.25">
      <c r="A7" s="200" t="s">
        <v>3</v>
      </c>
      <c r="B7" s="200"/>
      <c r="C7" s="200"/>
    </row>
    <row r="8" spans="1:9" ht="16.5" thickBot="1" x14ac:dyDescent="0.3">
      <c r="A8" s="7"/>
      <c r="C8" s="8"/>
    </row>
    <row r="9" spans="1:9" ht="39" customHeight="1" thickBot="1" x14ac:dyDescent="0.3">
      <c r="A9" s="9" t="s">
        <v>4</v>
      </c>
      <c r="B9" s="10">
        <v>42186</v>
      </c>
      <c r="C9" s="11">
        <v>42005</v>
      </c>
      <c r="D9" s="12"/>
    </row>
    <row r="10" spans="1:9" ht="18.75" customHeight="1" x14ac:dyDescent="0.25">
      <c r="A10" s="13" t="s">
        <v>5</v>
      </c>
      <c r="B10" s="14"/>
      <c r="C10" s="15"/>
    </row>
    <row r="11" spans="1:9" ht="20.100000000000001" customHeight="1" x14ac:dyDescent="0.25">
      <c r="A11" s="16" t="s">
        <v>6</v>
      </c>
      <c r="B11" s="17">
        <v>11293388.52207</v>
      </c>
      <c r="C11" s="18">
        <v>11701546</v>
      </c>
      <c r="E11" s="19"/>
      <c r="F11" s="19"/>
      <c r="G11" s="19"/>
      <c r="I11" s="196"/>
    </row>
    <row r="12" spans="1:9" x14ac:dyDescent="0.25">
      <c r="A12" s="16" t="s">
        <v>7</v>
      </c>
      <c r="B12" s="20">
        <v>67698</v>
      </c>
      <c r="C12" s="21">
        <v>46015</v>
      </c>
      <c r="E12" s="19"/>
      <c r="F12" s="19"/>
      <c r="G12" s="19"/>
      <c r="I12" s="196"/>
    </row>
    <row r="13" spans="1:9" ht="25.5" x14ac:dyDescent="0.25">
      <c r="A13" s="16" t="s">
        <v>8</v>
      </c>
      <c r="B13" s="17">
        <v>262729</v>
      </c>
      <c r="C13" s="18">
        <v>216724</v>
      </c>
      <c r="E13" s="19"/>
      <c r="F13" s="19"/>
      <c r="G13" s="19"/>
    </row>
    <row r="14" spans="1:9" x14ac:dyDescent="0.25">
      <c r="A14" s="16" t="s">
        <v>9</v>
      </c>
      <c r="B14" s="17">
        <v>0</v>
      </c>
      <c r="C14" s="18"/>
      <c r="E14" s="19"/>
      <c r="F14" s="19"/>
      <c r="G14" s="19"/>
    </row>
    <row r="15" spans="1:9" ht="20.100000000000001" customHeight="1" x14ac:dyDescent="0.25">
      <c r="A15" s="16" t="s">
        <v>10</v>
      </c>
      <c r="B15" s="17">
        <v>50670253</v>
      </c>
      <c r="C15" s="18">
        <v>51784347</v>
      </c>
      <c r="E15" s="19"/>
      <c r="F15" s="19"/>
      <c r="G15" s="19"/>
    </row>
    <row r="16" spans="1:9" ht="20.100000000000001" customHeight="1" x14ac:dyDescent="0.25">
      <c r="A16" s="16" t="s">
        <v>11</v>
      </c>
      <c r="B16" s="17">
        <v>6139853</v>
      </c>
      <c r="C16" s="18">
        <v>5776097</v>
      </c>
      <c r="E16" s="19"/>
      <c r="F16" s="19"/>
      <c r="G16" s="19"/>
    </row>
    <row r="17" spans="1:7" ht="15.75" hidden="1" customHeight="1" x14ac:dyDescent="0.25">
      <c r="A17" s="16" t="s">
        <v>12</v>
      </c>
      <c r="B17" s="17"/>
      <c r="C17" s="18"/>
      <c r="E17" s="19"/>
      <c r="F17" s="19"/>
      <c r="G17" s="19"/>
    </row>
    <row r="18" spans="1:7" ht="15.75" hidden="1" customHeight="1" x14ac:dyDescent="0.25">
      <c r="A18" s="16" t="s">
        <v>13</v>
      </c>
      <c r="B18" s="17"/>
      <c r="C18" s="18"/>
      <c r="E18" s="19"/>
      <c r="F18" s="19"/>
      <c r="G18" s="19"/>
    </row>
    <row r="19" spans="1:7" ht="20.100000000000001" customHeight="1" x14ac:dyDescent="0.25">
      <c r="A19" s="16" t="s">
        <v>14</v>
      </c>
      <c r="B19" s="20">
        <v>104399</v>
      </c>
      <c r="C19" s="18">
        <v>139238</v>
      </c>
      <c r="E19" s="19"/>
      <c r="F19" s="19"/>
      <c r="G19" s="19"/>
    </row>
    <row r="20" spans="1:7" ht="20.100000000000001" customHeight="1" x14ac:dyDescent="0.25">
      <c r="A20" s="16" t="s">
        <v>15</v>
      </c>
      <c r="B20" s="20">
        <v>0</v>
      </c>
      <c r="C20" s="21">
        <v>0</v>
      </c>
      <c r="E20" s="19"/>
      <c r="F20" s="19"/>
      <c r="G20" s="19"/>
    </row>
    <row r="21" spans="1:7" ht="20.100000000000001" customHeight="1" thickBot="1" x14ac:dyDescent="0.3">
      <c r="A21" s="22" t="s">
        <v>16</v>
      </c>
      <c r="B21" s="23">
        <v>263162</v>
      </c>
      <c r="C21" s="24">
        <v>426237</v>
      </c>
      <c r="E21" s="19"/>
      <c r="F21" s="19"/>
      <c r="G21" s="19"/>
    </row>
    <row r="22" spans="1:7" ht="24.75" customHeight="1" thickBot="1" x14ac:dyDescent="0.3">
      <c r="A22" s="25" t="s">
        <v>17</v>
      </c>
      <c r="B22" s="26">
        <v>68801482.522069991</v>
      </c>
      <c r="C22" s="27">
        <f>SUM(C11:C21)</f>
        <v>70090204</v>
      </c>
      <c r="D22" s="28"/>
      <c r="E22" s="19"/>
      <c r="F22" s="19"/>
      <c r="G22" s="19"/>
    </row>
    <row r="23" spans="1:7" x14ac:dyDescent="0.25">
      <c r="A23" s="13" t="s">
        <v>18</v>
      </c>
      <c r="B23" s="14"/>
      <c r="C23" s="15"/>
      <c r="E23" s="19"/>
      <c r="F23" s="19"/>
      <c r="G23" s="19"/>
    </row>
    <row r="24" spans="1:7" ht="25.5" x14ac:dyDescent="0.25">
      <c r="A24" s="16" t="s">
        <v>8</v>
      </c>
      <c r="B24" s="17">
        <v>0</v>
      </c>
      <c r="C24" s="18"/>
      <c r="E24" s="19"/>
      <c r="F24" s="19"/>
      <c r="G24" s="19"/>
    </row>
    <row r="25" spans="1:7" ht="20.100000000000001" customHeight="1" x14ac:dyDescent="0.25">
      <c r="A25" s="16" t="s">
        <v>19</v>
      </c>
      <c r="B25" s="17">
        <v>0</v>
      </c>
      <c r="C25" s="29">
        <v>3000000</v>
      </c>
      <c r="E25" s="19"/>
      <c r="F25" s="19"/>
      <c r="G25" s="19"/>
    </row>
    <row r="26" spans="1:7" ht="20.100000000000001" customHeight="1" x14ac:dyDescent="0.25">
      <c r="A26" s="16" t="s">
        <v>20</v>
      </c>
      <c r="B26" s="17">
        <v>51870353</v>
      </c>
      <c r="C26" s="29">
        <v>51397669</v>
      </c>
      <c r="E26" s="19"/>
      <c r="F26" s="19"/>
      <c r="G26" s="19"/>
    </row>
    <row r="27" spans="1:7" ht="20.100000000000001" customHeight="1" x14ac:dyDescent="0.25">
      <c r="A27" s="16" t="s">
        <v>21</v>
      </c>
      <c r="B27" s="17">
        <v>507201</v>
      </c>
      <c r="C27" s="29"/>
      <c r="E27" s="19"/>
      <c r="F27" s="19"/>
      <c r="G27" s="19"/>
    </row>
    <row r="28" spans="1:7" ht="20.100000000000001" customHeight="1" x14ac:dyDescent="0.25">
      <c r="A28" s="16" t="s">
        <v>22</v>
      </c>
      <c r="B28" s="17">
        <v>201247</v>
      </c>
      <c r="C28" s="29">
        <v>201243</v>
      </c>
      <c r="E28" s="19"/>
      <c r="F28" s="19"/>
      <c r="G28" s="19"/>
    </row>
    <row r="29" spans="1:7" ht="20.100000000000001" customHeight="1" x14ac:dyDescent="0.25">
      <c r="A29" s="16" t="s">
        <v>23</v>
      </c>
      <c r="B29" s="17"/>
      <c r="C29" s="29"/>
      <c r="E29" s="19"/>
      <c r="F29" s="19"/>
      <c r="G29" s="19"/>
    </row>
    <row r="30" spans="1:7" ht="20.100000000000001" customHeight="1" x14ac:dyDescent="0.25">
      <c r="A30" s="30" t="s">
        <v>24</v>
      </c>
      <c r="B30" s="31">
        <v>3548095</v>
      </c>
      <c r="C30" s="32">
        <v>3521347</v>
      </c>
      <c r="E30" s="19"/>
      <c r="F30" s="19"/>
      <c r="G30" s="19"/>
    </row>
    <row r="31" spans="1:7" ht="20.100000000000001" customHeight="1" x14ac:dyDescent="0.25">
      <c r="A31" s="16" t="s">
        <v>25</v>
      </c>
      <c r="B31" s="20">
        <v>0</v>
      </c>
      <c r="C31" s="29">
        <v>0</v>
      </c>
      <c r="E31" s="19"/>
      <c r="F31" s="19"/>
      <c r="G31" s="19"/>
    </row>
    <row r="32" spans="1:7" ht="20.100000000000001" customHeight="1" x14ac:dyDescent="0.25">
      <c r="A32" s="16" t="s">
        <v>26</v>
      </c>
      <c r="B32" s="33">
        <v>454885</v>
      </c>
      <c r="C32" s="32">
        <v>450504</v>
      </c>
      <c r="E32" s="19"/>
      <c r="F32" s="19"/>
      <c r="G32" s="19"/>
    </row>
    <row r="33" spans="1:7" ht="20.100000000000001" customHeight="1" thickBot="1" x14ac:dyDescent="0.3">
      <c r="A33" s="22" t="s">
        <v>27</v>
      </c>
      <c r="B33" s="34">
        <v>404114.78622000001</v>
      </c>
      <c r="C33" s="35">
        <v>155819</v>
      </c>
      <c r="E33" s="19"/>
      <c r="F33" s="19"/>
      <c r="G33" s="19"/>
    </row>
    <row r="34" spans="1:7" ht="30" customHeight="1" thickBot="1" x14ac:dyDescent="0.3">
      <c r="A34" s="25" t="s">
        <v>28</v>
      </c>
      <c r="B34" s="26">
        <v>56985895.786219999</v>
      </c>
      <c r="C34" s="27">
        <f>SUM(C24:C33)</f>
        <v>58726582</v>
      </c>
      <c r="E34" s="19"/>
      <c r="F34" s="19"/>
      <c r="G34" s="19"/>
    </row>
    <row r="35" spans="1:7" ht="20.100000000000001" customHeight="1" x14ac:dyDescent="0.25">
      <c r="A35" s="36" t="s">
        <v>29</v>
      </c>
      <c r="B35" s="37"/>
      <c r="C35" s="38"/>
      <c r="E35" s="19"/>
      <c r="F35" s="19"/>
      <c r="G35" s="19"/>
    </row>
    <row r="36" spans="1:7" ht="20.100000000000001" customHeight="1" x14ac:dyDescent="0.25">
      <c r="A36" s="16" t="s">
        <v>30</v>
      </c>
      <c r="B36" s="17">
        <v>9231140</v>
      </c>
      <c r="C36" s="18">
        <f>C38+C39</f>
        <v>9231140</v>
      </c>
      <c r="E36" s="19"/>
      <c r="F36" s="19"/>
      <c r="G36" s="19"/>
    </row>
    <row r="37" spans="1:7" x14ac:dyDescent="0.25">
      <c r="A37" s="16" t="s">
        <v>31</v>
      </c>
      <c r="B37" s="17"/>
      <c r="C37" s="18"/>
      <c r="E37" s="19"/>
      <c r="F37" s="19"/>
      <c r="G37" s="19"/>
    </row>
    <row r="38" spans="1:7" x14ac:dyDescent="0.25">
      <c r="A38" s="16" t="s">
        <v>32</v>
      </c>
      <c r="B38" s="17">
        <v>8231140</v>
      </c>
      <c r="C38" s="18">
        <f>'[1]Б (Ф1)Прил 7'!D64</f>
        <v>8231140</v>
      </c>
      <c r="E38" s="19"/>
      <c r="F38" s="19"/>
      <c r="G38" s="19"/>
    </row>
    <row r="39" spans="1:7" x14ac:dyDescent="0.25">
      <c r="A39" s="16" t="s">
        <v>33</v>
      </c>
      <c r="B39" s="17">
        <v>1000000</v>
      </c>
      <c r="C39" s="18">
        <f>'[1]Б (Ф1)Прил 7'!D65</f>
        <v>1000000</v>
      </c>
      <c r="E39" s="19"/>
      <c r="F39" s="19"/>
      <c r="G39" s="19"/>
    </row>
    <row r="40" spans="1:7" ht="17.25" customHeight="1" x14ac:dyDescent="0.25">
      <c r="A40" s="16" t="s">
        <v>34</v>
      </c>
      <c r="B40" s="17"/>
      <c r="C40" s="18"/>
      <c r="E40" s="19"/>
      <c r="F40" s="19"/>
      <c r="G40" s="19"/>
    </row>
    <row r="41" spans="1:7" x14ac:dyDescent="0.25">
      <c r="A41" s="16" t="s">
        <v>35</v>
      </c>
      <c r="B41" s="17"/>
      <c r="C41" s="18"/>
      <c r="E41" s="19"/>
      <c r="F41" s="19"/>
      <c r="G41" s="19"/>
    </row>
    <row r="42" spans="1:7" ht="21.75" customHeight="1" x14ac:dyDescent="0.25">
      <c r="A42" s="16" t="s">
        <v>36</v>
      </c>
      <c r="B42" s="17">
        <v>0</v>
      </c>
      <c r="C42" s="18">
        <f>'[1]Б (Ф1)Прил 7'!D68</f>
        <v>0</v>
      </c>
      <c r="E42" s="19"/>
      <c r="F42" s="19"/>
      <c r="G42" s="19"/>
    </row>
    <row r="43" spans="1:7" x14ac:dyDescent="0.25">
      <c r="A43" s="16" t="s">
        <v>37</v>
      </c>
      <c r="B43" s="17"/>
      <c r="C43" s="18"/>
      <c r="E43" s="19"/>
      <c r="F43" s="19"/>
      <c r="G43" s="19"/>
    </row>
    <row r="44" spans="1:7" x14ac:dyDescent="0.25">
      <c r="A44" s="16" t="s">
        <v>38</v>
      </c>
      <c r="B44" s="20">
        <v>452729</v>
      </c>
      <c r="C44" s="21">
        <v>445934</v>
      </c>
      <c r="E44" s="19"/>
      <c r="F44" s="19"/>
      <c r="G44" s="19"/>
    </row>
    <row r="45" spans="1:7" ht="16.5" thickBot="1" x14ac:dyDescent="0.3">
      <c r="A45" s="22" t="s">
        <v>39</v>
      </c>
      <c r="B45" s="39">
        <v>2131718</v>
      </c>
      <c r="C45" s="24">
        <v>1686548</v>
      </c>
      <c r="E45" s="19"/>
      <c r="F45" s="19"/>
      <c r="G45" s="19"/>
    </row>
    <row r="46" spans="1:7" ht="24.95" customHeight="1" thickBot="1" x14ac:dyDescent="0.3">
      <c r="A46" s="40" t="s">
        <v>40</v>
      </c>
      <c r="B46" s="26">
        <v>11815587</v>
      </c>
      <c r="C46" s="27">
        <f>C36+C40+C41+C42+C43+C45+C44</f>
        <v>11363622</v>
      </c>
      <c r="E46" s="19"/>
      <c r="F46" s="19"/>
      <c r="G46" s="19"/>
    </row>
    <row r="47" spans="1:7" ht="24.95" customHeight="1" thickBot="1" x14ac:dyDescent="0.3">
      <c r="A47" s="25" t="s">
        <v>41</v>
      </c>
      <c r="B47" s="41">
        <v>68801482.786219999</v>
      </c>
      <c r="C47" s="42">
        <f>C34+C46</f>
        <v>70090204</v>
      </c>
      <c r="E47" s="19"/>
      <c r="F47" s="19"/>
      <c r="G47" s="19"/>
    </row>
    <row r="49" spans="1:8" x14ac:dyDescent="0.25">
      <c r="B49" s="43">
        <f>B47-B22</f>
        <v>0.26415000855922699</v>
      </c>
      <c r="C49" s="44">
        <f>C47-C22</f>
        <v>0</v>
      </c>
    </row>
    <row r="50" spans="1:8" x14ac:dyDescent="0.25">
      <c r="B50" s="43"/>
      <c r="C50" s="44"/>
    </row>
    <row r="51" spans="1:8" ht="15" customHeight="1" x14ac:dyDescent="0.25">
      <c r="A51" s="45"/>
      <c r="B51" s="46"/>
      <c r="C51" s="47"/>
    </row>
    <row r="52" spans="1:8" ht="20.100000000000001" customHeight="1" x14ac:dyDescent="0.2">
      <c r="B52" s="48"/>
      <c r="C52" s="48"/>
    </row>
    <row r="53" spans="1:8" customFormat="1" ht="15" x14ac:dyDescent="0.25">
      <c r="A53" s="49" t="s">
        <v>42</v>
      </c>
      <c r="B53" s="49"/>
      <c r="C53" s="49"/>
      <c r="D53" s="49"/>
      <c r="E53" s="49"/>
      <c r="F53" s="49"/>
      <c r="G53" s="49"/>
      <c r="H53" s="50"/>
    </row>
    <row r="54" spans="1:8" customFormat="1" ht="25.5" customHeight="1" x14ac:dyDescent="0.25">
      <c r="A54" s="51"/>
      <c r="B54" s="52"/>
      <c r="C54" s="52"/>
      <c r="D54" s="53"/>
      <c r="E54" s="54"/>
      <c r="F54" s="54"/>
      <c r="G54" s="54"/>
      <c r="H54" s="55"/>
    </row>
    <row r="55" spans="1:8" customFormat="1" ht="15" x14ac:dyDescent="0.25">
      <c r="A55" s="51"/>
      <c r="B55" s="53"/>
      <c r="C55" s="53"/>
      <c r="D55" s="53"/>
      <c r="E55" s="54"/>
      <c r="F55" s="54"/>
      <c r="G55" s="54"/>
      <c r="H55" s="55"/>
    </row>
    <row r="56" spans="1:8" customFormat="1" ht="15" x14ac:dyDescent="0.25">
      <c r="A56" s="51" t="s">
        <v>43</v>
      </c>
      <c r="B56" s="51"/>
      <c r="C56" s="51"/>
      <c r="D56" s="51"/>
      <c r="E56" s="51"/>
      <c r="F56" s="51"/>
      <c r="G56" s="51"/>
      <c r="H56" s="55"/>
    </row>
    <row r="57" spans="1:8" x14ac:dyDescent="0.25">
      <c r="A57"/>
    </row>
    <row r="58" spans="1:8" x14ac:dyDescent="0.25">
      <c r="A58"/>
    </row>
  </sheetData>
  <mergeCells count="4">
    <mergeCell ref="B1:C1"/>
    <mergeCell ref="A5:C5"/>
    <mergeCell ref="A6:C6"/>
    <mergeCell ref="A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78"/>
  <sheetViews>
    <sheetView topLeftCell="A28" workbookViewId="0">
      <selection activeCell="B43" sqref="B43"/>
    </sheetView>
  </sheetViews>
  <sheetFormatPr defaultRowHeight="15.75" x14ac:dyDescent="0.25"/>
  <cols>
    <col min="1" max="1" width="60.28515625" style="56" customWidth="1"/>
    <col min="2" max="2" width="16.42578125" style="60" customWidth="1"/>
    <col min="3" max="3" width="16.28515625" style="60" customWidth="1"/>
    <col min="4" max="4" width="7.85546875" style="56" customWidth="1"/>
    <col min="5" max="256" width="9.140625" style="59"/>
    <col min="257" max="257" width="60.28515625" style="59" customWidth="1"/>
    <col min="258" max="258" width="16.42578125" style="59" customWidth="1"/>
    <col min="259" max="259" width="16.28515625" style="59" customWidth="1"/>
    <col min="260" max="260" width="7.85546875" style="59" customWidth="1"/>
    <col min="261" max="512" width="9.140625" style="59"/>
    <col min="513" max="513" width="60.28515625" style="59" customWidth="1"/>
    <col min="514" max="514" width="16.42578125" style="59" customWidth="1"/>
    <col min="515" max="515" width="16.28515625" style="59" customWidth="1"/>
    <col min="516" max="516" width="7.85546875" style="59" customWidth="1"/>
    <col min="517" max="768" width="9.140625" style="59"/>
    <col min="769" max="769" width="60.28515625" style="59" customWidth="1"/>
    <col min="770" max="770" width="16.42578125" style="59" customWidth="1"/>
    <col min="771" max="771" width="16.28515625" style="59" customWidth="1"/>
    <col min="772" max="772" width="7.85546875" style="59" customWidth="1"/>
    <col min="773" max="1024" width="9.140625" style="59"/>
    <col min="1025" max="1025" width="60.28515625" style="59" customWidth="1"/>
    <col min="1026" max="1026" width="16.42578125" style="59" customWidth="1"/>
    <col min="1027" max="1027" width="16.28515625" style="59" customWidth="1"/>
    <col min="1028" max="1028" width="7.85546875" style="59" customWidth="1"/>
    <col min="1029" max="1280" width="9.140625" style="59"/>
    <col min="1281" max="1281" width="60.28515625" style="59" customWidth="1"/>
    <col min="1282" max="1282" width="16.42578125" style="59" customWidth="1"/>
    <col min="1283" max="1283" width="16.28515625" style="59" customWidth="1"/>
    <col min="1284" max="1284" width="7.85546875" style="59" customWidth="1"/>
    <col min="1285" max="1536" width="9.140625" style="59"/>
    <col min="1537" max="1537" width="60.28515625" style="59" customWidth="1"/>
    <col min="1538" max="1538" width="16.42578125" style="59" customWidth="1"/>
    <col min="1539" max="1539" width="16.28515625" style="59" customWidth="1"/>
    <col min="1540" max="1540" width="7.85546875" style="59" customWidth="1"/>
    <col min="1541" max="1792" width="9.140625" style="59"/>
    <col min="1793" max="1793" width="60.28515625" style="59" customWidth="1"/>
    <col min="1794" max="1794" width="16.42578125" style="59" customWidth="1"/>
    <col min="1795" max="1795" width="16.28515625" style="59" customWidth="1"/>
    <col min="1796" max="1796" width="7.85546875" style="59" customWidth="1"/>
    <col min="1797" max="2048" width="9.140625" style="59"/>
    <col min="2049" max="2049" width="60.28515625" style="59" customWidth="1"/>
    <col min="2050" max="2050" width="16.42578125" style="59" customWidth="1"/>
    <col min="2051" max="2051" width="16.28515625" style="59" customWidth="1"/>
    <col min="2052" max="2052" width="7.85546875" style="59" customWidth="1"/>
    <col min="2053" max="2304" width="9.140625" style="59"/>
    <col min="2305" max="2305" width="60.28515625" style="59" customWidth="1"/>
    <col min="2306" max="2306" width="16.42578125" style="59" customWidth="1"/>
    <col min="2307" max="2307" width="16.28515625" style="59" customWidth="1"/>
    <col min="2308" max="2308" width="7.85546875" style="59" customWidth="1"/>
    <col min="2309" max="2560" width="9.140625" style="59"/>
    <col min="2561" max="2561" width="60.28515625" style="59" customWidth="1"/>
    <col min="2562" max="2562" width="16.42578125" style="59" customWidth="1"/>
    <col min="2563" max="2563" width="16.28515625" style="59" customWidth="1"/>
    <col min="2564" max="2564" width="7.85546875" style="59" customWidth="1"/>
    <col min="2565" max="2816" width="9.140625" style="59"/>
    <col min="2817" max="2817" width="60.28515625" style="59" customWidth="1"/>
    <col min="2818" max="2818" width="16.42578125" style="59" customWidth="1"/>
    <col min="2819" max="2819" width="16.28515625" style="59" customWidth="1"/>
    <col min="2820" max="2820" width="7.85546875" style="59" customWidth="1"/>
    <col min="2821" max="3072" width="9.140625" style="59"/>
    <col min="3073" max="3073" width="60.28515625" style="59" customWidth="1"/>
    <col min="3074" max="3074" width="16.42578125" style="59" customWidth="1"/>
    <col min="3075" max="3075" width="16.28515625" style="59" customWidth="1"/>
    <col min="3076" max="3076" width="7.85546875" style="59" customWidth="1"/>
    <col min="3077" max="3328" width="9.140625" style="59"/>
    <col min="3329" max="3329" width="60.28515625" style="59" customWidth="1"/>
    <col min="3330" max="3330" width="16.42578125" style="59" customWidth="1"/>
    <col min="3331" max="3331" width="16.28515625" style="59" customWidth="1"/>
    <col min="3332" max="3332" width="7.85546875" style="59" customWidth="1"/>
    <col min="3333" max="3584" width="9.140625" style="59"/>
    <col min="3585" max="3585" width="60.28515625" style="59" customWidth="1"/>
    <col min="3586" max="3586" width="16.42578125" style="59" customWidth="1"/>
    <col min="3587" max="3587" width="16.28515625" style="59" customWidth="1"/>
    <col min="3588" max="3588" width="7.85546875" style="59" customWidth="1"/>
    <col min="3589" max="3840" width="9.140625" style="59"/>
    <col min="3841" max="3841" width="60.28515625" style="59" customWidth="1"/>
    <col min="3842" max="3842" width="16.42578125" style="59" customWidth="1"/>
    <col min="3843" max="3843" width="16.28515625" style="59" customWidth="1"/>
    <col min="3844" max="3844" width="7.85546875" style="59" customWidth="1"/>
    <col min="3845" max="4096" width="9.140625" style="59"/>
    <col min="4097" max="4097" width="60.28515625" style="59" customWidth="1"/>
    <col min="4098" max="4098" width="16.42578125" style="59" customWidth="1"/>
    <col min="4099" max="4099" width="16.28515625" style="59" customWidth="1"/>
    <col min="4100" max="4100" width="7.85546875" style="59" customWidth="1"/>
    <col min="4101" max="4352" width="9.140625" style="59"/>
    <col min="4353" max="4353" width="60.28515625" style="59" customWidth="1"/>
    <col min="4354" max="4354" width="16.42578125" style="59" customWidth="1"/>
    <col min="4355" max="4355" width="16.28515625" style="59" customWidth="1"/>
    <col min="4356" max="4356" width="7.85546875" style="59" customWidth="1"/>
    <col min="4357" max="4608" width="9.140625" style="59"/>
    <col min="4609" max="4609" width="60.28515625" style="59" customWidth="1"/>
    <col min="4610" max="4610" width="16.42578125" style="59" customWidth="1"/>
    <col min="4611" max="4611" width="16.28515625" style="59" customWidth="1"/>
    <col min="4612" max="4612" width="7.85546875" style="59" customWidth="1"/>
    <col min="4613" max="4864" width="9.140625" style="59"/>
    <col min="4865" max="4865" width="60.28515625" style="59" customWidth="1"/>
    <col min="4866" max="4866" width="16.42578125" style="59" customWidth="1"/>
    <col min="4867" max="4867" width="16.28515625" style="59" customWidth="1"/>
    <col min="4868" max="4868" width="7.85546875" style="59" customWidth="1"/>
    <col min="4869" max="5120" width="9.140625" style="59"/>
    <col min="5121" max="5121" width="60.28515625" style="59" customWidth="1"/>
    <col min="5122" max="5122" width="16.42578125" style="59" customWidth="1"/>
    <col min="5123" max="5123" width="16.28515625" style="59" customWidth="1"/>
    <col min="5124" max="5124" width="7.85546875" style="59" customWidth="1"/>
    <col min="5125" max="5376" width="9.140625" style="59"/>
    <col min="5377" max="5377" width="60.28515625" style="59" customWidth="1"/>
    <col min="5378" max="5378" width="16.42578125" style="59" customWidth="1"/>
    <col min="5379" max="5379" width="16.28515625" style="59" customWidth="1"/>
    <col min="5380" max="5380" width="7.85546875" style="59" customWidth="1"/>
    <col min="5381" max="5632" width="9.140625" style="59"/>
    <col min="5633" max="5633" width="60.28515625" style="59" customWidth="1"/>
    <col min="5634" max="5634" width="16.42578125" style="59" customWidth="1"/>
    <col min="5635" max="5635" width="16.28515625" style="59" customWidth="1"/>
    <col min="5636" max="5636" width="7.85546875" style="59" customWidth="1"/>
    <col min="5637" max="5888" width="9.140625" style="59"/>
    <col min="5889" max="5889" width="60.28515625" style="59" customWidth="1"/>
    <col min="5890" max="5890" width="16.42578125" style="59" customWidth="1"/>
    <col min="5891" max="5891" width="16.28515625" style="59" customWidth="1"/>
    <col min="5892" max="5892" width="7.85546875" style="59" customWidth="1"/>
    <col min="5893" max="6144" width="9.140625" style="59"/>
    <col min="6145" max="6145" width="60.28515625" style="59" customWidth="1"/>
    <col min="6146" max="6146" width="16.42578125" style="59" customWidth="1"/>
    <col min="6147" max="6147" width="16.28515625" style="59" customWidth="1"/>
    <col min="6148" max="6148" width="7.85546875" style="59" customWidth="1"/>
    <col min="6149" max="6400" width="9.140625" style="59"/>
    <col min="6401" max="6401" width="60.28515625" style="59" customWidth="1"/>
    <col min="6402" max="6402" width="16.42578125" style="59" customWidth="1"/>
    <col min="6403" max="6403" width="16.28515625" style="59" customWidth="1"/>
    <col min="6404" max="6404" width="7.85546875" style="59" customWidth="1"/>
    <col min="6405" max="6656" width="9.140625" style="59"/>
    <col min="6657" max="6657" width="60.28515625" style="59" customWidth="1"/>
    <col min="6658" max="6658" width="16.42578125" style="59" customWidth="1"/>
    <col min="6659" max="6659" width="16.28515625" style="59" customWidth="1"/>
    <col min="6660" max="6660" width="7.85546875" style="59" customWidth="1"/>
    <col min="6661" max="6912" width="9.140625" style="59"/>
    <col min="6913" max="6913" width="60.28515625" style="59" customWidth="1"/>
    <col min="6914" max="6914" width="16.42578125" style="59" customWidth="1"/>
    <col min="6915" max="6915" width="16.28515625" style="59" customWidth="1"/>
    <col min="6916" max="6916" width="7.85546875" style="59" customWidth="1"/>
    <col min="6917" max="7168" width="9.140625" style="59"/>
    <col min="7169" max="7169" width="60.28515625" style="59" customWidth="1"/>
    <col min="7170" max="7170" width="16.42578125" style="59" customWidth="1"/>
    <col min="7171" max="7171" width="16.28515625" style="59" customWidth="1"/>
    <col min="7172" max="7172" width="7.85546875" style="59" customWidth="1"/>
    <col min="7173" max="7424" width="9.140625" style="59"/>
    <col min="7425" max="7425" width="60.28515625" style="59" customWidth="1"/>
    <col min="7426" max="7426" width="16.42578125" style="59" customWidth="1"/>
    <col min="7427" max="7427" width="16.28515625" style="59" customWidth="1"/>
    <col min="7428" max="7428" width="7.85546875" style="59" customWidth="1"/>
    <col min="7429" max="7680" width="9.140625" style="59"/>
    <col min="7681" max="7681" width="60.28515625" style="59" customWidth="1"/>
    <col min="7682" max="7682" width="16.42578125" style="59" customWidth="1"/>
    <col min="7683" max="7683" width="16.28515625" style="59" customWidth="1"/>
    <col min="7684" max="7684" width="7.85546875" style="59" customWidth="1"/>
    <col min="7685" max="7936" width="9.140625" style="59"/>
    <col min="7937" max="7937" width="60.28515625" style="59" customWidth="1"/>
    <col min="7938" max="7938" width="16.42578125" style="59" customWidth="1"/>
    <col min="7939" max="7939" width="16.28515625" style="59" customWidth="1"/>
    <col min="7940" max="7940" width="7.85546875" style="59" customWidth="1"/>
    <col min="7941" max="8192" width="9.140625" style="59"/>
    <col min="8193" max="8193" width="60.28515625" style="59" customWidth="1"/>
    <col min="8194" max="8194" width="16.42578125" style="59" customWidth="1"/>
    <col min="8195" max="8195" width="16.28515625" style="59" customWidth="1"/>
    <col min="8196" max="8196" width="7.85546875" style="59" customWidth="1"/>
    <col min="8197" max="8448" width="9.140625" style="59"/>
    <col min="8449" max="8449" width="60.28515625" style="59" customWidth="1"/>
    <col min="8450" max="8450" width="16.42578125" style="59" customWidth="1"/>
    <col min="8451" max="8451" width="16.28515625" style="59" customWidth="1"/>
    <col min="8452" max="8452" width="7.85546875" style="59" customWidth="1"/>
    <col min="8453" max="8704" width="9.140625" style="59"/>
    <col min="8705" max="8705" width="60.28515625" style="59" customWidth="1"/>
    <col min="8706" max="8706" width="16.42578125" style="59" customWidth="1"/>
    <col min="8707" max="8707" width="16.28515625" style="59" customWidth="1"/>
    <col min="8708" max="8708" width="7.85546875" style="59" customWidth="1"/>
    <col min="8709" max="8960" width="9.140625" style="59"/>
    <col min="8961" max="8961" width="60.28515625" style="59" customWidth="1"/>
    <col min="8962" max="8962" width="16.42578125" style="59" customWidth="1"/>
    <col min="8963" max="8963" width="16.28515625" style="59" customWidth="1"/>
    <col min="8964" max="8964" width="7.85546875" style="59" customWidth="1"/>
    <col min="8965" max="9216" width="9.140625" style="59"/>
    <col min="9217" max="9217" width="60.28515625" style="59" customWidth="1"/>
    <col min="9218" max="9218" width="16.42578125" style="59" customWidth="1"/>
    <col min="9219" max="9219" width="16.28515625" style="59" customWidth="1"/>
    <col min="9220" max="9220" width="7.85546875" style="59" customWidth="1"/>
    <col min="9221" max="9472" width="9.140625" style="59"/>
    <col min="9473" max="9473" width="60.28515625" style="59" customWidth="1"/>
    <col min="9474" max="9474" width="16.42578125" style="59" customWidth="1"/>
    <col min="9475" max="9475" width="16.28515625" style="59" customWidth="1"/>
    <col min="9476" max="9476" width="7.85546875" style="59" customWidth="1"/>
    <col min="9477" max="9728" width="9.140625" style="59"/>
    <col min="9729" max="9729" width="60.28515625" style="59" customWidth="1"/>
    <col min="9730" max="9730" width="16.42578125" style="59" customWidth="1"/>
    <col min="9731" max="9731" width="16.28515625" style="59" customWidth="1"/>
    <col min="9732" max="9732" width="7.85546875" style="59" customWidth="1"/>
    <col min="9733" max="9984" width="9.140625" style="59"/>
    <col min="9985" max="9985" width="60.28515625" style="59" customWidth="1"/>
    <col min="9986" max="9986" width="16.42578125" style="59" customWidth="1"/>
    <col min="9987" max="9987" width="16.28515625" style="59" customWidth="1"/>
    <col min="9988" max="9988" width="7.85546875" style="59" customWidth="1"/>
    <col min="9989" max="10240" width="9.140625" style="59"/>
    <col min="10241" max="10241" width="60.28515625" style="59" customWidth="1"/>
    <col min="10242" max="10242" width="16.42578125" style="59" customWidth="1"/>
    <col min="10243" max="10243" width="16.28515625" style="59" customWidth="1"/>
    <col min="10244" max="10244" width="7.85546875" style="59" customWidth="1"/>
    <col min="10245" max="10496" width="9.140625" style="59"/>
    <col min="10497" max="10497" width="60.28515625" style="59" customWidth="1"/>
    <col min="10498" max="10498" width="16.42578125" style="59" customWidth="1"/>
    <col min="10499" max="10499" width="16.28515625" style="59" customWidth="1"/>
    <col min="10500" max="10500" width="7.85546875" style="59" customWidth="1"/>
    <col min="10501" max="10752" width="9.140625" style="59"/>
    <col min="10753" max="10753" width="60.28515625" style="59" customWidth="1"/>
    <col min="10754" max="10754" width="16.42578125" style="59" customWidth="1"/>
    <col min="10755" max="10755" width="16.28515625" style="59" customWidth="1"/>
    <col min="10756" max="10756" width="7.85546875" style="59" customWidth="1"/>
    <col min="10757" max="11008" width="9.140625" style="59"/>
    <col min="11009" max="11009" width="60.28515625" style="59" customWidth="1"/>
    <col min="11010" max="11010" width="16.42578125" style="59" customWidth="1"/>
    <col min="11011" max="11011" width="16.28515625" style="59" customWidth="1"/>
    <col min="11012" max="11012" width="7.85546875" style="59" customWidth="1"/>
    <col min="11013" max="11264" width="9.140625" style="59"/>
    <col min="11265" max="11265" width="60.28515625" style="59" customWidth="1"/>
    <col min="11266" max="11266" width="16.42578125" style="59" customWidth="1"/>
    <col min="11267" max="11267" width="16.28515625" style="59" customWidth="1"/>
    <col min="11268" max="11268" width="7.85546875" style="59" customWidth="1"/>
    <col min="11269" max="11520" width="9.140625" style="59"/>
    <col min="11521" max="11521" width="60.28515625" style="59" customWidth="1"/>
    <col min="11522" max="11522" width="16.42578125" style="59" customWidth="1"/>
    <col min="11523" max="11523" width="16.28515625" style="59" customWidth="1"/>
    <col min="11524" max="11524" width="7.85546875" style="59" customWidth="1"/>
    <col min="11525" max="11776" width="9.140625" style="59"/>
    <col min="11777" max="11777" width="60.28515625" style="59" customWidth="1"/>
    <col min="11778" max="11778" width="16.42578125" style="59" customWidth="1"/>
    <col min="11779" max="11779" width="16.28515625" style="59" customWidth="1"/>
    <col min="11780" max="11780" width="7.85546875" style="59" customWidth="1"/>
    <col min="11781" max="12032" width="9.140625" style="59"/>
    <col min="12033" max="12033" width="60.28515625" style="59" customWidth="1"/>
    <col min="12034" max="12034" width="16.42578125" style="59" customWidth="1"/>
    <col min="12035" max="12035" width="16.28515625" style="59" customWidth="1"/>
    <col min="12036" max="12036" width="7.85546875" style="59" customWidth="1"/>
    <col min="12037" max="12288" width="9.140625" style="59"/>
    <col min="12289" max="12289" width="60.28515625" style="59" customWidth="1"/>
    <col min="12290" max="12290" width="16.42578125" style="59" customWidth="1"/>
    <col min="12291" max="12291" width="16.28515625" style="59" customWidth="1"/>
    <col min="12292" max="12292" width="7.85546875" style="59" customWidth="1"/>
    <col min="12293" max="12544" width="9.140625" style="59"/>
    <col min="12545" max="12545" width="60.28515625" style="59" customWidth="1"/>
    <col min="12546" max="12546" width="16.42578125" style="59" customWidth="1"/>
    <col min="12547" max="12547" width="16.28515625" style="59" customWidth="1"/>
    <col min="12548" max="12548" width="7.85546875" style="59" customWidth="1"/>
    <col min="12549" max="12800" width="9.140625" style="59"/>
    <col min="12801" max="12801" width="60.28515625" style="59" customWidth="1"/>
    <col min="12802" max="12802" width="16.42578125" style="59" customWidth="1"/>
    <col min="12803" max="12803" width="16.28515625" style="59" customWidth="1"/>
    <col min="12804" max="12804" width="7.85546875" style="59" customWidth="1"/>
    <col min="12805" max="13056" width="9.140625" style="59"/>
    <col min="13057" max="13057" width="60.28515625" style="59" customWidth="1"/>
    <col min="13058" max="13058" width="16.42578125" style="59" customWidth="1"/>
    <col min="13059" max="13059" width="16.28515625" style="59" customWidth="1"/>
    <col min="13060" max="13060" width="7.85546875" style="59" customWidth="1"/>
    <col min="13061" max="13312" width="9.140625" style="59"/>
    <col min="13313" max="13313" width="60.28515625" style="59" customWidth="1"/>
    <col min="13314" max="13314" width="16.42578125" style="59" customWidth="1"/>
    <col min="13315" max="13315" width="16.28515625" style="59" customWidth="1"/>
    <col min="13316" max="13316" width="7.85546875" style="59" customWidth="1"/>
    <col min="13317" max="13568" width="9.140625" style="59"/>
    <col min="13569" max="13569" width="60.28515625" style="59" customWidth="1"/>
    <col min="13570" max="13570" width="16.42578125" style="59" customWidth="1"/>
    <col min="13571" max="13571" width="16.28515625" style="59" customWidth="1"/>
    <col min="13572" max="13572" width="7.85546875" style="59" customWidth="1"/>
    <col min="13573" max="13824" width="9.140625" style="59"/>
    <col min="13825" max="13825" width="60.28515625" style="59" customWidth="1"/>
    <col min="13826" max="13826" width="16.42578125" style="59" customWidth="1"/>
    <col min="13827" max="13827" width="16.28515625" style="59" customWidth="1"/>
    <col min="13828" max="13828" width="7.85546875" style="59" customWidth="1"/>
    <col min="13829" max="14080" width="9.140625" style="59"/>
    <col min="14081" max="14081" width="60.28515625" style="59" customWidth="1"/>
    <col min="14082" max="14082" width="16.42578125" style="59" customWidth="1"/>
    <col min="14083" max="14083" width="16.28515625" style="59" customWidth="1"/>
    <col min="14084" max="14084" width="7.85546875" style="59" customWidth="1"/>
    <col min="14085" max="14336" width="9.140625" style="59"/>
    <col min="14337" max="14337" width="60.28515625" style="59" customWidth="1"/>
    <col min="14338" max="14338" width="16.42578125" style="59" customWidth="1"/>
    <col min="14339" max="14339" width="16.28515625" style="59" customWidth="1"/>
    <col min="14340" max="14340" width="7.85546875" style="59" customWidth="1"/>
    <col min="14341" max="14592" width="9.140625" style="59"/>
    <col min="14593" max="14593" width="60.28515625" style="59" customWidth="1"/>
    <col min="14594" max="14594" width="16.42578125" style="59" customWidth="1"/>
    <col min="14595" max="14595" width="16.28515625" style="59" customWidth="1"/>
    <col min="14596" max="14596" width="7.85546875" style="59" customWidth="1"/>
    <col min="14597" max="14848" width="9.140625" style="59"/>
    <col min="14849" max="14849" width="60.28515625" style="59" customWidth="1"/>
    <col min="14850" max="14850" width="16.42578125" style="59" customWidth="1"/>
    <col min="14851" max="14851" width="16.28515625" style="59" customWidth="1"/>
    <col min="14852" max="14852" width="7.85546875" style="59" customWidth="1"/>
    <col min="14853" max="15104" width="9.140625" style="59"/>
    <col min="15105" max="15105" width="60.28515625" style="59" customWidth="1"/>
    <col min="15106" max="15106" width="16.42578125" style="59" customWidth="1"/>
    <col min="15107" max="15107" width="16.28515625" style="59" customWidth="1"/>
    <col min="15108" max="15108" width="7.85546875" style="59" customWidth="1"/>
    <col min="15109" max="15360" width="9.140625" style="59"/>
    <col min="15361" max="15361" width="60.28515625" style="59" customWidth="1"/>
    <col min="15362" max="15362" width="16.42578125" style="59" customWidth="1"/>
    <col min="15363" max="15363" width="16.28515625" style="59" customWidth="1"/>
    <col min="15364" max="15364" width="7.85546875" style="59" customWidth="1"/>
    <col min="15365" max="15616" width="9.140625" style="59"/>
    <col min="15617" max="15617" width="60.28515625" style="59" customWidth="1"/>
    <col min="15618" max="15618" width="16.42578125" style="59" customWidth="1"/>
    <col min="15619" max="15619" width="16.28515625" style="59" customWidth="1"/>
    <col min="15620" max="15620" width="7.85546875" style="59" customWidth="1"/>
    <col min="15621" max="15872" width="9.140625" style="59"/>
    <col min="15873" max="15873" width="60.28515625" style="59" customWidth="1"/>
    <col min="15874" max="15874" width="16.42578125" style="59" customWidth="1"/>
    <col min="15875" max="15875" width="16.28515625" style="59" customWidth="1"/>
    <col min="15876" max="15876" width="7.85546875" style="59" customWidth="1"/>
    <col min="15877" max="16128" width="9.140625" style="59"/>
    <col min="16129" max="16129" width="60.28515625" style="59" customWidth="1"/>
    <col min="16130" max="16130" width="16.42578125" style="59" customWidth="1"/>
    <col min="16131" max="16131" width="16.28515625" style="59" customWidth="1"/>
    <col min="16132" max="16132" width="7.85546875" style="59" customWidth="1"/>
    <col min="16133" max="16384" width="9.140625" style="59"/>
  </cols>
  <sheetData>
    <row r="1" spans="1:4" ht="34.5" hidden="1" customHeight="1" x14ac:dyDescent="0.25">
      <c r="B1" s="57"/>
      <c r="C1" s="57"/>
      <c r="D1" s="58"/>
    </row>
    <row r="2" spans="1:4" ht="34.5" hidden="1" customHeight="1" x14ac:dyDescent="0.25">
      <c r="B2" s="57"/>
      <c r="C2" s="57"/>
      <c r="D2" s="58"/>
    </row>
    <row r="3" spans="1:4" ht="34.5" hidden="1" customHeight="1" x14ac:dyDescent="0.25">
      <c r="B3" s="57"/>
      <c r="C3" s="57"/>
      <c r="D3" s="58"/>
    </row>
    <row r="4" spans="1:4" hidden="1" x14ac:dyDescent="0.25"/>
    <row r="5" spans="1:4" x14ac:dyDescent="0.25">
      <c r="A5" s="61"/>
      <c r="B5" s="62"/>
      <c r="C5" s="63" t="s">
        <v>44</v>
      </c>
      <c r="D5" s="62"/>
    </row>
    <row r="6" spans="1:4" hidden="1" x14ac:dyDescent="0.25">
      <c r="B6" s="56"/>
      <c r="C6" s="56"/>
    </row>
    <row r="7" spans="1:4" hidden="1" x14ac:dyDescent="0.25">
      <c r="B7" s="56"/>
      <c r="C7" s="56"/>
    </row>
    <row r="8" spans="1:4" hidden="1" x14ac:dyDescent="0.25">
      <c r="B8" s="56"/>
      <c r="C8" s="56"/>
    </row>
    <row r="9" spans="1:4" hidden="1" x14ac:dyDescent="0.25">
      <c r="B9" s="56"/>
      <c r="C9" s="56"/>
    </row>
    <row r="10" spans="1:4" x14ac:dyDescent="0.25">
      <c r="B10" s="56"/>
      <c r="C10" s="56"/>
    </row>
    <row r="11" spans="1:4" x14ac:dyDescent="0.25">
      <c r="A11" s="59"/>
      <c r="B11" s="59"/>
      <c r="C11" s="59"/>
      <c r="D11" s="59"/>
    </row>
    <row r="12" spans="1:4" x14ac:dyDescent="0.25">
      <c r="A12" s="59"/>
      <c r="B12" s="59"/>
      <c r="C12" s="59"/>
      <c r="D12" s="59"/>
    </row>
    <row r="13" spans="1:4" x14ac:dyDescent="0.25">
      <c r="A13" s="201" t="s">
        <v>45</v>
      </c>
      <c r="B13" s="201"/>
      <c r="C13" s="201"/>
      <c r="D13" s="64"/>
    </row>
    <row r="14" spans="1:4" ht="18.75" customHeight="1" x14ac:dyDescent="0.25">
      <c r="A14" s="202" t="str">
        <f>'[1] 1EYA'!A6:C6</f>
        <v>за  II  квартал   2015 года</v>
      </c>
      <c r="B14" s="202"/>
      <c r="C14" s="202"/>
      <c r="D14" s="64"/>
    </row>
    <row r="15" spans="1:4" x14ac:dyDescent="0.25">
      <c r="A15" s="200" t="s">
        <v>3</v>
      </c>
      <c r="B15" s="200"/>
      <c r="C15" s="200"/>
      <c r="D15" s="64"/>
    </row>
    <row r="16" spans="1:4" ht="12.75" customHeight="1" x14ac:dyDescent="0.25">
      <c r="A16" s="65"/>
      <c r="B16" s="65"/>
      <c r="C16" s="65"/>
      <c r="D16" s="65"/>
    </row>
    <row r="17" spans="1:4" ht="14.25" customHeight="1" thickBot="1" x14ac:dyDescent="0.3">
      <c r="B17" s="56"/>
      <c r="C17" s="56"/>
    </row>
    <row r="18" spans="1:4" ht="31.5" customHeight="1" thickBot="1" x14ac:dyDescent="0.3">
      <c r="A18" s="66" t="s">
        <v>4</v>
      </c>
      <c r="B18" s="67" t="s">
        <v>46</v>
      </c>
      <c r="C18" s="68" t="s">
        <v>47</v>
      </c>
      <c r="D18" s="69"/>
    </row>
    <row r="19" spans="1:4" ht="24.95" customHeight="1" x14ac:dyDescent="0.25">
      <c r="A19" s="70" t="s">
        <v>48</v>
      </c>
      <c r="B19" s="71">
        <v>3643062</v>
      </c>
      <c r="C19" s="72">
        <v>3381701</v>
      </c>
      <c r="D19" s="73"/>
    </row>
    <row r="20" spans="1:4" ht="24.95" customHeight="1" x14ac:dyDescent="0.25">
      <c r="A20" s="74" t="s">
        <v>49</v>
      </c>
      <c r="B20" s="75">
        <v>-1707964</v>
      </c>
      <c r="C20" s="75">
        <v>-1599233</v>
      </c>
      <c r="D20" s="73"/>
    </row>
    <row r="21" spans="1:4" ht="24.95" customHeight="1" x14ac:dyDescent="0.25">
      <c r="A21" s="76" t="s">
        <v>50</v>
      </c>
      <c r="B21" s="77">
        <v>1935098</v>
      </c>
      <c r="C21" s="77">
        <f>SUM(C19:C20)</f>
        <v>1782468</v>
      </c>
      <c r="D21" s="73"/>
    </row>
    <row r="22" spans="1:4" ht="24.95" customHeight="1" x14ac:dyDescent="0.25">
      <c r="A22" s="74" t="s">
        <v>51</v>
      </c>
      <c r="B22" s="75">
        <v>220696</v>
      </c>
      <c r="C22" s="75">
        <v>124250</v>
      </c>
      <c r="D22" s="73"/>
    </row>
    <row r="23" spans="1:4" ht="24.95" customHeight="1" x14ac:dyDescent="0.25">
      <c r="A23" s="74" t="s">
        <v>52</v>
      </c>
      <c r="B23" s="75">
        <v>-27590</v>
      </c>
      <c r="C23" s="75">
        <v>-25063</v>
      </c>
      <c r="D23" s="73"/>
    </row>
    <row r="24" spans="1:4" ht="24.95" customHeight="1" x14ac:dyDescent="0.25">
      <c r="A24" s="78" t="s">
        <v>53</v>
      </c>
      <c r="B24" s="79">
        <v>193106</v>
      </c>
      <c r="C24" s="80">
        <f>SUM(C22:C23)</f>
        <v>99187</v>
      </c>
      <c r="D24" s="73"/>
    </row>
    <row r="25" spans="1:4" ht="38.25" x14ac:dyDescent="0.25">
      <c r="A25" s="81" t="s">
        <v>54</v>
      </c>
      <c r="B25" s="75">
        <v>42760</v>
      </c>
      <c r="C25" s="82"/>
      <c r="D25" s="73"/>
    </row>
    <row r="26" spans="1:4" x14ac:dyDescent="0.25">
      <c r="A26" s="81" t="s">
        <v>55</v>
      </c>
      <c r="B26" s="72"/>
      <c r="C26" s="82"/>
      <c r="D26" s="73"/>
    </row>
    <row r="27" spans="1:4" x14ac:dyDescent="0.25">
      <c r="A27" s="83" t="s">
        <v>56</v>
      </c>
      <c r="B27" s="72">
        <v>158425</v>
      </c>
      <c r="C27" s="82">
        <v>49763</v>
      </c>
      <c r="D27" s="73"/>
    </row>
    <row r="28" spans="1:4" ht="24.95" customHeight="1" x14ac:dyDescent="0.25">
      <c r="A28" s="83" t="s">
        <v>57</v>
      </c>
      <c r="B28" s="72">
        <v>-178027</v>
      </c>
      <c r="C28" s="84">
        <v>2476</v>
      </c>
      <c r="D28" s="73"/>
    </row>
    <row r="29" spans="1:4" ht="24.95" customHeight="1" x14ac:dyDescent="0.25">
      <c r="A29" s="70" t="s">
        <v>58</v>
      </c>
      <c r="B29" s="75">
        <v>7726</v>
      </c>
      <c r="C29" s="84">
        <v>135893</v>
      </c>
      <c r="D29" s="85"/>
    </row>
    <row r="30" spans="1:4" ht="24.95" customHeight="1" x14ac:dyDescent="0.25">
      <c r="A30" s="76" t="s">
        <v>59</v>
      </c>
      <c r="B30" s="77">
        <v>2159088</v>
      </c>
      <c r="C30" s="86">
        <f>SUM(C24:C29)+C21</f>
        <v>2069787</v>
      </c>
      <c r="D30" s="73"/>
    </row>
    <row r="31" spans="1:4" ht="24.95" customHeight="1" x14ac:dyDescent="0.25">
      <c r="A31" s="74" t="s">
        <v>60</v>
      </c>
      <c r="B31" s="75">
        <v>-4334</v>
      </c>
      <c r="C31" s="87">
        <v>-101050</v>
      </c>
      <c r="D31" s="73"/>
    </row>
    <row r="32" spans="1:4" ht="24.95" customHeight="1" x14ac:dyDescent="0.25">
      <c r="A32" s="74" t="s">
        <v>61</v>
      </c>
      <c r="B32" s="75">
        <v>-922662</v>
      </c>
      <c r="C32" s="87">
        <v>-718967</v>
      </c>
      <c r="D32" s="73"/>
    </row>
    <row r="33" spans="1:227" ht="24.95" customHeight="1" x14ac:dyDescent="0.25">
      <c r="A33" s="74" t="s">
        <v>62</v>
      </c>
      <c r="B33" s="75">
        <v>-691154</v>
      </c>
      <c r="C33" s="75">
        <v>-499088</v>
      </c>
      <c r="D33" s="73"/>
    </row>
    <row r="34" spans="1:227" ht="24.95" customHeight="1" x14ac:dyDescent="0.25">
      <c r="A34" s="76" t="s">
        <v>63</v>
      </c>
      <c r="B34" s="77">
        <v>540938</v>
      </c>
      <c r="C34" s="86">
        <f>SUM(C30:C33)</f>
        <v>750682</v>
      </c>
      <c r="D34" s="73"/>
    </row>
    <row r="35" spans="1:227" ht="24.95" customHeight="1" x14ac:dyDescent="0.25">
      <c r="A35" s="88" t="s">
        <v>64</v>
      </c>
      <c r="B35" s="75">
        <v>-99339</v>
      </c>
      <c r="C35" s="89">
        <v>-5030</v>
      </c>
      <c r="D35" s="69"/>
    </row>
    <row r="36" spans="1:227" ht="24.95" customHeight="1" thickBot="1" x14ac:dyDescent="0.3">
      <c r="A36" s="90" t="s">
        <v>65</v>
      </c>
      <c r="B36" s="91">
        <v>441599</v>
      </c>
      <c r="C36" s="92">
        <f>SUM(C34:C35)</f>
        <v>745652</v>
      </c>
      <c r="D36" s="73"/>
    </row>
    <row r="37" spans="1:227" x14ac:dyDescent="0.25">
      <c r="B37" s="93"/>
      <c r="C37" s="59"/>
      <c r="D37" s="59"/>
    </row>
    <row r="38" spans="1:227" x14ac:dyDescent="0.25">
      <c r="A38" s="203" t="s">
        <v>66</v>
      </c>
      <c r="B38" s="203"/>
      <c r="C38" s="203"/>
      <c r="D38" s="59"/>
    </row>
    <row r="39" spans="1:227" ht="35.25" customHeight="1" x14ac:dyDescent="0.25">
      <c r="A39" s="94" t="s">
        <v>67</v>
      </c>
      <c r="B39" s="93"/>
      <c r="C39" s="59"/>
      <c r="D39" s="59"/>
    </row>
    <row r="40" spans="1:227" x14ac:dyDescent="0.25">
      <c r="A40" s="56" t="s">
        <v>68</v>
      </c>
      <c r="B40" s="75">
        <v>12956</v>
      </c>
      <c r="C40" s="75">
        <v>296621</v>
      </c>
    </row>
    <row r="41" spans="1:227" ht="25.5" x14ac:dyDescent="0.25">
      <c r="A41" s="56" t="s">
        <v>69</v>
      </c>
      <c r="B41" s="95">
        <v>-2590</v>
      </c>
      <c r="C41" s="95">
        <v>-59324</v>
      </c>
    </row>
    <row r="42" spans="1:227" ht="25.5" x14ac:dyDescent="0.25">
      <c r="A42" s="56" t="s">
        <v>70</v>
      </c>
      <c r="B42" s="87">
        <f>SUM(B40:B41)</f>
        <v>10366</v>
      </c>
      <c r="C42" s="87">
        <f>SUM(C40:C41)</f>
        <v>237297</v>
      </c>
    </row>
    <row r="43" spans="1:227" ht="16.5" thickBot="1" x14ac:dyDescent="0.3">
      <c r="A43" s="56" t="s">
        <v>71</v>
      </c>
      <c r="B43" s="96">
        <f>B36+B42</f>
        <v>451965</v>
      </c>
      <c r="C43" s="96">
        <f>C36+C42</f>
        <v>982949</v>
      </c>
    </row>
    <row r="44" spans="1:227" x14ac:dyDescent="0.25">
      <c r="B44" s="93"/>
      <c r="C44" s="59"/>
    </row>
    <row r="45" spans="1:227" s="2" customFormat="1" x14ac:dyDescent="0.25">
      <c r="A45"/>
      <c r="B45" s="93"/>
      <c r="C45" s="59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</row>
    <row r="46" spans="1:227" s="2" customFormat="1" x14ac:dyDescent="0.25">
      <c r="A46"/>
      <c r="B46" s="93"/>
      <c r="C46" s="59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</row>
    <row r="47" spans="1:227" x14ac:dyDescent="0.25">
      <c r="A47" s="98"/>
      <c r="B47" s="99"/>
      <c r="C47" s="59"/>
      <c r="D47" s="98"/>
      <c r="E47" s="97"/>
      <c r="F47" s="97"/>
      <c r="G47" s="97"/>
      <c r="H47" s="97"/>
      <c r="I47" s="98"/>
      <c r="J47" s="97"/>
      <c r="K47" s="97"/>
      <c r="L47" s="97"/>
      <c r="M47" s="97"/>
      <c r="N47" s="98"/>
      <c r="O47" s="97"/>
      <c r="P47" s="97"/>
      <c r="Q47" s="97"/>
      <c r="R47" s="97"/>
      <c r="S47" s="98"/>
      <c r="T47" s="97"/>
      <c r="U47" s="97"/>
      <c r="V47" s="97"/>
      <c r="W47" s="97"/>
      <c r="X47" s="98"/>
      <c r="Y47" s="97"/>
      <c r="Z47" s="97"/>
      <c r="AA47" s="97"/>
      <c r="AB47" s="97"/>
      <c r="AC47" s="98"/>
      <c r="AD47" s="97"/>
      <c r="AE47" s="97"/>
      <c r="AF47" s="97"/>
      <c r="AG47" s="97"/>
      <c r="AH47" s="98"/>
      <c r="AI47" s="97"/>
      <c r="AJ47" s="97"/>
      <c r="AK47" s="97"/>
      <c r="AL47" s="97"/>
      <c r="AM47" s="98"/>
      <c r="AN47" s="97"/>
      <c r="AO47" s="97"/>
      <c r="AP47" s="97"/>
      <c r="AQ47" s="97"/>
      <c r="AR47" s="98"/>
      <c r="AS47" s="97"/>
      <c r="AT47" s="97"/>
      <c r="AU47" s="97"/>
      <c r="AV47" s="97"/>
      <c r="AW47" s="98"/>
      <c r="AX47" s="97"/>
      <c r="AY47" s="97"/>
      <c r="AZ47" s="97"/>
      <c r="BA47" s="97"/>
      <c r="BB47" s="98"/>
      <c r="BC47" s="97"/>
      <c r="BD47" s="97"/>
      <c r="BE47" s="97"/>
      <c r="BF47" s="97"/>
      <c r="BG47" s="98"/>
      <c r="BH47" s="97"/>
      <c r="BI47" s="97"/>
      <c r="BJ47" s="97"/>
      <c r="BK47" s="97"/>
      <c r="BL47" s="98"/>
      <c r="BM47" s="97"/>
      <c r="BN47" s="97"/>
      <c r="BO47" s="97"/>
      <c r="BP47" s="97"/>
      <c r="BQ47" s="98"/>
      <c r="BR47" s="97"/>
      <c r="BS47" s="97"/>
      <c r="BT47" s="97"/>
      <c r="BU47" s="97"/>
      <c r="BV47" s="98"/>
      <c r="BW47" s="97"/>
      <c r="BX47" s="97"/>
      <c r="BY47" s="97"/>
      <c r="BZ47" s="97"/>
      <c r="CA47" s="98"/>
      <c r="CB47" s="97"/>
      <c r="CC47" s="97"/>
      <c r="CD47" s="97"/>
      <c r="CE47" s="97"/>
      <c r="CF47" s="98"/>
      <c r="CG47" s="97"/>
      <c r="CH47" s="97"/>
      <c r="CI47" s="97"/>
      <c r="CJ47" s="97"/>
      <c r="CK47" s="98"/>
      <c r="CL47" s="97"/>
      <c r="CM47" s="97"/>
      <c r="CN47" s="97"/>
      <c r="CO47" s="97"/>
      <c r="CP47" s="98"/>
      <c r="CQ47" s="97"/>
      <c r="CR47" s="97"/>
      <c r="CS47" s="97"/>
      <c r="CT47" s="97"/>
      <c r="CU47" s="98"/>
      <c r="CV47" s="97"/>
      <c r="CW47" s="97"/>
      <c r="CX47" s="97"/>
      <c r="CY47" s="97"/>
      <c r="CZ47" s="98"/>
      <c r="DA47" s="97"/>
      <c r="DB47" s="97"/>
      <c r="DC47" s="97"/>
      <c r="DD47" s="97"/>
      <c r="DE47" s="98"/>
      <c r="DF47" s="97"/>
      <c r="DG47" s="97"/>
      <c r="DH47" s="97"/>
      <c r="DI47" s="97"/>
      <c r="DJ47" s="98"/>
      <c r="DK47" s="97"/>
      <c r="DL47" s="97"/>
      <c r="DM47" s="97"/>
      <c r="DN47" s="97"/>
      <c r="DO47" s="98"/>
      <c r="DP47" s="97"/>
      <c r="DQ47" s="97"/>
      <c r="DR47" s="97"/>
      <c r="DS47" s="97"/>
      <c r="DT47" s="98"/>
      <c r="DU47" s="97"/>
      <c r="DV47" s="97"/>
      <c r="DW47" s="97"/>
      <c r="DX47" s="97"/>
      <c r="DY47" s="98"/>
      <c r="DZ47" s="97"/>
      <c r="EA47" s="97"/>
      <c r="EB47" s="97"/>
      <c r="EC47" s="97"/>
      <c r="ED47" s="98"/>
      <c r="EE47" s="97"/>
      <c r="EF47" s="97"/>
      <c r="EG47" s="97"/>
      <c r="EH47" s="97"/>
      <c r="EI47" s="98"/>
      <c r="EJ47" s="97"/>
      <c r="EK47" s="97"/>
      <c r="EL47" s="97"/>
      <c r="EM47" s="97"/>
      <c r="EN47" s="98"/>
      <c r="EO47" s="97"/>
      <c r="EP47" s="97"/>
      <c r="EQ47" s="97"/>
      <c r="ER47" s="97"/>
      <c r="ES47" s="98"/>
      <c r="ET47" s="97"/>
      <c r="EU47" s="97"/>
      <c r="EV47" s="97"/>
      <c r="EW47" s="97"/>
      <c r="EX47" s="98"/>
      <c r="EY47" s="97"/>
      <c r="EZ47" s="97"/>
      <c r="FA47" s="97"/>
      <c r="FB47" s="97"/>
      <c r="FC47" s="98"/>
      <c r="FD47" s="97"/>
      <c r="FE47" s="97"/>
      <c r="FF47" s="97"/>
      <c r="FG47" s="97"/>
      <c r="FH47" s="98"/>
      <c r="FI47" s="97"/>
      <c r="FJ47" s="97"/>
      <c r="FK47" s="97"/>
      <c r="FL47" s="97"/>
      <c r="FM47" s="98"/>
      <c r="FN47" s="97"/>
      <c r="FO47" s="97"/>
      <c r="FP47" s="97"/>
      <c r="FQ47" s="97"/>
      <c r="FR47" s="98"/>
      <c r="FS47" s="97"/>
      <c r="FT47" s="97"/>
      <c r="FU47" s="97"/>
      <c r="FV47" s="97"/>
      <c r="FW47" s="98"/>
      <c r="FX47" s="97"/>
      <c r="FY47" s="97"/>
      <c r="FZ47" s="97"/>
      <c r="GA47" s="97"/>
      <c r="GB47" s="98"/>
      <c r="GC47" s="97"/>
      <c r="GD47" s="97"/>
      <c r="GE47" s="97"/>
      <c r="GF47" s="97"/>
      <c r="GG47" s="98"/>
      <c r="GH47" s="97"/>
      <c r="GI47" s="97"/>
      <c r="GJ47" s="97"/>
      <c r="GK47" s="97"/>
      <c r="GL47" s="98"/>
      <c r="GM47" s="97"/>
      <c r="GN47" s="97"/>
      <c r="GO47" s="97"/>
      <c r="GP47" s="97"/>
      <c r="GQ47" s="98"/>
      <c r="GR47" s="97"/>
      <c r="GS47" s="97"/>
      <c r="GT47" s="97"/>
      <c r="GU47" s="97"/>
      <c r="GV47" s="98"/>
      <c r="GW47" s="97"/>
      <c r="GX47" s="97"/>
      <c r="GY47" s="97"/>
      <c r="GZ47" s="97"/>
      <c r="HA47" s="98"/>
      <c r="HB47" s="97"/>
      <c r="HC47" s="97"/>
      <c r="HD47" s="97"/>
      <c r="HE47" s="97"/>
      <c r="HF47" s="98"/>
      <c r="HG47" s="97"/>
      <c r="HH47" s="97"/>
      <c r="HI47" s="97"/>
      <c r="HJ47" s="97"/>
      <c r="HK47" s="98"/>
      <c r="HL47" s="97"/>
      <c r="HM47" s="97"/>
      <c r="HN47" s="97"/>
      <c r="HO47" s="97"/>
      <c r="HP47" s="98"/>
      <c r="HQ47" s="97"/>
      <c r="HR47" s="97"/>
      <c r="HS47" s="97"/>
    </row>
    <row r="48" spans="1:227" customFormat="1" ht="15" x14ac:dyDescent="0.25">
      <c r="A48" s="100" t="s">
        <v>42</v>
      </c>
      <c r="B48" s="100"/>
      <c r="C48" s="100"/>
      <c r="D48" s="100"/>
    </row>
    <row r="49" spans="1:227" customFormat="1" ht="25.5" customHeight="1" x14ac:dyDescent="0.25">
      <c r="A49" s="51"/>
      <c r="B49" s="101"/>
      <c r="C49" s="53"/>
      <c r="D49" s="102"/>
    </row>
    <row r="50" spans="1:227" customFormat="1" ht="15" x14ac:dyDescent="0.25">
      <c r="A50" s="51"/>
      <c r="B50" s="53"/>
      <c r="C50" s="103"/>
      <c r="D50" s="53"/>
    </row>
    <row r="51" spans="1:227" customFormat="1" ht="15" x14ac:dyDescent="0.25">
      <c r="A51" s="104" t="s">
        <v>43</v>
      </c>
      <c r="B51" s="104"/>
      <c r="C51" s="104"/>
      <c r="D51" s="104"/>
    </row>
    <row r="52" spans="1:227" s="2" customFormat="1" ht="20.100000000000001" customHeight="1" x14ac:dyDescent="0.25">
      <c r="A52"/>
      <c r="B52" s="93"/>
    </row>
    <row r="53" spans="1:227" x14ac:dyDescent="0.25">
      <c r="A53" s="98"/>
      <c r="B53" s="93"/>
      <c r="C53" s="98"/>
      <c r="D53" s="98"/>
      <c r="E53" s="97"/>
      <c r="F53" s="97"/>
      <c r="G53" s="97"/>
      <c r="H53" s="97"/>
      <c r="I53" s="98"/>
      <c r="J53" s="97"/>
      <c r="K53" s="97"/>
      <c r="L53" s="97"/>
      <c r="M53" s="97"/>
      <c r="N53" s="98"/>
      <c r="O53" s="97"/>
      <c r="P53" s="97"/>
      <c r="Q53" s="97"/>
      <c r="R53" s="97"/>
      <c r="S53" s="98"/>
      <c r="T53" s="97"/>
      <c r="U53" s="97"/>
      <c r="V53" s="97"/>
      <c r="W53" s="97"/>
      <c r="X53" s="98"/>
      <c r="Y53" s="97"/>
      <c r="Z53" s="97"/>
      <c r="AA53" s="97"/>
      <c r="AB53" s="97"/>
      <c r="AC53" s="98"/>
      <c r="AD53" s="97"/>
      <c r="AE53" s="97"/>
      <c r="AF53" s="97"/>
      <c r="AG53" s="97"/>
      <c r="AH53" s="98"/>
      <c r="AI53" s="97"/>
      <c r="AJ53" s="97"/>
      <c r="AK53" s="97"/>
      <c r="AL53" s="97"/>
      <c r="AM53" s="98"/>
      <c r="AN53" s="97"/>
      <c r="AO53" s="97"/>
      <c r="AP53" s="97"/>
      <c r="AQ53" s="97"/>
      <c r="AR53" s="98"/>
      <c r="AS53" s="97"/>
      <c r="AT53" s="97"/>
      <c r="AU53" s="97"/>
      <c r="AV53" s="97"/>
      <c r="AW53" s="98"/>
      <c r="AX53" s="97"/>
      <c r="AY53" s="97"/>
      <c r="AZ53" s="97"/>
      <c r="BA53" s="97"/>
      <c r="BB53" s="98"/>
      <c r="BC53" s="97"/>
      <c r="BD53" s="97"/>
      <c r="BE53" s="97"/>
      <c r="BF53" s="97"/>
      <c r="BG53" s="98"/>
      <c r="BH53" s="97"/>
      <c r="BI53" s="97"/>
      <c r="BJ53" s="97"/>
      <c r="BK53" s="97"/>
      <c r="BL53" s="98"/>
      <c r="BM53" s="97"/>
      <c r="BN53" s="97"/>
      <c r="BO53" s="97"/>
      <c r="BP53" s="97"/>
      <c r="BQ53" s="98"/>
      <c r="BR53" s="97"/>
      <c r="BS53" s="97"/>
      <c r="BT53" s="97"/>
      <c r="BU53" s="97"/>
      <c r="BV53" s="98"/>
      <c r="BW53" s="97"/>
      <c r="BX53" s="97"/>
      <c r="BY53" s="97"/>
      <c r="BZ53" s="97"/>
      <c r="CA53" s="98"/>
      <c r="CB53" s="97"/>
      <c r="CC53" s="97"/>
      <c r="CD53" s="97"/>
      <c r="CE53" s="97"/>
      <c r="CF53" s="98"/>
      <c r="CG53" s="97"/>
      <c r="CH53" s="97"/>
      <c r="CI53" s="97"/>
      <c r="CJ53" s="97"/>
      <c r="CK53" s="98"/>
      <c r="CL53" s="97"/>
      <c r="CM53" s="97"/>
      <c r="CN53" s="97"/>
      <c r="CO53" s="97"/>
      <c r="CP53" s="98"/>
      <c r="CQ53" s="97"/>
      <c r="CR53" s="97"/>
      <c r="CS53" s="97"/>
      <c r="CT53" s="97"/>
      <c r="CU53" s="98"/>
      <c r="CV53" s="97"/>
      <c r="CW53" s="97"/>
      <c r="CX53" s="97"/>
      <c r="CY53" s="97"/>
      <c r="CZ53" s="98"/>
      <c r="DA53" s="97"/>
      <c r="DB53" s="97"/>
      <c r="DC53" s="97"/>
      <c r="DD53" s="97"/>
      <c r="DE53" s="98"/>
      <c r="DF53" s="97"/>
      <c r="DG53" s="97"/>
      <c r="DH53" s="97"/>
      <c r="DI53" s="97"/>
      <c r="DJ53" s="98"/>
      <c r="DK53" s="97"/>
      <c r="DL53" s="97"/>
      <c r="DM53" s="97"/>
      <c r="DN53" s="97"/>
      <c r="DO53" s="98"/>
      <c r="DP53" s="97"/>
      <c r="DQ53" s="97"/>
      <c r="DR53" s="97"/>
      <c r="DS53" s="97"/>
      <c r="DT53" s="98"/>
      <c r="DU53" s="97"/>
      <c r="DV53" s="97"/>
      <c r="DW53" s="97"/>
      <c r="DX53" s="97"/>
      <c r="DY53" s="98"/>
      <c r="DZ53" s="97"/>
      <c r="EA53" s="97"/>
      <c r="EB53" s="97"/>
      <c r="EC53" s="97"/>
      <c r="ED53" s="98"/>
      <c r="EE53" s="97"/>
      <c r="EF53" s="97"/>
      <c r="EG53" s="97"/>
      <c r="EH53" s="97"/>
      <c r="EI53" s="98"/>
      <c r="EJ53" s="97"/>
      <c r="EK53" s="97"/>
      <c r="EL53" s="97"/>
      <c r="EM53" s="97"/>
      <c r="EN53" s="98"/>
      <c r="EO53" s="97"/>
      <c r="EP53" s="97"/>
      <c r="EQ53" s="97"/>
      <c r="ER53" s="97"/>
      <c r="ES53" s="98"/>
      <c r="ET53" s="97"/>
      <c r="EU53" s="97"/>
      <c r="EV53" s="97"/>
      <c r="EW53" s="97"/>
      <c r="EX53" s="98"/>
      <c r="EY53" s="97"/>
      <c r="EZ53" s="97"/>
      <c r="FA53" s="97"/>
      <c r="FB53" s="97"/>
      <c r="FC53" s="98"/>
      <c r="FD53" s="97"/>
      <c r="FE53" s="97"/>
      <c r="FF53" s="97"/>
      <c r="FG53" s="97"/>
      <c r="FH53" s="98"/>
      <c r="FI53" s="97"/>
      <c r="FJ53" s="97"/>
      <c r="FK53" s="97"/>
      <c r="FL53" s="97"/>
      <c r="FM53" s="98"/>
      <c r="FN53" s="97"/>
      <c r="FO53" s="97"/>
      <c r="FP53" s="97"/>
      <c r="FQ53" s="97"/>
      <c r="FR53" s="98"/>
      <c r="FS53" s="97"/>
      <c r="FT53" s="97"/>
      <c r="FU53" s="97"/>
      <c r="FV53" s="97"/>
      <c r="FW53" s="98"/>
      <c r="FX53" s="97"/>
      <c r="FY53" s="97"/>
      <c r="FZ53" s="97"/>
      <c r="GA53" s="97"/>
      <c r="GB53" s="98"/>
      <c r="GC53" s="97"/>
      <c r="GD53" s="97"/>
      <c r="GE53" s="97"/>
      <c r="GF53" s="97"/>
      <c r="GG53" s="98"/>
      <c r="GH53" s="97"/>
      <c r="GI53" s="97"/>
      <c r="GJ53" s="97"/>
      <c r="GK53" s="97"/>
      <c r="GL53" s="98"/>
      <c r="GM53" s="97"/>
      <c r="GN53" s="97"/>
      <c r="GO53" s="97"/>
      <c r="GP53" s="97"/>
      <c r="GQ53" s="98"/>
      <c r="GR53" s="97"/>
      <c r="GS53" s="97"/>
      <c r="GT53" s="97"/>
      <c r="GU53" s="97"/>
      <c r="GV53" s="98"/>
      <c r="GW53" s="97"/>
      <c r="GX53" s="97"/>
      <c r="GY53" s="97"/>
      <c r="GZ53" s="97"/>
      <c r="HA53" s="98"/>
      <c r="HB53" s="97"/>
      <c r="HC53" s="97"/>
      <c r="HD53" s="97"/>
      <c r="HE53" s="97"/>
      <c r="HF53" s="98"/>
      <c r="HG53" s="97"/>
      <c r="HH53" s="97"/>
      <c r="HI53" s="97"/>
      <c r="HJ53" s="97"/>
      <c r="HK53" s="98"/>
      <c r="HL53" s="97"/>
      <c r="HM53" s="97"/>
      <c r="HN53" s="97"/>
      <c r="HO53" s="97"/>
      <c r="HP53" s="98"/>
      <c r="HQ53" s="97"/>
      <c r="HR53" s="97"/>
      <c r="HS53" s="97"/>
    </row>
    <row r="54" spans="1:227" x14ac:dyDescent="0.25">
      <c r="A54" s="97"/>
      <c r="B54" s="93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</row>
    <row r="55" spans="1:227" x14ac:dyDescent="0.25">
      <c r="A55" s="97"/>
      <c r="B55" s="93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</row>
    <row r="56" spans="1:227" x14ac:dyDescent="0.25">
      <c r="A56" s="98"/>
      <c r="B56" s="93"/>
      <c r="C56" s="98"/>
      <c r="D56" s="98"/>
      <c r="E56" s="97"/>
      <c r="F56" s="97"/>
      <c r="G56" s="97"/>
      <c r="H56" s="97"/>
      <c r="I56" s="98"/>
      <c r="J56" s="97"/>
      <c r="K56" s="97"/>
      <c r="L56" s="97"/>
      <c r="M56" s="97"/>
      <c r="N56" s="98"/>
      <c r="O56" s="97"/>
      <c r="P56" s="97"/>
      <c r="Q56" s="97"/>
      <c r="R56" s="97"/>
      <c r="S56" s="98"/>
      <c r="T56" s="97"/>
      <c r="U56" s="97"/>
      <c r="V56" s="97"/>
      <c r="W56" s="97"/>
      <c r="X56" s="98"/>
      <c r="Y56" s="97"/>
      <c r="Z56" s="97"/>
      <c r="AA56" s="97"/>
      <c r="AB56" s="97"/>
      <c r="AC56" s="98"/>
      <c r="AD56" s="97"/>
      <c r="AE56" s="97"/>
      <c r="AF56" s="97"/>
      <c r="AG56" s="97"/>
      <c r="AH56" s="98"/>
      <c r="AI56" s="97"/>
      <c r="AJ56" s="97"/>
      <c r="AK56" s="97"/>
      <c r="AL56" s="97"/>
      <c r="AM56" s="98"/>
      <c r="AN56" s="97"/>
      <c r="AO56" s="97"/>
      <c r="AP56" s="97"/>
      <c r="AQ56" s="97"/>
      <c r="AR56" s="98"/>
      <c r="AS56" s="97"/>
      <c r="AT56" s="97"/>
      <c r="AU56" s="97"/>
      <c r="AV56" s="97"/>
      <c r="AW56" s="98"/>
      <c r="AX56" s="97"/>
      <c r="AY56" s="97"/>
      <c r="AZ56" s="97"/>
      <c r="BA56" s="97"/>
      <c r="BB56" s="98"/>
      <c r="BC56" s="97"/>
      <c r="BD56" s="97"/>
      <c r="BE56" s="97"/>
      <c r="BF56" s="97"/>
      <c r="BG56" s="98"/>
      <c r="BH56" s="97"/>
      <c r="BI56" s="97"/>
      <c r="BJ56" s="97"/>
      <c r="BK56" s="97"/>
      <c r="BL56" s="98"/>
      <c r="BM56" s="97"/>
      <c r="BN56" s="97"/>
      <c r="BO56" s="97"/>
      <c r="BP56" s="97"/>
      <c r="BQ56" s="98"/>
      <c r="BR56" s="97"/>
      <c r="BS56" s="97"/>
      <c r="BT56" s="97"/>
      <c r="BU56" s="97"/>
      <c r="BV56" s="98"/>
      <c r="BW56" s="97"/>
      <c r="BX56" s="97"/>
      <c r="BY56" s="97"/>
      <c r="BZ56" s="97"/>
      <c r="CA56" s="98"/>
      <c r="CB56" s="97"/>
      <c r="CC56" s="97"/>
      <c r="CD56" s="97"/>
      <c r="CE56" s="97"/>
      <c r="CF56" s="98"/>
      <c r="CG56" s="97"/>
      <c r="CH56" s="97"/>
      <c r="CI56" s="97"/>
      <c r="CJ56" s="97"/>
      <c r="CK56" s="98"/>
      <c r="CL56" s="97"/>
      <c r="CM56" s="97"/>
      <c r="CN56" s="97"/>
      <c r="CO56" s="97"/>
      <c r="CP56" s="98"/>
      <c r="CQ56" s="97"/>
      <c r="CR56" s="97"/>
      <c r="CS56" s="97"/>
      <c r="CT56" s="97"/>
      <c r="CU56" s="98"/>
      <c r="CV56" s="97"/>
      <c r="CW56" s="97"/>
      <c r="CX56" s="97"/>
      <c r="CY56" s="97"/>
      <c r="CZ56" s="98"/>
      <c r="DA56" s="97"/>
      <c r="DB56" s="97"/>
      <c r="DC56" s="97"/>
      <c r="DD56" s="97"/>
      <c r="DE56" s="98"/>
      <c r="DF56" s="97"/>
      <c r="DG56" s="97"/>
      <c r="DH56" s="97"/>
      <c r="DI56" s="97"/>
      <c r="DJ56" s="98"/>
      <c r="DK56" s="97"/>
      <c r="DL56" s="97"/>
      <c r="DM56" s="97"/>
      <c r="DN56" s="97"/>
      <c r="DO56" s="98"/>
      <c r="DP56" s="97"/>
      <c r="DQ56" s="97"/>
      <c r="DR56" s="97"/>
      <c r="DS56" s="97"/>
      <c r="DT56" s="98"/>
      <c r="DU56" s="97"/>
      <c r="DV56" s="97"/>
      <c r="DW56" s="97"/>
      <c r="DX56" s="97"/>
      <c r="DY56" s="98"/>
      <c r="DZ56" s="97"/>
      <c r="EA56" s="97"/>
      <c r="EB56" s="97"/>
      <c r="EC56" s="97"/>
      <c r="ED56" s="98"/>
      <c r="EE56" s="97"/>
      <c r="EF56" s="97"/>
      <c r="EG56" s="97"/>
      <c r="EH56" s="97"/>
      <c r="EI56" s="98"/>
      <c r="EJ56" s="97"/>
      <c r="EK56" s="97"/>
      <c r="EL56" s="97"/>
      <c r="EM56" s="97"/>
      <c r="EN56" s="98"/>
      <c r="EO56" s="97"/>
      <c r="EP56" s="97"/>
      <c r="EQ56" s="97"/>
      <c r="ER56" s="97"/>
      <c r="ES56" s="98"/>
      <c r="ET56" s="97"/>
      <c r="EU56" s="97"/>
      <c r="EV56" s="97"/>
      <c r="EW56" s="97"/>
      <c r="EX56" s="98"/>
      <c r="EY56" s="97"/>
      <c r="EZ56" s="97"/>
      <c r="FA56" s="97"/>
      <c r="FB56" s="97"/>
      <c r="FC56" s="98"/>
      <c r="FD56" s="97"/>
      <c r="FE56" s="97"/>
      <c r="FF56" s="97"/>
      <c r="FG56" s="97"/>
      <c r="FH56" s="98"/>
      <c r="FI56" s="97"/>
      <c r="FJ56" s="97"/>
      <c r="FK56" s="97"/>
      <c r="FL56" s="97"/>
      <c r="FM56" s="98"/>
      <c r="FN56" s="97"/>
      <c r="FO56" s="97"/>
      <c r="FP56" s="97"/>
      <c r="FQ56" s="97"/>
      <c r="FR56" s="98"/>
      <c r="FS56" s="97"/>
      <c r="FT56" s="97"/>
      <c r="FU56" s="97"/>
      <c r="FV56" s="97"/>
      <c r="FW56" s="98"/>
      <c r="FX56" s="97"/>
      <c r="FY56" s="97"/>
      <c r="FZ56" s="97"/>
      <c r="GA56" s="97"/>
      <c r="GB56" s="98"/>
      <c r="GC56" s="97"/>
      <c r="GD56" s="97"/>
      <c r="GE56" s="97"/>
      <c r="GF56" s="97"/>
      <c r="GG56" s="98"/>
      <c r="GH56" s="97"/>
      <c r="GI56" s="97"/>
      <c r="GJ56" s="97"/>
      <c r="GK56" s="97"/>
      <c r="GL56" s="98"/>
      <c r="GM56" s="97"/>
      <c r="GN56" s="97"/>
      <c r="GO56" s="97"/>
      <c r="GP56" s="97"/>
      <c r="GQ56" s="98"/>
      <c r="GR56" s="97"/>
      <c r="GS56" s="97"/>
      <c r="GT56" s="97"/>
      <c r="GU56" s="97"/>
      <c r="GV56" s="98"/>
      <c r="GW56" s="97"/>
      <c r="GX56" s="97"/>
      <c r="GY56" s="97"/>
      <c r="GZ56" s="97"/>
      <c r="HA56" s="98"/>
      <c r="HB56" s="97"/>
      <c r="HC56" s="97"/>
      <c r="HD56" s="97"/>
      <c r="HE56" s="97"/>
      <c r="HF56" s="98"/>
      <c r="HG56" s="97"/>
      <c r="HH56" s="97"/>
      <c r="HI56" s="97"/>
      <c r="HJ56" s="97"/>
      <c r="HK56" s="98"/>
      <c r="HL56" s="97"/>
      <c r="HM56" s="97"/>
      <c r="HN56" s="97"/>
      <c r="HO56" s="97"/>
      <c r="HP56" s="98"/>
      <c r="HQ56" s="97"/>
      <c r="HR56" s="97"/>
      <c r="HS56" s="97"/>
    </row>
    <row r="57" spans="1:227" x14ac:dyDescent="0.25">
      <c r="A57" s="97"/>
      <c r="B57" s="93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97"/>
      <c r="FG57" s="97"/>
      <c r="FH57" s="97"/>
      <c r="FI57" s="97"/>
      <c r="FJ57" s="97"/>
      <c r="FK57" s="97"/>
      <c r="FL57" s="97"/>
      <c r="FM57" s="97"/>
      <c r="FN57" s="97"/>
      <c r="FO57" s="97"/>
      <c r="FP57" s="97"/>
      <c r="FQ57" s="97"/>
      <c r="FR57" s="97"/>
      <c r="FS57" s="97"/>
      <c r="FT57" s="97"/>
      <c r="FU57" s="97"/>
      <c r="FV57" s="97"/>
      <c r="FW57" s="97"/>
      <c r="FX57" s="97"/>
      <c r="FY57" s="97"/>
      <c r="FZ57" s="97"/>
      <c r="GA57" s="97"/>
      <c r="GB57" s="97"/>
      <c r="GC57" s="97"/>
      <c r="GD57" s="97"/>
      <c r="GE57" s="97"/>
      <c r="GF57" s="97"/>
      <c r="GG57" s="97"/>
      <c r="GH57" s="97"/>
      <c r="GI57" s="97"/>
      <c r="GJ57" s="97"/>
      <c r="GK57" s="97"/>
      <c r="GL57" s="97"/>
      <c r="GM57" s="97"/>
      <c r="GN57" s="97"/>
      <c r="GO57" s="97"/>
      <c r="GP57" s="97"/>
      <c r="GQ57" s="97"/>
      <c r="GR57" s="97"/>
      <c r="GS57" s="97"/>
      <c r="GT57" s="97"/>
      <c r="GU57" s="97"/>
      <c r="GV57" s="97"/>
      <c r="GW57" s="97"/>
      <c r="GX57" s="97"/>
      <c r="GY57" s="97"/>
      <c r="GZ57" s="97"/>
      <c r="HA57" s="97"/>
      <c r="HB57" s="97"/>
      <c r="HC57" s="97"/>
      <c r="HD57" s="97"/>
      <c r="HE57" s="97"/>
      <c r="HF57" s="97"/>
      <c r="HG57" s="97"/>
      <c r="HH57" s="97"/>
      <c r="HI57" s="97"/>
      <c r="HJ57" s="97"/>
      <c r="HK57" s="97"/>
      <c r="HL57" s="97"/>
      <c r="HM57" s="97"/>
      <c r="HN57" s="97"/>
      <c r="HO57" s="97"/>
      <c r="HP57" s="97"/>
      <c r="HQ57" s="97"/>
      <c r="HR57" s="97"/>
      <c r="HS57" s="97"/>
    </row>
    <row r="58" spans="1:227" x14ac:dyDescent="0.25">
      <c r="A58" s="97"/>
      <c r="B58" s="93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</row>
    <row r="59" spans="1:227" x14ac:dyDescent="0.25">
      <c r="A59" s="98"/>
      <c r="B59" s="93"/>
      <c r="C59" s="98"/>
      <c r="D59" s="98"/>
      <c r="E59" s="97"/>
      <c r="F59" s="97"/>
      <c r="G59" s="97"/>
      <c r="H59" s="97"/>
      <c r="I59" s="98"/>
      <c r="J59" s="97"/>
      <c r="K59" s="97"/>
      <c r="L59" s="97"/>
      <c r="M59" s="97"/>
      <c r="N59" s="98"/>
      <c r="O59" s="97"/>
      <c r="P59" s="97"/>
      <c r="Q59" s="97"/>
      <c r="R59" s="97"/>
      <c r="S59" s="98"/>
      <c r="T59" s="97"/>
      <c r="U59" s="97"/>
      <c r="V59" s="97"/>
      <c r="W59" s="97"/>
      <c r="X59" s="98"/>
      <c r="Y59" s="97"/>
      <c r="Z59" s="97"/>
      <c r="AA59" s="97"/>
      <c r="AB59" s="97"/>
      <c r="AC59" s="98"/>
      <c r="AD59" s="97"/>
      <c r="AE59" s="97"/>
      <c r="AF59" s="97"/>
      <c r="AG59" s="97"/>
      <c r="AH59" s="98"/>
      <c r="AI59" s="97"/>
      <c r="AJ59" s="97"/>
      <c r="AK59" s="97"/>
      <c r="AL59" s="97"/>
      <c r="AM59" s="98"/>
      <c r="AN59" s="97"/>
      <c r="AO59" s="97"/>
      <c r="AP59" s="97"/>
      <c r="AQ59" s="97"/>
      <c r="AR59" s="98"/>
      <c r="AS59" s="97"/>
      <c r="AT59" s="97"/>
      <c r="AU59" s="97"/>
      <c r="AV59" s="97"/>
      <c r="AW59" s="98"/>
      <c r="AX59" s="97"/>
      <c r="AY59" s="97"/>
      <c r="AZ59" s="97"/>
      <c r="BA59" s="97"/>
      <c r="BB59" s="98"/>
      <c r="BC59" s="97"/>
      <c r="BD59" s="97"/>
      <c r="BE59" s="97"/>
      <c r="BF59" s="97"/>
      <c r="BG59" s="98"/>
      <c r="BH59" s="97"/>
      <c r="BI59" s="97"/>
      <c r="BJ59" s="97"/>
      <c r="BK59" s="97"/>
      <c r="BL59" s="98"/>
      <c r="BM59" s="97"/>
      <c r="BN59" s="97"/>
      <c r="BO59" s="97"/>
      <c r="BP59" s="97"/>
      <c r="BQ59" s="98"/>
      <c r="BR59" s="97"/>
      <c r="BS59" s="97"/>
      <c r="BT59" s="97"/>
      <c r="BU59" s="97"/>
      <c r="BV59" s="98"/>
      <c r="BW59" s="97"/>
      <c r="BX59" s="97"/>
      <c r="BY59" s="97"/>
      <c r="BZ59" s="97"/>
      <c r="CA59" s="98"/>
      <c r="CB59" s="97"/>
      <c r="CC59" s="97"/>
      <c r="CD59" s="97"/>
      <c r="CE59" s="97"/>
      <c r="CF59" s="98"/>
      <c r="CG59" s="97"/>
      <c r="CH59" s="97"/>
      <c r="CI59" s="97"/>
      <c r="CJ59" s="97"/>
      <c r="CK59" s="98"/>
      <c r="CL59" s="97"/>
      <c r="CM59" s="97"/>
      <c r="CN59" s="97"/>
      <c r="CO59" s="97"/>
      <c r="CP59" s="98"/>
      <c r="CQ59" s="97"/>
      <c r="CR59" s="97"/>
      <c r="CS59" s="97"/>
      <c r="CT59" s="97"/>
      <c r="CU59" s="98"/>
      <c r="CV59" s="97"/>
      <c r="CW59" s="97"/>
      <c r="CX59" s="97"/>
      <c r="CY59" s="97"/>
      <c r="CZ59" s="98"/>
      <c r="DA59" s="97"/>
      <c r="DB59" s="97"/>
      <c r="DC59" s="97"/>
      <c r="DD59" s="97"/>
      <c r="DE59" s="98"/>
      <c r="DF59" s="97"/>
      <c r="DG59" s="97"/>
      <c r="DH59" s="97"/>
      <c r="DI59" s="97"/>
      <c r="DJ59" s="98"/>
      <c r="DK59" s="97"/>
      <c r="DL59" s="97"/>
      <c r="DM59" s="97"/>
      <c r="DN59" s="97"/>
      <c r="DO59" s="98"/>
      <c r="DP59" s="97"/>
      <c r="DQ59" s="97"/>
      <c r="DR59" s="97"/>
      <c r="DS59" s="97"/>
      <c r="DT59" s="98"/>
      <c r="DU59" s="97"/>
      <c r="DV59" s="97"/>
      <c r="DW59" s="97"/>
      <c r="DX59" s="97"/>
      <c r="DY59" s="98"/>
      <c r="DZ59" s="97"/>
      <c r="EA59" s="97"/>
      <c r="EB59" s="97"/>
      <c r="EC59" s="97"/>
      <c r="ED59" s="98"/>
      <c r="EE59" s="97"/>
      <c r="EF59" s="97"/>
      <c r="EG59" s="97"/>
      <c r="EH59" s="97"/>
      <c r="EI59" s="98"/>
      <c r="EJ59" s="97"/>
      <c r="EK59" s="97"/>
      <c r="EL59" s="97"/>
      <c r="EM59" s="97"/>
      <c r="EN59" s="98"/>
      <c r="EO59" s="97"/>
      <c r="EP59" s="97"/>
      <c r="EQ59" s="97"/>
      <c r="ER59" s="97"/>
      <c r="ES59" s="98"/>
      <c r="ET59" s="97"/>
      <c r="EU59" s="97"/>
      <c r="EV59" s="97"/>
      <c r="EW59" s="97"/>
      <c r="EX59" s="98"/>
      <c r="EY59" s="97"/>
      <c r="EZ59" s="97"/>
      <c r="FA59" s="97"/>
      <c r="FB59" s="97"/>
      <c r="FC59" s="98"/>
      <c r="FD59" s="97"/>
      <c r="FE59" s="97"/>
      <c r="FF59" s="97"/>
      <c r="FG59" s="97"/>
      <c r="FH59" s="98"/>
      <c r="FI59" s="97"/>
      <c r="FJ59" s="97"/>
      <c r="FK59" s="97"/>
      <c r="FL59" s="97"/>
      <c r="FM59" s="98"/>
      <c r="FN59" s="97"/>
      <c r="FO59" s="97"/>
      <c r="FP59" s="97"/>
      <c r="FQ59" s="97"/>
      <c r="FR59" s="98"/>
      <c r="FS59" s="97"/>
      <c r="FT59" s="97"/>
      <c r="FU59" s="97"/>
      <c r="FV59" s="97"/>
      <c r="FW59" s="98"/>
      <c r="FX59" s="97"/>
      <c r="FY59" s="97"/>
      <c r="FZ59" s="97"/>
      <c r="GA59" s="97"/>
      <c r="GB59" s="98"/>
      <c r="GC59" s="97"/>
      <c r="GD59" s="97"/>
      <c r="GE59" s="97"/>
      <c r="GF59" s="97"/>
      <c r="GG59" s="98"/>
      <c r="GH59" s="97"/>
      <c r="GI59" s="97"/>
      <c r="GJ59" s="97"/>
      <c r="GK59" s="97"/>
      <c r="GL59" s="98"/>
      <c r="GM59" s="97"/>
      <c r="GN59" s="97"/>
      <c r="GO59" s="97"/>
      <c r="GP59" s="97"/>
      <c r="GQ59" s="98"/>
      <c r="GR59" s="97"/>
      <c r="GS59" s="97"/>
      <c r="GT59" s="97"/>
      <c r="GU59" s="97"/>
      <c r="GV59" s="98"/>
      <c r="GW59" s="97"/>
      <c r="GX59" s="97"/>
      <c r="GY59" s="97"/>
      <c r="GZ59" s="97"/>
      <c r="HA59" s="98"/>
      <c r="HB59" s="97"/>
      <c r="HC59" s="97"/>
      <c r="HD59" s="97"/>
      <c r="HE59" s="97"/>
      <c r="HF59" s="98"/>
      <c r="HG59" s="97"/>
      <c r="HH59" s="97"/>
      <c r="HI59" s="97"/>
      <c r="HJ59" s="97"/>
      <c r="HK59" s="98"/>
      <c r="HL59" s="97"/>
      <c r="HM59" s="97"/>
      <c r="HN59" s="97"/>
      <c r="HO59" s="97"/>
      <c r="HP59" s="98"/>
      <c r="HQ59" s="97"/>
      <c r="HR59" s="97"/>
      <c r="HS59" s="97"/>
    </row>
    <row r="60" spans="1:227" x14ac:dyDescent="0.25">
      <c r="A60" s="97"/>
      <c r="B60" s="93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  <c r="EK60" s="97"/>
      <c r="EL60" s="97"/>
      <c r="EM60" s="97"/>
      <c r="EN60" s="97"/>
      <c r="EO60" s="97"/>
      <c r="EP60" s="97"/>
      <c r="EQ60" s="97"/>
      <c r="ER60" s="97"/>
      <c r="ES60" s="97"/>
      <c r="ET60" s="97"/>
      <c r="EU60" s="97"/>
      <c r="EV60" s="97"/>
      <c r="EW60" s="97"/>
      <c r="EX60" s="97"/>
      <c r="EY60" s="97"/>
      <c r="EZ60" s="97"/>
      <c r="FA60" s="97"/>
      <c r="FB60" s="97"/>
      <c r="FC60" s="97"/>
      <c r="FD60" s="97"/>
      <c r="FE60" s="97"/>
      <c r="FF60" s="97"/>
      <c r="FG60" s="97"/>
      <c r="FH60" s="97"/>
      <c r="FI60" s="97"/>
      <c r="FJ60" s="97"/>
      <c r="FK60" s="97"/>
      <c r="FL60" s="97"/>
      <c r="FM60" s="97"/>
      <c r="FN60" s="97"/>
      <c r="FO60" s="97"/>
      <c r="FP60" s="97"/>
      <c r="FQ60" s="97"/>
      <c r="FR60" s="97"/>
      <c r="FS60" s="97"/>
      <c r="FT60" s="97"/>
      <c r="FU60" s="97"/>
      <c r="FV60" s="97"/>
      <c r="FW60" s="97"/>
      <c r="FX60" s="97"/>
      <c r="FY60" s="97"/>
      <c r="FZ60" s="97"/>
      <c r="GA60" s="97"/>
      <c r="GB60" s="97"/>
      <c r="GC60" s="97"/>
      <c r="GD60" s="97"/>
      <c r="GE60" s="97"/>
      <c r="GF60" s="97"/>
      <c r="GG60" s="97"/>
      <c r="GH60" s="97"/>
      <c r="GI60" s="97"/>
      <c r="GJ60" s="97"/>
      <c r="GK60" s="97"/>
      <c r="GL60" s="97"/>
      <c r="GM60" s="97"/>
      <c r="GN60" s="97"/>
      <c r="GO60" s="97"/>
      <c r="GP60" s="97"/>
      <c r="GQ60" s="97"/>
      <c r="GR60" s="97"/>
      <c r="GS60" s="97"/>
      <c r="GT60" s="97"/>
      <c r="GU60" s="97"/>
      <c r="GV60" s="97"/>
      <c r="GW60" s="97"/>
      <c r="GX60" s="97"/>
      <c r="GY60" s="97"/>
      <c r="GZ60" s="97"/>
      <c r="HA60" s="97"/>
      <c r="HB60" s="97"/>
      <c r="HC60" s="97"/>
      <c r="HD60" s="97"/>
      <c r="HE60" s="97"/>
      <c r="HF60" s="97"/>
      <c r="HG60" s="97"/>
      <c r="HH60" s="97"/>
      <c r="HI60" s="97"/>
      <c r="HJ60" s="97"/>
      <c r="HK60" s="97"/>
      <c r="HL60" s="97"/>
      <c r="HM60" s="97"/>
      <c r="HN60" s="97"/>
      <c r="HO60" s="97"/>
      <c r="HP60" s="97"/>
      <c r="HQ60" s="97"/>
      <c r="HR60" s="97"/>
      <c r="HS60" s="97"/>
    </row>
    <row r="61" spans="1:227" x14ac:dyDescent="0.25">
      <c r="A61" s="97"/>
      <c r="B61" s="93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</row>
    <row r="62" spans="1:227" x14ac:dyDescent="0.25">
      <c r="A62" s="98"/>
      <c r="B62" s="93"/>
      <c r="C62" s="98"/>
      <c r="D62" s="98"/>
      <c r="E62" s="97"/>
      <c r="F62" s="97"/>
      <c r="G62" s="97"/>
      <c r="H62" s="97"/>
      <c r="I62" s="98"/>
      <c r="J62" s="97"/>
      <c r="K62" s="97"/>
      <c r="L62" s="97"/>
      <c r="M62" s="97"/>
      <c r="N62" s="98"/>
      <c r="O62" s="97"/>
      <c r="P62" s="97"/>
      <c r="Q62" s="97"/>
      <c r="R62" s="97"/>
      <c r="S62" s="98"/>
      <c r="T62" s="97"/>
      <c r="U62" s="97"/>
      <c r="V62" s="97"/>
      <c r="W62" s="97"/>
      <c r="X62" s="98"/>
      <c r="Y62" s="97"/>
      <c r="Z62" s="97"/>
      <c r="AA62" s="97"/>
      <c r="AB62" s="97"/>
      <c r="AC62" s="98"/>
      <c r="AD62" s="97"/>
      <c r="AE62" s="97"/>
      <c r="AF62" s="97"/>
      <c r="AG62" s="97"/>
      <c r="AH62" s="98"/>
      <c r="AI62" s="97"/>
      <c r="AJ62" s="97"/>
      <c r="AK62" s="97"/>
      <c r="AL62" s="97"/>
      <c r="AM62" s="98"/>
      <c r="AN62" s="97"/>
      <c r="AO62" s="97"/>
      <c r="AP62" s="97"/>
      <c r="AQ62" s="97"/>
      <c r="AR62" s="98"/>
      <c r="AS62" s="97"/>
      <c r="AT62" s="97"/>
      <c r="AU62" s="97"/>
      <c r="AV62" s="97"/>
      <c r="AW62" s="98"/>
      <c r="AX62" s="97"/>
      <c r="AY62" s="97"/>
      <c r="AZ62" s="97"/>
      <c r="BA62" s="97"/>
      <c r="BB62" s="98"/>
      <c r="BC62" s="97"/>
      <c r="BD62" s="97"/>
      <c r="BE62" s="97"/>
      <c r="BF62" s="97"/>
      <c r="BG62" s="98"/>
      <c r="BH62" s="97"/>
      <c r="BI62" s="97"/>
      <c r="BJ62" s="97"/>
      <c r="BK62" s="97"/>
      <c r="BL62" s="98"/>
      <c r="BM62" s="97"/>
      <c r="BN62" s="97"/>
      <c r="BO62" s="97"/>
      <c r="BP62" s="97"/>
      <c r="BQ62" s="98"/>
      <c r="BR62" s="97"/>
      <c r="BS62" s="97"/>
      <c r="BT62" s="97"/>
      <c r="BU62" s="97"/>
      <c r="BV62" s="98"/>
      <c r="BW62" s="97"/>
      <c r="BX62" s="97"/>
      <c r="BY62" s="97"/>
      <c r="BZ62" s="97"/>
      <c r="CA62" s="98"/>
      <c r="CB62" s="97"/>
      <c r="CC62" s="97"/>
      <c r="CD62" s="97"/>
      <c r="CE62" s="97"/>
      <c r="CF62" s="98"/>
      <c r="CG62" s="97"/>
      <c r="CH62" s="97"/>
      <c r="CI62" s="97"/>
      <c r="CJ62" s="97"/>
      <c r="CK62" s="98"/>
      <c r="CL62" s="97"/>
      <c r="CM62" s="97"/>
      <c r="CN62" s="97"/>
      <c r="CO62" s="97"/>
      <c r="CP62" s="98"/>
      <c r="CQ62" s="97"/>
      <c r="CR62" s="97"/>
      <c r="CS62" s="97"/>
      <c r="CT62" s="97"/>
      <c r="CU62" s="98"/>
      <c r="CV62" s="97"/>
      <c r="CW62" s="97"/>
      <c r="CX62" s="97"/>
      <c r="CY62" s="97"/>
      <c r="CZ62" s="98"/>
      <c r="DA62" s="97"/>
      <c r="DB62" s="97"/>
      <c r="DC62" s="97"/>
      <c r="DD62" s="97"/>
      <c r="DE62" s="98"/>
      <c r="DF62" s="97"/>
      <c r="DG62" s="97"/>
      <c r="DH62" s="97"/>
      <c r="DI62" s="97"/>
      <c r="DJ62" s="98"/>
      <c r="DK62" s="97"/>
      <c r="DL62" s="97"/>
      <c r="DM62" s="97"/>
      <c r="DN62" s="97"/>
      <c r="DO62" s="98"/>
      <c r="DP62" s="97"/>
      <c r="DQ62" s="97"/>
      <c r="DR62" s="97"/>
      <c r="DS62" s="97"/>
      <c r="DT62" s="98"/>
      <c r="DU62" s="97"/>
      <c r="DV62" s="97"/>
      <c r="DW62" s="97"/>
      <c r="DX62" s="97"/>
      <c r="DY62" s="98"/>
      <c r="DZ62" s="97"/>
      <c r="EA62" s="97"/>
      <c r="EB62" s="97"/>
      <c r="EC62" s="97"/>
      <c r="ED62" s="98"/>
      <c r="EE62" s="97"/>
      <c r="EF62" s="97"/>
      <c r="EG62" s="97"/>
      <c r="EH62" s="97"/>
      <c r="EI62" s="98"/>
      <c r="EJ62" s="97"/>
      <c r="EK62" s="97"/>
      <c r="EL62" s="97"/>
      <c r="EM62" s="97"/>
      <c r="EN62" s="98"/>
      <c r="EO62" s="97"/>
      <c r="EP62" s="97"/>
      <c r="EQ62" s="97"/>
      <c r="ER62" s="97"/>
      <c r="ES62" s="98"/>
      <c r="ET62" s="97"/>
      <c r="EU62" s="97"/>
      <c r="EV62" s="97"/>
      <c r="EW62" s="97"/>
      <c r="EX62" s="98"/>
      <c r="EY62" s="97"/>
      <c r="EZ62" s="97"/>
      <c r="FA62" s="97"/>
      <c r="FB62" s="97"/>
      <c r="FC62" s="98"/>
      <c r="FD62" s="97"/>
      <c r="FE62" s="97"/>
      <c r="FF62" s="97"/>
      <c r="FG62" s="97"/>
      <c r="FH62" s="98"/>
      <c r="FI62" s="97"/>
      <c r="FJ62" s="97"/>
      <c r="FK62" s="97"/>
      <c r="FL62" s="97"/>
      <c r="FM62" s="98"/>
      <c r="FN62" s="97"/>
      <c r="FO62" s="97"/>
      <c r="FP62" s="97"/>
      <c r="FQ62" s="97"/>
      <c r="FR62" s="98"/>
      <c r="FS62" s="97"/>
      <c r="FT62" s="97"/>
      <c r="FU62" s="97"/>
      <c r="FV62" s="97"/>
      <c r="FW62" s="98"/>
      <c r="FX62" s="97"/>
      <c r="FY62" s="97"/>
      <c r="FZ62" s="97"/>
      <c r="GA62" s="97"/>
      <c r="GB62" s="98"/>
      <c r="GC62" s="97"/>
      <c r="GD62" s="97"/>
      <c r="GE62" s="97"/>
      <c r="GF62" s="97"/>
      <c r="GG62" s="98"/>
      <c r="GH62" s="97"/>
      <c r="GI62" s="97"/>
      <c r="GJ62" s="97"/>
      <c r="GK62" s="97"/>
      <c r="GL62" s="98"/>
      <c r="GM62" s="97"/>
      <c r="GN62" s="97"/>
      <c r="GO62" s="97"/>
      <c r="GP62" s="97"/>
      <c r="GQ62" s="98"/>
      <c r="GR62" s="97"/>
      <c r="GS62" s="97"/>
      <c r="GT62" s="97"/>
      <c r="GU62" s="97"/>
      <c r="GV62" s="98"/>
      <c r="GW62" s="97"/>
      <c r="GX62" s="97"/>
      <c r="GY62" s="97"/>
      <c r="GZ62" s="97"/>
      <c r="HA62" s="98"/>
      <c r="HB62" s="97"/>
      <c r="HC62" s="97"/>
      <c r="HD62" s="97"/>
      <c r="HE62" s="97"/>
      <c r="HF62" s="98"/>
      <c r="HG62" s="97"/>
      <c r="HH62" s="97"/>
      <c r="HI62" s="97"/>
      <c r="HJ62" s="97"/>
      <c r="HK62" s="98"/>
      <c r="HL62" s="97"/>
      <c r="HM62" s="97"/>
      <c r="HN62" s="97"/>
      <c r="HO62" s="97"/>
      <c r="HP62" s="98"/>
      <c r="HQ62" s="97"/>
      <c r="HR62" s="97"/>
      <c r="HS62" s="97"/>
    </row>
    <row r="63" spans="1:227" x14ac:dyDescent="0.25">
      <c r="A63" s="97"/>
      <c r="B63" s="93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</row>
    <row r="64" spans="1:227" x14ac:dyDescent="0.25">
      <c r="A64" s="97"/>
      <c r="B64" s="93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</row>
    <row r="65" spans="1:227" x14ac:dyDescent="0.25">
      <c r="A65" s="98"/>
      <c r="B65" s="93"/>
      <c r="C65" s="98"/>
      <c r="D65" s="98"/>
      <c r="E65" s="97"/>
      <c r="F65" s="97"/>
      <c r="G65" s="97"/>
      <c r="H65" s="97"/>
      <c r="I65" s="98"/>
      <c r="J65" s="97"/>
      <c r="K65" s="97"/>
      <c r="L65" s="97"/>
      <c r="M65" s="97"/>
      <c r="N65" s="98"/>
      <c r="O65" s="97"/>
      <c r="P65" s="97"/>
      <c r="Q65" s="97"/>
      <c r="R65" s="97"/>
      <c r="S65" s="98"/>
      <c r="T65" s="97"/>
      <c r="U65" s="97"/>
      <c r="V65" s="97"/>
      <c r="W65" s="97"/>
      <c r="X65" s="98"/>
      <c r="Y65" s="97"/>
      <c r="Z65" s="97"/>
      <c r="AA65" s="97"/>
      <c r="AB65" s="97"/>
      <c r="AC65" s="98"/>
      <c r="AD65" s="97"/>
      <c r="AE65" s="97"/>
      <c r="AF65" s="97"/>
      <c r="AG65" s="97"/>
      <c r="AH65" s="98"/>
      <c r="AI65" s="97"/>
      <c r="AJ65" s="97"/>
      <c r="AK65" s="97"/>
      <c r="AL65" s="97"/>
      <c r="AM65" s="98"/>
      <c r="AN65" s="97"/>
      <c r="AO65" s="97"/>
      <c r="AP65" s="97"/>
      <c r="AQ65" s="97"/>
      <c r="AR65" s="98"/>
      <c r="AS65" s="97"/>
      <c r="AT65" s="97"/>
      <c r="AU65" s="97"/>
      <c r="AV65" s="97"/>
      <c r="AW65" s="98"/>
      <c r="AX65" s="97"/>
      <c r="AY65" s="97"/>
      <c r="AZ65" s="97"/>
      <c r="BA65" s="97"/>
      <c r="BB65" s="98"/>
      <c r="BC65" s="97"/>
      <c r="BD65" s="97"/>
      <c r="BE65" s="97"/>
      <c r="BF65" s="97"/>
      <c r="BG65" s="98"/>
      <c r="BH65" s="97"/>
      <c r="BI65" s="97"/>
      <c r="BJ65" s="97"/>
      <c r="BK65" s="97"/>
      <c r="BL65" s="98"/>
      <c r="BM65" s="97"/>
      <c r="BN65" s="97"/>
      <c r="BO65" s="97"/>
      <c r="BP65" s="97"/>
      <c r="BQ65" s="98"/>
      <c r="BR65" s="97"/>
      <c r="BS65" s="97"/>
      <c r="BT65" s="97"/>
      <c r="BU65" s="97"/>
      <c r="BV65" s="98"/>
      <c r="BW65" s="97"/>
      <c r="BX65" s="97"/>
      <c r="BY65" s="97"/>
      <c r="BZ65" s="97"/>
      <c r="CA65" s="98"/>
      <c r="CB65" s="97"/>
      <c r="CC65" s="97"/>
      <c r="CD65" s="97"/>
      <c r="CE65" s="97"/>
      <c r="CF65" s="98"/>
      <c r="CG65" s="97"/>
      <c r="CH65" s="97"/>
      <c r="CI65" s="97"/>
      <c r="CJ65" s="97"/>
      <c r="CK65" s="98"/>
      <c r="CL65" s="97"/>
      <c r="CM65" s="97"/>
      <c r="CN65" s="97"/>
      <c r="CO65" s="97"/>
      <c r="CP65" s="98"/>
      <c r="CQ65" s="97"/>
      <c r="CR65" s="97"/>
      <c r="CS65" s="97"/>
      <c r="CT65" s="97"/>
      <c r="CU65" s="98"/>
      <c r="CV65" s="97"/>
      <c r="CW65" s="97"/>
      <c r="CX65" s="97"/>
      <c r="CY65" s="97"/>
      <c r="CZ65" s="98"/>
      <c r="DA65" s="97"/>
      <c r="DB65" s="97"/>
      <c r="DC65" s="97"/>
      <c r="DD65" s="97"/>
      <c r="DE65" s="98"/>
      <c r="DF65" s="97"/>
      <c r="DG65" s="97"/>
      <c r="DH65" s="97"/>
      <c r="DI65" s="97"/>
      <c r="DJ65" s="98"/>
      <c r="DK65" s="97"/>
      <c r="DL65" s="97"/>
      <c r="DM65" s="97"/>
      <c r="DN65" s="97"/>
      <c r="DO65" s="98"/>
      <c r="DP65" s="97"/>
      <c r="DQ65" s="97"/>
      <c r="DR65" s="97"/>
      <c r="DS65" s="97"/>
      <c r="DT65" s="98"/>
      <c r="DU65" s="97"/>
      <c r="DV65" s="97"/>
      <c r="DW65" s="97"/>
      <c r="DX65" s="97"/>
      <c r="DY65" s="98"/>
      <c r="DZ65" s="97"/>
      <c r="EA65" s="97"/>
      <c r="EB65" s="97"/>
      <c r="EC65" s="97"/>
      <c r="ED65" s="98"/>
      <c r="EE65" s="97"/>
      <c r="EF65" s="97"/>
      <c r="EG65" s="97"/>
      <c r="EH65" s="97"/>
      <c r="EI65" s="98"/>
      <c r="EJ65" s="97"/>
      <c r="EK65" s="97"/>
      <c r="EL65" s="97"/>
      <c r="EM65" s="97"/>
      <c r="EN65" s="98"/>
      <c r="EO65" s="97"/>
      <c r="EP65" s="97"/>
      <c r="EQ65" s="97"/>
      <c r="ER65" s="97"/>
      <c r="ES65" s="98"/>
      <c r="ET65" s="97"/>
      <c r="EU65" s="97"/>
      <c r="EV65" s="97"/>
      <c r="EW65" s="97"/>
      <c r="EX65" s="98"/>
      <c r="EY65" s="97"/>
      <c r="EZ65" s="97"/>
      <c r="FA65" s="97"/>
      <c r="FB65" s="97"/>
      <c r="FC65" s="98"/>
      <c r="FD65" s="97"/>
      <c r="FE65" s="97"/>
      <c r="FF65" s="97"/>
      <c r="FG65" s="97"/>
      <c r="FH65" s="98"/>
      <c r="FI65" s="97"/>
      <c r="FJ65" s="97"/>
      <c r="FK65" s="97"/>
      <c r="FL65" s="97"/>
      <c r="FM65" s="98"/>
      <c r="FN65" s="97"/>
      <c r="FO65" s="97"/>
      <c r="FP65" s="97"/>
      <c r="FQ65" s="97"/>
      <c r="FR65" s="98"/>
      <c r="FS65" s="97"/>
      <c r="FT65" s="97"/>
      <c r="FU65" s="97"/>
      <c r="FV65" s="97"/>
      <c r="FW65" s="98"/>
      <c r="FX65" s="97"/>
      <c r="FY65" s="97"/>
      <c r="FZ65" s="97"/>
      <c r="GA65" s="97"/>
      <c r="GB65" s="98"/>
      <c r="GC65" s="97"/>
      <c r="GD65" s="97"/>
      <c r="GE65" s="97"/>
      <c r="GF65" s="97"/>
      <c r="GG65" s="98"/>
      <c r="GH65" s="97"/>
      <c r="GI65" s="97"/>
      <c r="GJ65" s="97"/>
      <c r="GK65" s="97"/>
      <c r="GL65" s="98"/>
      <c r="GM65" s="97"/>
      <c r="GN65" s="97"/>
      <c r="GO65" s="97"/>
      <c r="GP65" s="97"/>
      <c r="GQ65" s="98"/>
      <c r="GR65" s="97"/>
      <c r="GS65" s="97"/>
      <c r="GT65" s="97"/>
      <c r="GU65" s="97"/>
      <c r="GV65" s="98"/>
      <c r="GW65" s="97"/>
      <c r="GX65" s="97"/>
      <c r="GY65" s="97"/>
      <c r="GZ65" s="97"/>
      <c r="HA65" s="98"/>
      <c r="HB65" s="97"/>
      <c r="HC65" s="97"/>
      <c r="HD65" s="97"/>
      <c r="HE65" s="97"/>
      <c r="HF65" s="98"/>
      <c r="HG65" s="97"/>
      <c r="HH65" s="97"/>
      <c r="HI65" s="97"/>
      <c r="HJ65" s="97"/>
      <c r="HK65" s="98"/>
      <c r="HL65" s="97"/>
      <c r="HM65" s="97"/>
      <c r="HN65" s="97"/>
      <c r="HO65" s="97"/>
      <c r="HP65" s="98"/>
      <c r="HQ65" s="97"/>
      <c r="HR65" s="97"/>
      <c r="HS65" s="97"/>
    </row>
    <row r="66" spans="1:227" x14ac:dyDescent="0.25">
      <c r="A66" s="97"/>
      <c r="B66" s="93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</row>
    <row r="67" spans="1:227" x14ac:dyDescent="0.25">
      <c r="A67" s="97"/>
      <c r="B67" s="93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</row>
    <row r="68" spans="1:227" x14ac:dyDescent="0.25">
      <c r="A68" s="98"/>
      <c r="B68" s="93"/>
      <c r="C68" s="93"/>
      <c r="D68" s="97"/>
      <c r="E68" s="97"/>
      <c r="F68" s="97"/>
      <c r="G68" s="97"/>
      <c r="H68" s="97"/>
      <c r="I68" s="98"/>
      <c r="J68" s="97"/>
      <c r="K68" s="97"/>
      <c r="L68" s="97"/>
      <c r="M68" s="97"/>
      <c r="N68" s="98"/>
      <c r="O68" s="97"/>
      <c r="P68" s="97"/>
      <c r="Q68" s="97"/>
      <c r="R68" s="97"/>
      <c r="S68" s="98"/>
      <c r="T68" s="97"/>
      <c r="U68" s="97"/>
      <c r="V68" s="97"/>
      <c r="W68" s="97"/>
      <c r="X68" s="98"/>
      <c r="Y68" s="97"/>
      <c r="Z68" s="97"/>
      <c r="AA68" s="97"/>
      <c r="AB68" s="97"/>
      <c r="AC68" s="98"/>
      <c r="AD68" s="97"/>
      <c r="AE68" s="97"/>
      <c r="AF68" s="97"/>
      <c r="AG68" s="97"/>
      <c r="AH68" s="98"/>
      <c r="AI68" s="97"/>
      <c r="AJ68" s="97"/>
      <c r="AK68" s="97"/>
      <c r="AL68" s="97"/>
      <c r="AM68" s="98"/>
      <c r="AN68" s="97"/>
      <c r="AO68" s="97"/>
      <c r="AP68" s="97"/>
      <c r="AQ68" s="97"/>
      <c r="AR68" s="98"/>
      <c r="AS68" s="97"/>
      <c r="AT68" s="97"/>
      <c r="AU68" s="97"/>
      <c r="AV68" s="97"/>
      <c r="AW68" s="98"/>
      <c r="AX68" s="97"/>
      <c r="AY68" s="97"/>
      <c r="AZ68" s="97"/>
      <c r="BA68" s="97"/>
      <c r="BB68" s="98"/>
      <c r="BC68" s="97"/>
      <c r="BD68" s="97"/>
      <c r="BE68" s="97"/>
      <c r="BF68" s="97"/>
      <c r="BG68" s="98"/>
      <c r="BH68" s="97"/>
      <c r="BI68" s="97"/>
      <c r="BJ68" s="97"/>
      <c r="BK68" s="97"/>
      <c r="BL68" s="98"/>
      <c r="BM68" s="97"/>
      <c r="BN68" s="97"/>
      <c r="BO68" s="97"/>
      <c r="BP68" s="97"/>
      <c r="BQ68" s="98"/>
      <c r="BR68" s="97"/>
      <c r="BS68" s="97"/>
      <c r="BT68" s="97"/>
      <c r="BU68" s="97"/>
      <c r="BV68" s="98"/>
      <c r="BW68" s="97"/>
      <c r="BX68" s="97"/>
      <c r="BY68" s="97"/>
      <c r="BZ68" s="97"/>
      <c r="CA68" s="98"/>
      <c r="CB68" s="97"/>
      <c r="CC68" s="97"/>
      <c r="CD68" s="97"/>
      <c r="CE68" s="97"/>
      <c r="CF68" s="98"/>
      <c r="CG68" s="97"/>
      <c r="CH68" s="97"/>
      <c r="CI68" s="97"/>
      <c r="CJ68" s="97"/>
      <c r="CK68" s="98"/>
      <c r="CL68" s="97"/>
      <c r="CM68" s="97"/>
      <c r="CN68" s="97"/>
      <c r="CO68" s="97"/>
      <c r="CP68" s="98"/>
      <c r="CQ68" s="97"/>
      <c r="CR68" s="97"/>
      <c r="CS68" s="97"/>
      <c r="CT68" s="97"/>
      <c r="CU68" s="98"/>
      <c r="CV68" s="97"/>
      <c r="CW68" s="97"/>
      <c r="CX68" s="97"/>
      <c r="CY68" s="97"/>
      <c r="CZ68" s="98"/>
      <c r="DA68" s="97"/>
      <c r="DB68" s="97"/>
      <c r="DC68" s="97"/>
      <c r="DD68" s="97"/>
      <c r="DE68" s="98"/>
      <c r="DF68" s="97"/>
      <c r="DG68" s="97"/>
      <c r="DH68" s="97"/>
      <c r="DI68" s="97"/>
      <c r="DJ68" s="98"/>
      <c r="DK68" s="97"/>
      <c r="DL68" s="97"/>
      <c r="DM68" s="97"/>
      <c r="DN68" s="97"/>
      <c r="DO68" s="98"/>
      <c r="DP68" s="97"/>
      <c r="DQ68" s="97"/>
      <c r="DR68" s="97"/>
      <c r="DS68" s="97"/>
      <c r="DT68" s="98"/>
      <c r="DU68" s="97"/>
      <c r="DV68" s="97"/>
      <c r="DW68" s="97"/>
      <c r="DX68" s="97"/>
      <c r="DY68" s="98"/>
      <c r="DZ68" s="97"/>
      <c r="EA68" s="97"/>
      <c r="EB68" s="97"/>
      <c r="EC68" s="97"/>
      <c r="ED68" s="98"/>
      <c r="EE68" s="97"/>
      <c r="EF68" s="97"/>
      <c r="EG68" s="97"/>
      <c r="EH68" s="97"/>
      <c r="EI68" s="98"/>
      <c r="EJ68" s="97"/>
      <c r="EK68" s="97"/>
      <c r="EL68" s="97"/>
      <c r="EM68" s="97"/>
      <c r="EN68" s="98"/>
      <c r="EO68" s="97"/>
      <c r="EP68" s="97"/>
      <c r="EQ68" s="97"/>
      <c r="ER68" s="97"/>
      <c r="ES68" s="98"/>
      <c r="ET68" s="97"/>
      <c r="EU68" s="97"/>
      <c r="EV68" s="97"/>
      <c r="EW68" s="97"/>
      <c r="EX68" s="98"/>
      <c r="EY68" s="97"/>
      <c r="EZ68" s="97"/>
      <c r="FA68" s="97"/>
      <c r="FB68" s="97"/>
      <c r="FC68" s="98"/>
      <c r="FD68" s="97"/>
      <c r="FE68" s="97"/>
      <c r="FF68" s="97"/>
      <c r="FG68" s="97"/>
      <c r="FH68" s="98"/>
      <c r="FI68" s="97"/>
      <c r="FJ68" s="97"/>
      <c r="FK68" s="97"/>
      <c r="FL68" s="97"/>
      <c r="FM68" s="98"/>
      <c r="FN68" s="97"/>
      <c r="FO68" s="97"/>
      <c r="FP68" s="97"/>
      <c r="FQ68" s="97"/>
      <c r="FR68" s="98"/>
      <c r="FS68" s="97"/>
      <c r="FT68" s="97"/>
      <c r="FU68" s="97"/>
      <c r="FV68" s="97"/>
      <c r="FW68" s="98"/>
      <c r="FX68" s="97"/>
      <c r="FY68" s="97"/>
      <c r="FZ68" s="97"/>
      <c r="GA68" s="97"/>
      <c r="GB68" s="98"/>
      <c r="GC68" s="97"/>
      <c r="GD68" s="97"/>
      <c r="GE68" s="97"/>
      <c r="GF68" s="97"/>
      <c r="GG68" s="98"/>
      <c r="GH68" s="97"/>
      <c r="GI68" s="97"/>
      <c r="GJ68" s="97"/>
      <c r="GK68" s="97"/>
      <c r="GL68" s="98"/>
      <c r="GM68" s="97"/>
      <c r="GN68" s="97"/>
      <c r="GO68" s="97"/>
      <c r="GP68" s="97"/>
      <c r="GQ68" s="98"/>
      <c r="GR68" s="97"/>
      <c r="GS68" s="97"/>
      <c r="GT68" s="97"/>
      <c r="GU68" s="97"/>
      <c r="GV68" s="98"/>
      <c r="GW68" s="97"/>
      <c r="GX68" s="97"/>
      <c r="GY68" s="97"/>
      <c r="GZ68" s="97"/>
      <c r="HA68" s="98"/>
      <c r="HB68" s="97"/>
      <c r="HC68" s="97"/>
      <c r="HD68" s="97"/>
      <c r="HE68" s="97"/>
      <c r="HF68" s="98"/>
      <c r="HG68" s="97"/>
      <c r="HH68" s="97"/>
      <c r="HI68" s="97"/>
      <c r="HJ68" s="97"/>
      <c r="HK68" s="98"/>
      <c r="HL68" s="97"/>
      <c r="HM68" s="97"/>
      <c r="HN68" s="97"/>
      <c r="HO68" s="97"/>
      <c r="HP68" s="98"/>
      <c r="HQ68" s="97"/>
      <c r="HR68" s="97"/>
      <c r="HS68" s="97"/>
    </row>
    <row r="69" spans="1:227" x14ac:dyDescent="0.25">
      <c r="A69" s="97"/>
      <c r="B69" s="93"/>
      <c r="C69" s="93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  <c r="EK69" s="97"/>
      <c r="EL69" s="97"/>
      <c r="EM69" s="97"/>
      <c r="EN69" s="97"/>
      <c r="EO69" s="97"/>
      <c r="EP69" s="97"/>
      <c r="EQ69" s="97"/>
      <c r="ER69" s="97"/>
      <c r="ES69" s="97"/>
      <c r="ET69" s="97"/>
      <c r="EU69" s="97"/>
      <c r="EV69" s="97"/>
      <c r="EW69" s="97"/>
      <c r="EX69" s="97"/>
      <c r="EY69" s="97"/>
      <c r="EZ69" s="97"/>
      <c r="FA69" s="97"/>
      <c r="FB69" s="97"/>
      <c r="FC69" s="97"/>
      <c r="FD69" s="97"/>
      <c r="FE69" s="97"/>
      <c r="FF69" s="97"/>
      <c r="FG69" s="97"/>
      <c r="FH69" s="97"/>
      <c r="FI69" s="97"/>
      <c r="FJ69" s="97"/>
      <c r="FK69" s="97"/>
      <c r="FL69" s="97"/>
      <c r="FM69" s="97"/>
      <c r="FN69" s="97"/>
      <c r="FO69" s="97"/>
      <c r="FP69" s="97"/>
      <c r="FQ69" s="97"/>
      <c r="FR69" s="97"/>
      <c r="FS69" s="97"/>
      <c r="FT69" s="97"/>
      <c r="FU69" s="97"/>
      <c r="FV69" s="97"/>
      <c r="FW69" s="97"/>
      <c r="FX69" s="97"/>
      <c r="FY69" s="97"/>
      <c r="FZ69" s="97"/>
      <c r="GA69" s="97"/>
      <c r="GB69" s="97"/>
      <c r="GC69" s="97"/>
      <c r="GD69" s="97"/>
      <c r="GE69" s="97"/>
      <c r="GF69" s="97"/>
      <c r="GG69" s="97"/>
      <c r="GH69" s="97"/>
      <c r="GI69" s="97"/>
      <c r="GJ69" s="97"/>
      <c r="GK69" s="97"/>
      <c r="GL69" s="97"/>
      <c r="GM69" s="97"/>
      <c r="GN69" s="97"/>
      <c r="GO69" s="97"/>
      <c r="GP69" s="97"/>
      <c r="GQ69" s="97"/>
      <c r="GR69" s="97"/>
      <c r="GS69" s="97"/>
      <c r="GT69" s="97"/>
      <c r="GU69" s="97"/>
      <c r="GV69" s="97"/>
      <c r="GW69" s="97"/>
      <c r="GX69" s="97"/>
      <c r="GY69" s="97"/>
      <c r="GZ69" s="97"/>
      <c r="HA69" s="97"/>
      <c r="HB69" s="97"/>
      <c r="HC69" s="97"/>
      <c r="HD69" s="97"/>
      <c r="HE69" s="97"/>
      <c r="HF69" s="97"/>
      <c r="HG69" s="97"/>
      <c r="HH69" s="97"/>
      <c r="HI69" s="97"/>
      <c r="HJ69" s="97"/>
      <c r="HK69" s="97"/>
      <c r="HL69" s="97"/>
      <c r="HM69" s="97"/>
      <c r="HN69" s="97"/>
      <c r="HO69" s="97"/>
      <c r="HP69" s="97"/>
      <c r="HQ69" s="97"/>
      <c r="HR69" s="97"/>
      <c r="HS69" s="97"/>
    </row>
    <row r="70" spans="1:227" x14ac:dyDescent="0.25">
      <c r="A70" s="97"/>
      <c r="B70" s="93"/>
      <c r="C70" s="93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  <c r="EK70" s="97"/>
      <c r="EL70" s="97"/>
      <c r="EM70" s="97"/>
      <c r="EN70" s="97"/>
      <c r="EO70" s="97"/>
      <c r="EP70" s="97"/>
      <c r="EQ70" s="97"/>
      <c r="ER70" s="97"/>
      <c r="ES70" s="97"/>
      <c r="ET70" s="97"/>
      <c r="EU70" s="97"/>
      <c r="EV70" s="97"/>
      <c r="EW70" s="97"/>
      <c r="EX70" s="97"/>
      <c r="EY70" s="97"/>
      <c r="EZ70" s="97"/>
      <c r="FA70" s="97"/>
      <c r="FB70" s="97"/>
      <c r="FC70" s="97"/>
      <c r="FD70" s="97"/>
      <c r="FE70" s="97"/>
      <c r="FF70" s="97"/>
      <c r="FG70" s="97"/>
      <c r="FH70" s="97"/>
      <c r="FI70" s="97"/>
      <c r="FJ70" s="97"/>
      <c r="FK70" s="97"/>
      <c r="FL70" s="97"/>
      <c r="FM70" s="97"/>
      <c r="FN70" s="97"/>
      <c r="FO70" s="97"/>
      <c r="FP70" s="97"/>
      <c r="FQ70" s="97"/>
      <c r="FR70" s="97"/>
      <c r="FS70" s="97"/>
      <c r="FT70" s="97"/>
      <c r="FU70" s="97"/>
      <c r="FV70" s="97"/>
      <c r="FW70" s="97"/>
      <c r="FX70" s="97"/>
      <c r="FY70" s="97"/>
      <c r="FZ70" s="97"/>
      <c r="GA70" s="97"/>
      <c r="GB70" s="97"/>
      <c r="GC70" s="97"/>
      <c r="GD70" s="97"/>
      <c r="GE70" s="97"/>
      <c r="GF70" s="97"/>
      <c r="GG70" s="97"/>
      <c r="GH70" s="97"/>
      <c r="GI70" s="97"/>
      <c r="GJ70" s="97"/>
      <c r="GK70" s="97"/>
      <c r="GL70" s="97"/>
      <c r="GM70" s="97"/>
      <c r="GN70" s="97"/>
      <c r="GO70" s="97"/>
      <c r="GP70" s="97"/>
      <c r="GQ70" s="97"/>
      <c r="GR70" s="97"/>
      <c r="GS70" s="97"/>
      <c r="GT70" s="97"/>
      <c r="GU70" s="97"/>
      <c r="GV70" s="97"/>
      <c r="GW70" s="97"/>
      <c r="GX70" s="97"/>
      <c r="GY70" s="97"/>
      <c r="GZ70" s="97"/>
      <c r="HA70" s="97"/>
      <c r="HB70" s="97"/>
      <c r="HC70" s="97"/>
      <c r="HD70" s="97"/>
      <c r="HE70" s="97"/>
      <c r="HF70" s="97"/>
      <c r="HG70" s="97"/>
      <c r="HH70" s="97"/>
      <c r="HI70" s="97"/>
      <c r="HJ70" s="97"/>
      <c r="HK70" s="97"/>
      <c r="HL70" s="97"/>
      <c r="HM70" s="97"/>
      <c r="HN70" s="97"/>
      <c r="HO70" s="97"/>
      <c r="HP70" s="97"/>
      <c r="HQ70" s="97"/>
      <c r="HR70" s="97"/>
      <c r="HS70" s="97"/>
    </row>
    <row r="71" spans="1:227" x14ac:dyDescent="0.25">
      <c r="A71" s="98"/>
      <c r="B71" s="93"/>
      <c r="C71" s="93"/>
      <c r="D71" s="97"/>
      <c r="E71" s="97"/>
      <c r="F71" s="97"/>
      <c r="G71" s="97"/>
      <c r="H71" s="97"/>
      <c r="I71" s="98"/>
      <c r="J71" s="97"/>
      <c r="K71" s="97"/>
      <c r="L71" s="97"/>
      <c r="M71" s="97"/>
      <c r="N71" s="98"/>
      <c r="O71" s="97"/>
      <c r="P71" s="97"/>
      <c r="Q71" s="97"/>
      <c r="R71" s="97"/>
      <c r="S71" s="98"/>
      <c r="T71" s="97"/>
      <c r="U71" s="97"/>
      <c r="V71" s="97"/>
      <c r="W71" s="97"/>
      <c r="X71" s="98"/>
      <c r="Y71" s="97"/>
      <c r="Z71" s="97"/>
      <c r="AA71" s="97"/>
      <c r="AB71" s="97"/>
      <c r="AC71" s="98"/>
      <c r="AD71" s="97"/>
      <c r="AE71" s="97"/>
      <c r="AF71" s="97"/>
      <c r="AG71" s="97"/>
      <c r="AH71" s="98"/>
      <c r="AI71" s="97"/>
      <c r="AJ71" s="97"/>
      <c r="AK71" s="97"/>
      <c r="AL71" s="97"/>
      <c r="AM71" s="98"/>
      <c r="AN71" s="97"/>
      <c r="AO71" s="97"/>
      <c r="AP71" s="97"/>
      <c r="AQ71" s="97"/>
      <c r="AR71" s="98"/>
      <c r="AS71" s="97"/>
      <c r="AT71" s="97"/>
      <c r="AU71" s="97"/>
      <c r="AV71" s="97"/>
      <c r="AW71" s="98"/>
      <c r="AX71" s="97"/>
      <c r="AY71" s="97"/>
      <c r="AZ71" s="97"/>
      <c r="BA71" s="97"/>
      <c r="BB71" s="98"/>
      <c r="BC71" s="97"/>
      <c r="BD71" s="97"/>
      <c r="BE71" s="97"/>
      <c r="BF71" s="97"/>
      <c r="BG71" s="98"/>
      <c r="BH71" s="97"/>
      <c r="BI71" s="97"/>
      <c r="BJ71" s="97"/>
      <c r="BK71" s="97"/>
      <c r="BL71" s="98"/>
      <c r="BM71" s="97"/>
      <c r="BN71" s="97"/>
      <c r="BO71" s="97"/>
      <c r="BP71" s="97"/>
      <c r="BQ71" s="98"/>
      <c r="BR71" s="97"/>
      <c r="BS71" s="97"/>
      <c r="BT71" s="97"/>
      <c r="BU71" s="97"/>
      <c r="BV71" s="98"/>
      <c r="BW71" s="97"/>
      <c r="BX71" s="97"/>
      <c r="BY71" s="97"/>
      <c r="BZ71" s="97"/>
      <c r="CA71" s="98"/>
      <c r="CB71" s="97"/>
      <c r="CC71" s="97"/>
      <c r="CD71" s="97"/>
      <c r="CE71" s="97"/>
      <c r="CF71" s="98"/>
      <c r="CG71" s="97"/>
      <c r="CH71" s="97"/>
      <c r="CI71" s="97"/>
      <c r="CJ71" s="97"/>
      <c r="CK71" s="98"/>
      <c r="CL71" s="97"/>
      <c r="CM71" s="97"/>
      <c r="CN71" s="97"/>
      <c r="CO71" s="97"/>
      <c r="CP71" s="98"/>
      <c r="CQ71" s="97"/>
      <c r="CR71" s="97"/>
      <c r="CS71" s="97"/>
      <c r="CT71" s="97"/>
      <c r="CU71" s="98"/>
      <c r="CV71" s="97"/>
      <c r="CW71" s="97"/>
      <c r="CX71" s="97"/>
      <c r="CY71" s="97"/>
      <c r="CZ71" s="98"/>
      <c r="DA71" s="97"/>
      <c r="DB71" s="97"/>
      <c r="DC71" s="97"/>
      <c r="DD71" s="97"/>
      <c r="DE71" s="98"/>
      <c r="DF71" s="97"/>
      <c r="DG71" s="97"/>
      <c r="DH71" s="97"/>
      <c r="DI71" s="97"/>
      <c r="DJ71" s="98"/>
      <c r="DK71" s="97"/>
      <c r="DL71" s="97"/>
      <c r="DM71" s="97"/>
      <c r="DN71" s="97"/>
      <c r="DO71" s="98"/>
      <c r="DP71" s="97"/>
      <c r="DQ71" s="97"/>
      <c r="DR71" s="97"/>
      <c r="DS71" s="97"/>
      <c r="DT71" s="98"/>
      <c r="DU71" s="97"/>
      <c r="DV71" s="97"/>
      <c r="DW71" s="97"/>
      <c r="DX71" s="97"/>
      <c r="DY71" s="98"/>
      <c r="DZ71" s="97"/>
      <c r="EA71" s="97"/>
      <c r="EB71" s="97"/>
      <c r="EC71" s="97"/>
      <c r="ED71" s="98"/>
      <c r="EE71" s="97"/>
      <c r="EF71" s="97"/>
      <c r="EG71" s="97"/>
      <c r="EH71" s="97"/>
      <c r="EI71" s="98"/>
      <c r="EJ71" s="97"/>
      <c r="EK71" s="97"/>
      <c r="EL71" s="97"/>
      <c r="EM71" s="97"/>
      <c r="EN71" s="98"/>
      <c r="EO71" s="97"/>
      <c r="EP71" s="97"/>
      <c r="EQ71" s="97"/>
      <c r="ER71" s="97"/>
      <c r="ES71" s="98"/>
      <c r="ET71" s="97"/>
      <c r="EU71" s="97"/>
      <c r="EV71" s="97"/>
      <c r="EW71" s="97"/>
      <c r="EX71" s="98"/>
      <c r="EY71" s="97"/>
      <c r="EZ71" s="97"/>
      <c r="FA71" s="97"/>
      <c r="FB71" s="97"/>
      <c r="FC71" s="98"/>
      <c r="FD71" s="97"/>
      <c r="FE71" s="97"/>
      <c r="FF71" s="97"/>
      <c r="FG71" s="97"/>
      <c r="FH71" s="98"/>
      <c r="FI71" s="97"/>
      <c r="FJ71" s="97"/>
      <c r="FK71" s="97"/>
      <c r="FL71" s="97"/>
      <c r="FM71" s="98"/>
      <c r="FN71" s="97"/>
      <c r="FO71" s="97"/>
      <c r="FP71" s="97"/>
      <c r="FQ71" s="97"/>
      <c r="FR71" s="98"/>
      <c r="FS71" s="97"/>
      <c r="FT71" s="97"/>
      <c r="FU71" s="97"/>
      <c r="FV71" s="97"/>
      <c r="FW71" s="98"/>
      <c r="FX71" s="97"/>
      <c r="FY71" s="97"/>
      <c r="FZ71" s="97"/>
      <c r="GA71" s="97"/>
      <c r="GB71" s="98"/>
      <c r="GC71" s="97"/>
      <c r="GD71" s="97"/>
      <c r="GE71" s="97"/>
      <c r="GF71" s="97"/>
      <c r="GG71" s="98"/>
      <c r="GH71" s="97"/>
      <c r="GI71" s="97"/>
      <c r="GJ71" s="97"/>
      <c r="GK71" s="97"/>
      <c r="GL71" s="98"/>
      <c r="GM71" s="97"/>
      <c r="GN71" s="97"/>
      <c r="GO71" s="97"/>
      <c r="GP71" s="97"/>
      <c r="GQ71" s="98"/>
      <c r="GR71" s="97"/>
      <c r="GS71" s="97"/>
      <c r="GT71" s="97"/>
      <c r="GU71" s="97"/>
      <c r="GV71" s="98"/>
      <c r="GW71" s="97"/>
      <c r="GX71" s="97"/>
      <c r="GY71" s="97"/>
      <c r="GZ71" s="97"/>
      <c r="HA71" s="98"/>
      <c r="HB71" s="97"/>
      <c r="HC71" s="97"/>
      <c r="HD71" s="97"/>
      <c r="HE71" s="97"/>
      <c r="HF71" s="98"/>
      <c r="HG71" s="97"/>
      <c r="HH71" s="97"/>
      <c r="HI71" s="97"/>
      <c r="HJ71" s="97"/>
      <c r="HK71" s="98"/>
      <c r="HL71" s="97"/>
      <c r="HM71" s="97"/>
      <c r="HN71" s="97"/>
      <c r="HO71" s="97"/>
      <c r="HP71" s="98"/>
      <c r="HQ71" s="97"/>
      <c r="HR71" s="97"/>
      <c r="HS71" s="97"/>
    </row>
    <row r="72" spans="1:227" x14ac:dyDescent="0.25">
      <c r="A72" s="97"/>
      <c r="B72" s="93"/>
      <c r="C72" s="93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97"/>
      <c r="GB72" s="97"/>
      <c r="GC72" s="97"/>
      <c r="GD72" s="97"/>
      <c r="GE72" s="97"/>
      <c r="GF72" s="97"/>
      <c r="GG72" s="97"/>
      <c r="GH72" s="97"/>
      <c r="GI72" s="97"/>
      <c r="GJ72" s="97"/>
      <c r="GK72" s="97"/>
      <c r="GL72" s="97"/>
      <c r="GM72" s="97"/>
      <c r="GN72" s="97"/>
      <c r="GO72" s="97"/>
      <c r="GP72" s="97"/>
      <c r="GQ72" s="97"/>
      <c r="GR72" s="97"/>
      <c r="GS72" s="97"/>
      <c r="GT72" s="97"/>
      <c r="GU72" s="97"/>
      <c r="GV72" s="97"/>
      <c r="GW72" s="97"/>
      <c r="GX72" s="97"/>
      <c r="GY72" s="97"/>
      <c r="GZ72" s="97"/>
      <c r="HA72" s="97"/>
      <c r="HB72" s="97"/>
      <c r="HC72" s="97"/>
      <c r="HD72" s="97"/>
      <c r="HE72" s="97"/>
      <c r="HF72" s="97"/>
      <c r="HG72" s="97"/>
      <c r="HH72" s="97"/>
      <c r="HI72" s="97"/>
      <c r="HJ72" s="97"/>
      <c r="HK72" s="97"/>
      <c r="HL72" s="97"/>
      <c r="HM72" s="97"/>
      <c r="HN72" s="97"/>
      <c r="HO72" s="97"/>
      <c r="HP72" s="97"/>
      <c r="HQ72" s="97"/>
      <c r="HR72" s="97"/>
      <c r="HS72" s="97"/>
    </row>
    <row r="73" spans="1:227" x14ac:dyDescent="0.25">
      <c r="A73" s="97"/>
      <c r="B73" s="93"/>
      <c r="C73" s="93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97"/>
      <c r="GB73" s="97"/>
      <c r="GC73" s="97"/>
      <c r="GD73" s="97"/>
      <c r="GE73" s="97"/>
      <c r="GF73" s="97"/>
      <c r="GG73" s="97"/>
      <c r="GH73" s="97"/>
      <c r="GI73" s="97"/>
      <c r="GJ73" s="97"/>
      <c r="GK73" s="97"/>
      <c r="GL73" s="97"/>
      <c r="GM73" s="97"/>
      <c r="GN73" s="97"/>
      <c r="GO73" s="97"/>
      <c r="GP73" s="97"/>
      <c r="GQ73" s="97"/>
      <c r="GR73" s="97"/>
      <c r="GS73" s="97"/>
      <c r="GT73" s="97"/>
      <c r="GU73" s="97"/>
      <c r="GV73" s="97"/>
      <c r="GW73" s="97"/>
      <c r="GX73" s="97"/>
      <c r="GY73" s="97"/>
      <c r="GZ73" s="97"/>
      <c r="HA73" s="97"/>
      <c r="HB73" s="97"/>
      <c r="HC73" s="97"/>
      <c r="HD73" s="97"/>
      <c r="HE73" s="97"/>
      <c r="HF73" s="97"/>
      <c r="HG73" s="97"/>
      <c r="HH73" s="97"/>
      <c r="HI73" s="97"/>
      <c r="HJ73" s="97"/>
      <c r="HK73" s="97"/>
      <c r="HL73" s="97"/>
      <c r="HM73" s="97"/>
      <c r="HN73" s="97"/>
      <c r="HO73" s="97"/>
      <c r="HP73" s="97"/>
      <c r="HQ73" s="97"/>
      <c r="HR73" s="97"/>
      <c r="HS73" s="97"/>
    </row>
    <row r="74" spans="1:227" x14ac:dyDescent="0.25">
      <c r="A74" s="98"/>
      <c r="B74" s="93"/>
      <c r="C74" s="93"/>
      <c r="D74" s="97"/>
      <c r="E74" s="97"/>
      <c r="F74" s="97"/>
      <c r="G74" s="97"/>
      <c r="H74" s="97"/>
      <c r="I74" s="98"/>
      <c r="J74" s="97"/>
      <c r="K74" s="97"/>
      <c r="L74" s="97"/>
      <c r="M74" s="97"/>
      <c r="N74" s="98"/>
      <c r="O74" s="97"/>
      <c r="P74" s="97"/>
      <c r="Q74" s="97"/>
      <c r="R74" s="97"/>
      <c r="S74" s="98"/>
      <c r="T74" s="97"/>
      <c r="U74" s="97"/>
      <c r="V74" s="97"/>
      <c r="W74" s="97"/>
      <c r="X74" s="98"/>
      <c r="Y74" s="97"/>
      <c r="Z74" s="97"/>
      <c r="AA74" s="97"/>
      <c r="AB74" s="97"/>
      <c r="AC74" s="98"/>
      <c r="AD74" s="97"/>
      <c r="AE74" s="97"/>
      <c r="AF74" s="97"/>
      <c r="AG74" s="97"/>
      <c r="AH74" s="98"/>
      <c r="AI74" s="97"/>
      <c r="AJ74" s="97"/>
      <c r="AK74" s="97"/>
      <c r="AL74" s="97"/>
      <c r="AM74" s="98"/>
      <c r="AN74" s="97"/>
      <c r="AO74" s="97"/>
      <c r="AP74" s="97"/>
      <c r="AQ74" s="97"/>
      <c r="AR74" s="98"/>
      <c r="AS74" s="97"/>
      <c r="AT74" s="97"/>
      <c r="AU74" s="97"/>
      <c r="AV74" s="97"/>
      <c r="AW74" s="98"/>
      <c r="AX74" s="97"/>
      <c r="AY74" s="97"/>
      <c r="AZ74" s="97"/>
      <c r="BA74" s="97"/>
      <c r="BB74" s="98"/>
      <c r="BC74" s="97"/>
      <c r="BD74" s="97"/>
      <c r="BE74" s="97"/>
      <c r="BF74" s="97"/>
      <c r="BG74" s="98"/>
      <c r="BH74" s="97"/>
      <c r="BI74" s="97"/>
      <c r="BJ74" s="97"/>
      <c r="BK74" s="97"/>
      <c r="BL74" s="98"/>
      <c r="BM74" s="97"/>
      <c r="BN74" s="97"/>
      <c r="BO74" s="97"/>
      <c r="BP74" s="97"/>
      <c r="BQ74" s="98"/>
      <c r="BR74" s="97"/>
      <c r="BS74" s="97"/>
      <c r="BT74" s="97"/>
      <c r="BU74" s="97"/>
      <c r="BV74" s="98"/>
      <c r="BW74" s="97"/>
      <c r="BX74" s="97"/>
      <c r="BY74" s="97"/>
      <c r="BZ74" s="97"/>
      <c r="CA74" s="98"/>
      <c r="CB74" s="97"/>
      <c r="CC74" s="97"/>
      <c r="CD74" s="97"/>
      <c r="CE74" s="97"/>
      <c r="CF74" s="98"/>
      <c r="CG74" s="97"/>
      <c r="CH74" s="97"/>
      <c r="CI74" s="97"/>
      <c r="CJ74" s="97"/>
      <c r="CK74" s="98"/>
      <c r="CL74" s="97"/>
      <c r="CM74" s="97"/>
      <c r="CN74" s="97"/>
      <c r="CO74" s="97"/>
      <c r="CP74" s="98"/>
      <c r="CQ74" s="97"/>
      <c r="CR74" s="97"/>
      <c r="CS74" s="97"/>
      <c r="CT74" s="97"/>
      <c r="CU74" s="98"/>
      <c r="CV74" s="97"/>
      <c r="CW74" s="97"/>
      <c r="CX74" s="97"/>
      <c r="CY74" s="97"/>
      <c r="CZ74" s="98"/>
      <c r="DA74" s="97"/>
      <c r="DB74" s="97"/>
      <c r="DC74" s="97"/>
      <c r="DD74" s="97"/>
      <c r="DE74" s="98"/>
      <c r="DF74" s="97"/>
      <c r="DG74" s="97"/>
      <c r="DH74" s="97"/>
      <c r="DI74" s="97"/>
      <c r="DJ74" s="98"/>
      <c r="DK74" s="97"/>
      <c r="DL74" s="97"/>
      <c r="DM74" s="97"/>
      <c r="DN74" s="97"/>
      <c r="DO74" s="98"/>
      <c r="DP74" s="97"/>
      <c r="DQ74" s="97"/>
      <c r="DR74" s="97"/>
      <c r="DS74" s="97"/>
      <c r="DT74" s="98"/>
      <c r="DU74" s="97"/>
      <c r="DV74" s="97"/>
      <c r="DW74" s="97"/>
      <c r="DX74" s="97"/>
      <c r="DY74" s="98"/>
      <c r="DZ74" s="97"/>
      <c r="EA74" s="97"/>
      <c r="EB74" s="97"/>
      <c r="EC74" s="97"/>
      <c r="ED74" s="98"/>
      <c r="EE74" s="97"/>
      <c r="EF74" s="97"/>
      <c r="EG74" s="97"/>
      <c r="EH74" s="97"/>
      <c r="EI74" s="98"/>
      <c r="EJ74" s="97"/>
      <c r="EK74" s="97"/>
      <c r="EL74" s="97"/>
      <c r="EM74" s="97"/>
      <c r="EN74" s="98"/>
      <c r="EO74" s="97"/>
      <c r="EP74" s="97"/>
      <c r="EQ74" s="97"/>
      <c r="ER74" s="97"/>
      <c r="ES74" s="98"/>
      <c r="ET74" s="97"/>
      <c r="EU74" s="97"/>
      <c r="EV74" s="97"/>
      <c r="EW74" s="97"/>
      <c r="EX74" s="98"/>
      <c r="EY74" s="97"/>
      <c r="EZ74" s="97"/>
      <c r="FA74" s="97"/>
      <c r="FB74" s="97"/>
      <c r="FC74" s="98"/>
      <c r="FD74" s="97"/>
      <c r="FE74" s="97"/>
      <c r="FF74" s="97"/>
      <c r="FG74" s="97"/>
      <c r="FH74" s="98"/>
      <c r="FI74" s="97"/>
      <c r="FJ74" s="97"/>
      <c r="FK74" s="97"/>
      <c r="FL74" s="97"/>
      <c r="FM74" s="98"/>
      <c r="FN74" s="97"/>
      <c r="FO74" s="97"/>
      <c r="FP74" s="97"/>
      <c r="FQ74" s="97"/>
      <c r="FR74" s="98"/>
      <c r="FS74" s="97"/>
      <c r="FT74" s="97"/>
      <c r="FU74" s="97"/>
      <c r="FV74" s="97"/>
      <c r="FW74" s="98"/>
      <c r="FX74" s="97"/>
      <c r="FY74" s="97"/>
      <c r="FZ74" s="97"/>
      <c r="GA74" s="97"/>
      <c r="GB74" s="98"/>
      <c r="GC74" s="97"/>
      <c r="GD74" s="97"/>
      <c r="GE74" s="97"/>
      <c r="GF74" s="97"/>
      <c r="GG74" s="98"/>
      <c r="GH74" s="97"/>
      <c r="GI74" s="97"/>
      <c r="GJ74" s="97"/>
      <c r="GK74" s="97"/>
      <c r="GL74" s="98"/>
      <c r="GM74" s="97"/>
      <c r="GN74" s="97"/>
      <c r="GO74" s="97"/>
      <c r="GP74" s="97"/>
      <c r="GQ74" s="98"/>
      <c r="GR74" s="97"/>
      <c r="GS74" s="97"/>
      <c r="GT74" s="97"/>
      <c r="GU74" s="97"/>
      <c r="GV74" s="98"/>
      <c r="GW74" s="97"/>
      <c r="GX74" s="97"/>
      <c r="GY74" s="97"/>
      <c r="GZ74" s="97"/>
      <c r="HA74" s="98"/>
      <c r="HB74" s="97"/>
      <c r="HC74" s="97"/>
      <c r="HD74" s="97"/>
      <c r="HE74" s="97"/>
      <c r="HF74" s="98"/>
      <c r="HG74" s="97"/>
      <c r="HH74" s="97"/>
      <c r="HI74" s="97"/>
      <c r="HJ74" s="97"/>
      <c r="HK74" s="98"/>
      <c r="HL74" s="97"/>
      <c r="HM74" s="97"/>
      <c r="HN74" s="97"/>
      <c r="HO74" s="97"/>
      <c r="HP74" s="98"/>
      <c r="HQ74" s="97"/>
      <c r="HR74" s="97"/>
      <c r="HS74" s="97"/>
    </row>
    <row r="75" spans="1:227" x14ac:dyDescent="0.25">
      <c r="A75" s="97"/>
      <c r="B75" s="93"/>
      <c r="C75" s="93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97"/>
      <c r="GB75" s="97"/>
      <c r="GC75" s="97"/>
      <c r="GD75" s="97"/>
      <c r="GE75" s="97"/>
      <c r="GF75" s="97"/>
      <c r="GG75" s="97"/>
      <c r="GH75" s="97"/>
      <c r="GI75" s="97"/>
      <c r="GJ75" s="97"/>
      <c r="GK75" s="97"/>
      <c r="GL75" s="97"/>
      <c r="GM75" s="97"/>
      <c r="GN75" s="97"/>
      <c r="GO75" s="97"/>
      <c r="GP75" s="97"/>
      <c r="GQ75" s="97"/>
      <c r="GR75" s="97"/>
      <c r="GS75" s="97"/>
      <c r="GT75" s="97"/>
      <c r="GU75" s="97"/>
      <c r="GV75" s="97"/>
      <c r="GW75" s="97"/>
      <c r="GX75" s="97"/>
      <c r="GY75" s="97"/>
      <c r="GZ75" s="97"/>
      <c r="HA75" s="97"/>
      <c r="HB75" s="97"/>
      <c r="HC75" s="97"/>
      <c r="HD75" s="97"/>
      <c r="HE75" s="97"/>
      <c r="HF75" s="97"/>
      <c r="HG75" s="97"/>
      <c r="HH75" s="97"/>
      <c r="HI75" s="97"/>
      <c r="HJ75" s="97"/>
      <c r="HK75" s="97"/>
      <c r="HL75" s="97"/>
      <c r="HM75" s="97"/>
      <c r="HN75" s="97"/>
      <c r="HO75" s="97"/>
      <c r="HP75" s="97"/>
      <c r="HQ75" s="97"/>
      <c r="HR75" s="97"/>
      <c r="HS75" s="97"/>
    </row>
    <row r="76" spans="1:227" x14ac:dyDescent="0.25">
      <c r="A76" s="97"/>
      <c r="B76" s="93"/>
      <c r="C76" s="93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  <c r="EK76" s="97"/>
      <c r="EL76" s="97"/>
      <c r="EM76" s="97"/>
      <c r="EN76" s="97"/>
      <c r="EO76" s="97"/>
      <c r="EP76" s="97"/>
      <c r="EQ76" s="97"/>
      <c r="ER76" s="97"/>
      <c r="ES76" s="97"/>
      <c r="ET76" s="97"/>
      <c r="EU76" s="97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  <c r="GI76" s="97"/>
      <c r="GJ76" s="97"/>
      <c r="GK76" s="97"/>
      <c r="GL76" s="97"/>
      <c r="GM76" s="97"/>
      <c r="GN76" s="97"/>
      <c r="GO76" s="97"/>
      <c r="GP76" s="97"/>
      <c r="GQ76" s="97"/>
      <c r="GR76" s="97"/>
      <c r="GS76" s="97"/>
      <c r="GT76" s="97"/>
      <c r="GU76" s="97"/>
      <c r="GV76" s="97"/>
      <c r="GW76" s="97"/>
      <c r="GX76" s="97"/>
      <c r="GY76" s="97"/>
      <c r="GZ76" s="97"/>
      <c r="HA76" s="97"/>
      <c r="HB76" s="97"/>
      <c r="HC76" s="97"/>
      <c r="HD76" s="97"/>
      <c r="HE76" s="97"/>
      <c r="HF76" s="97"/>
      <c r="HG76" s="97"/>
      <c r="HH76" s="97"/>
      <c r="HI76" s="97"/>
      <c r="HJ76" s="97"/>
      <c r="HK76" s="97"/>
      <c r="HL76" s="97"/>
      <c r="HM76" s="97"/>
      <c r="HN76" s="97"/>
      <c r="HO76" s="97"/>
      <c r="HP76" s="97"/>
      <c r="HQ76" s="97"/>
      <c r="HR76" s="97"/>
      <c r="HS76" s="97"/>
    </row>
    <row r="77" spans="1:227" x14ac:dyDescent="0.25">
      <c r="A77" s="98"/>
      <c r="B77" s="93"/>
      <c r="C77" s="93"/>
      <c r="D77" s="97"/>
      <c r="E77" s="97"/>
      <c r="F77" s="97"/>
      <c r="G77" s="97"/>
      <c r="H77" s="97"/>
      <c r="I77" s="98"/>
      <c r="J77" s="97"/>
      <c r="K77" s="97"/>
      <c r="L77" s="97"/>
      <c r="M77" s="97"/>
      <c r="N77" s="98"/>
      <c r="O77" s="97"/>
      <c r="P77" s="97"/>
      <c r="Q77" s="97"/>
      <c r="R77" s="97"/>
      <c r="S77" s="98"/>
      <c r="T77" s="97"/>
      <c r="U77" s="97"/>
      <c r="V77" s="97"/>
      <c r="W77" s="97"/>
      <c r="X77" s="98"/>
      <c r="Y77" s="97"/>
      <c r="Z77" s="97"/>
      <c r="AA77" s="97"/>
      <c r="AB77" s="97"/>
      <c r="AC77" s="98"/>
      <c r="AD77" s="97"/>
      <c r="AE77" s="97"/>
      <c r="AF77" s="97"/>
      <c r="AG77" s="97"/>
      <c r="AH77" s="98"/>
      <c r="AI77" s="97"/>
      <c r="AJ77" s="97"/>
      <c r="AK77" s="97"/>
      <c r="AL77" s="97"/>
      <c r="AM77" s="98"/>
      <c r="AN77" s="97"/>
      <c r="AO77" s="97"/>
      <c r="AP77" s="97"/>
      <c r="AQ77" s="97"/>
      <c r="AR77" s="98"/>
      <c r="AS77" s="97"/>
      <c r="AT77" s="97"/>
      <c r="AU77" s="97"/>
      <c r="AV77" s="97"/>
      <c r="AW77" s="98"/>
      <c r="AX77" s="97"/>
      <c r="AY77" s="97"/>
      <c r="AZ77" s="97"/>
      <c r="BA77" s="97"/>
      <c r="BB77" s="98"/>
      <c r="BC77" s="97"/>
      <c r="BD77" s="97"/>
      <c r="BE77" s="97"/>
      <c r="BF77" s="97"/>
      <c r="BG77" s="98"/>
      <c r="BH77" s="97"/>
      <c r="BI77" s="97"/>
      <c r="BJ77" s="97"/>
      <c r="BK77" s="97"/>
      <c r="BL77" s="98"/>
      <c r="BM77" s="97"/>
      <c r="BN77" s="97"/>
      <c r="BO77" s="97"/>
      <c r="BP77" s="97"/>
      <c r="BQ77" s="98"/>
      <c r="BR77" s="97"/>
      <c r="BS77" s="97"/>
      <c r="BT77" s="97"/>
      <c r="BU77" s="97"/>
      <c r="BV77" s="98"/>
      <c r="BW77" s="97"/>
      <c r="BX77" s="97"/>
      <c r="BY77" s="97"/>
      <c r="BZ77" s="97"/>
      <c r="CA77" s="98"/>
      <c r="CB77" s="97"/>
      <c r="CC77" s="97"/>
      <c r="CD77" s="97"/>
      <c r="CE77" s="97"/>
      <c r="CF77" s="98"/>
      <c r="CG77" s="97"/>
      <c r="CH77" s="97"/>
      <c r="CI77" s="97"/>
      <c r="CJ77" s="97"/>
      <c r="CK77" s="98"/>
      <c r="CL77" s="97"/>
      <c r="CM77" s="97"/>
      <c r="CN77" s="97"/>
      <c r="CO77" s="97"/>
      <c r="CP77" s="98"/>
      <c r="CQ77" s="97"/>
      <c r="CR77" s="97"/>
      <c r="CS77" s="97"/>
      <c r="CT77" s="97"/>
      <c r="CU77" s="98"/>
      <c r="CV77" s="97"/>
      <c r="CW77" s="97"/>
      <c r="CX77" s="97"/>
      <c r="CY77" s="97"/>
      <c r="CZ77" s="98"/>
      <c r="DA77" s="97"/>
      <c r="DB77" s="97"/>
      <c r="DC77" s="97"/>
      <c r="DD77" s="97"/>
      <c r="DE77" s="98"/>
      <c r="DF77" s="97"/>
      <c r="DG77" s="97"/>
      <c r="DH77" s="97"/>
      <c r="DI77" s="97"/>
      <c r="DJ77" s="98"/>
      <c r="DK77" s="97"/>
      <c r="DL77" s="97"/>
      <c r="DM77" s="97"/>
      <c r="DN77" s="97"/>
      <c r="DO77" s="98"/>
      <c r="DP77" s="97"/>
      <c r="DQ77" s="97"/>
      <c r="DR77" s="97"/>
      <c r="DS77" s="97"/>
      <c r="DT77" s="98"/>
      <c r="DU77" s="97"/>
      <c r="DV77" s="97"/>
      <c r="DW77" s="97"/>
      <c r="DX77" s="97"/>
      <c r="DY77" s="98"/>
      <c r="DZ77" s="97"/>
      <c r="EA77" s="97"/>
      <c r="EB77" s="97"/>
      <c r="EC77" s="97"/>
      <c r="ED77" s="98"/>
      <c r="EE77" s="97"/>
      <c r="EF77" s="97"/>
      <c r="EG77" s="97"/>
      <c r="EH77" s="97"/>
      <c r="EI77" s="98"/>
      <c r="EJ77" s="97"/>
      <c r="EK77" s="97"/>
      <c r="EL77" s="97"/>
      <c r="EM77" s="97"/>
      <c r="EN77" s="98"/>
      <c r="EO77" s="97"/>
      <c r="EP77" s="97"/>
      <c r="EQ77" s="97"/>
      <c r="ER77" s="97"/>
      <c r="ES77" s="98"/>
      <c r="ET77" s="97"/>
      <c r="EU77" s="97"/>
      <c r="EV77" s="97"/>
      <c r="EW77" s="97"/>
      <c r="EX77" s="98"/>
      <c r="EY77" s="97"/>
      <c r="EZ77" s="97"/>
      <c r="FA77" s="97"/>
      <c r="FB77" s="97"/>
      <c r="FC77" s="98"/>
      <c r="FD77" s="97"/>
      <c r="FE77" s="97"/>
      <c r="FF77" s="97"/>
      <c r="FG77" s="97"/>
      <c r="FH77" s="98"/>
      <c r="FI77" s="97"/>
      <c r="FJ77" s="97"/>
      <c r="FK77" s="97"/>
      <c r="FL77" s="97"/>
      <c r="FM77" s="98"/>
      <c r="FN77" s="97"/>
      <c r="FO77" s="97"/>
      <c r="FP77" s="97"/>
      <c r="FQ77" s="97"/>
      <c r="FR77" s="98"/>
      <c r="FS77" s="97"/>
      <c r="FT77" s="97"/>
      <c r="FU77" s="97"/>
      <c r="FV77" s="97"/>
      <c r="FW77" s="98"/>
      <c r="FX77" s="97"/>
      <c r="FY77" s="97"/>
      <c r="FZ77" s="97"/>
      <c r="GA77" s="97"/>
      <c r="GB77" s="98"/>
      <c r="GC77" s="97"/>
      <c r="GD77" s="97"/>
      <c r="GE77" s="97"/>
      <c r="GF77" s="97"/>
      <c r="GG77" s="98"/>
      <c r="GH77" s="97"/>
      <c r="GI77" s="97"/>
      <c r="GJ77" s="97"/>
      <c r="GK77" s="97"/>
      <c r="GL77" s="98"/>
      <c r="GM77" s="97"/>
      <c r="GN77" s="97"/>
      <c r="GO77" s="97"/>
      <c r="GP77" s="97"/>
      <c r="GQ77" s="98"/>
      <c r="GR77" s="97"/>
      <c r="GS77" s="97"/>
      <c r="GT77" s="97"/>
      <c r="GU77" s="97"/>
      <c r="GV77" s="98"/>
      <c r="GW77" s="97"/>
      <c r="GX77" s="97"/>
      <c r="GY77" s="97"/>
      <c r="GZ77" s="97"/>
      <c r="HA77" s="98"/>
      <c r="HB77" s="97"/>
      <c r="HC77" s="97"/>
      <c r="HD77" s="97"/>
      <c r="HE77" s="97"/>
      <c r="HF77" s="98"/>
      <c r="HG77" s="97"/>
      <c r="HH77" s="97"/>
      <c r="HI77" s="97"/>
      <c r="HJ77" s="97"/>
      <c r="HK77" s="98"/>
      <c r="HL77" s="97"/>
      <c r="HM77" s="97"/>
      <c r="HN77" s="97"/>
      <c r="HO77" s="97"/>
      <c r="HP77" s="98"/>
      <c r="HQ77" s="97"/>
      <c r="HR77" s="97"/>
      <c r="HS77" s="97"/>
    </row>
    <row r="78" spans="1:227" x14ac:dyDescent="0.25">
      <c r="A78" s="97"/>
      <c r="B78" s="93"/>
      <c r="C78" s="93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  <c r="EK78" s="97"/>
      <c r="EL78" s="97"/>
      <c r="EM78" s="97"/>
      <c r="EN78" s="97"/>
      <c r="EO78" s="97"/>
      <c r="EP78" s="97"/>
      <c r="EQ78" s="97"/>
      <c r="ER78" s="97"/>
      <c r="ES78" s="97"/>
      <c r="ET78" s="97"/>
      <c r="EU78" s="97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FZ78" s="97"/>
      <c r="GA78" s="97"/>
      <c r="GB78" s="97"/>
      <c r="GC78" s="97"/>
      <c r="GD78" s="97"/>
      <c r="GE78" s="97"/>
      <c r="GF78" s="97"/>
      <c r="GG78" s="97"/>
      <c r="GH78" s="97"/>
      <c r="GI78" s="97"/>
      <c r="GJ78" s="97"/>
      <c r="GK78" s="97"/>
      <c r="GL78" s="97"/>
      <c r="GM78" s="97"/>
      <c r="GN78" s="97"/>
      <c r="GO78" s="97"/>
      <c r="GP78" s="97"/>
      <c r="GQ78" s="97"/>
      <c r="GR78" s="97"/>
      <c r="GS78" s="97"/>
      <c r="GT78" s="97"/>
      <c r="GU78" s="97"/>
      <c r="GV78" s="97"/>
      <c r="GW78" s="97"/>
      <c r="GX78" s="97"/>
      <c r="GY78" s="97"/>
      <c r="GZ78" s="97"/>
      <c r="HA78" s="97"/>
      <c r="HB78" s="97"/>
      <c r="HC78" s="97"/>
      <c r="HD78" s="97"/>
      <c r="HE78" s="97"/>
      <c r="HF78" s="97"/>
      <c r="HG78" s="97"/>
      <c r="HH78" s="97"/>
      <c r="HI78" s="97"/>
      <c r="HJ78" s="97"/>
      <c r="HK78" s="97"/>
      <c r="HL78" s="97"/>
      <c r="HM78" s="97"/>
      <c r="HN78" s="97"/>
      <c r="HO78" s="97"/>
      <c r="HP78" s="97"/>
      <c r="HQ78" s="97"/>
      <c r="HR78" s="97"/>
      <c r="HS78" s="97"/>
    </row>
  </sheetData>
  <mergeCells count="4">
    <mergeCell ref="A13:C13"/>
    <mergeCell ref="A14:C14"/>
    <mergeCell ref="A15:C15"/>
    <mergeCell ref="A38:C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20" workbookViewId="0">
      <selection activeCell="B37" sqref="B37"/>
    </sheetView>
  </sheetViews>
  <sheetFormatPr defaultRowHeight="12.75" x14ac:dyDescent="0.2"/>
  <cols>
    <col min="1" max="1" width="60.140625" style="105" customWidth="1"/>
    <col min="2" max="2" width="18.5703125" style="106" customWidth="1"/>
    <col min="3" max="3" width="19.28515625" style="106" customWidth="1"/>
    <col min="4" max="4" width="14.28515625" style="108" customWidth="1"/>
    <col min="5" max="5" width="17.28515625" style="109" customWidth="1"/>
    <col min="6" max="256" width="9.140625" style="109"/>
    <col min="257" max="257" width="60.140625" style="109" customWidth="1"/>
    <col min="258" max="258" width="18.5703125" style="109" customWidth="1"/>
    <col min="259" max="259" width="19.28515625" style="109" customWidth="1"/>
    <col min="260" max="260" width="14.28515625" style="109" customWidth="1"/>
    <col min="261" max="261" width="17.28515625" style="109" customWidth="1"/>
    <col min="262" max="512" width="9.140625" style="109"/>
    <col min="513" max="513" width="60.140625" style="109" customWidth="1"/>
    <col min="514" max="514" width="18.5703125" style="109" customWidth="1"/>
    <col min="515" max="515" width="19.28515625" style="109" customWidth="1"/>
    <col min="516" max="516" width="14.28515625" style="109" customWidth="1"/>
    <col min="517" max="517" width="17.28515625" style="109" customWidth="1"/>
    <col min="518" max="768" width="9.140625" style="109"/>
    <col min="769" max="769" width="60.140625" style="109" customWidth="1"/>
    <col min="770" max="770" width="18.5703125" style="109" customWidth="1"/>
    <col min="771" max="771" width="19.28515625" style="109" customWidth="1"/>
    <col min="772" max="772" width="14.28515625" style="109" customWidth="1"/>
    <col min="773" max="773" width="17.28515625" style="109" customWidth="1"/>
    <col min="774" max="1024" width="9.140625" style="109"/>
    <col min="1025" max="1025" width="60.140625" style="109" customWidth="1"/>
    <col min="1026" max="1026" width="18.5703125" style="109" customWidth="1"/>
    <col min="1027" max="1027" width="19.28515625" style="109" customWidth="1"/>
    <col min="1028" max="1028" width="14.28515625" style="109" customWidth="1"/>
    <col min="1029" max="1029" width="17.28515625" style="109" customWidth="1"/>
    <col min="1030" max="1280" width="9.140625" style="109"/>
    <col min="1281" max="1281" width="60.140625" style="109" customWidth="1"/>
    <col min="1282" max="1282" width="18.5703125" style="109" customWidth="1"/>
    <col min="1283" max="1283" width="19.28515625" style="109" customWidth="1"/>
    <col min="1284" max="1284" width="14.28515625" style="109" customWidth="1"/>
    <col min="1285" max="1285" width="17.28515625" style="109" customWidth="1"/>
    <col min="1286" max="1536" width="9.140625" style="109"/>
    <col min="1537" max="1537" width="60.140625" style="109" customWidth="1"/>
    <col min="1538" max="1538" width="18.5703125" style="109" customWidth="1"/>
    <col min="1539" max="1539" width="19.28515625" style="109" customWidth="1"/>
    <col min="1540" max="1540" width="14.28515625" style="109" customWidth="1"/>
    <col min="1541" max="1541" width="17.28515625" style="109" customWidth="1"/>
    <col min="1542" max="1792" width="9.140625" style="109"/>
    <col min="1793" max="1793" width="60.140625" style="109" customWidth="1"/>
    <col min="1794" max="1794" width="18.5703125" style="109" customWidth="1"/>
    <col min="1795" max="1795" width="19.28515625" style="109" customWidth="1"/>
    <col min="1796" max="1796" width="14.28515625" style="109" customWidth="1"/>
    <col min="1797" max="1797" width="17.28515625" style="109" customWidth="1"/>
    <col min="1798" max="2048" width="9.140625" style="109"/>
    <col min="2049" max="2049" width="60.140625" style="109" customWidth="1"/>
    <col min="2050" max="2050" width="18.5703125" style="109" customWidth="1"/>
    <col min="2051" max="2051" width="19.28515625" style="109" customWidth="1"/>
    <col min="2052" max="2052" width="14.28515625" style="109" customWidth="1"/>
    <col min="2053" max="2053" width="17.28515625" style="109" customWidth="1"/>
    <col min="2054" max="2304" width="9.140625" style="109"/>
    <col min="2305" max="2305" width="60.140625" style="109" customWidth="1"/>
    <col min="2306" max="2306" width="18.5703125" style="109" customWidth="1"/>
    <col min="2307" max="2307" width="19.28515625" style="109" customWidth="1"/>
    <col min="2308" max="2308" width="14.28515625" style="109" customWidth="1"/>
    <col min="2309" max="2309" width="17.28515625" style="109" customWidth="1"/>
    <col min="2310" max="2560" width="9.140625" style="109"/>
    <col min="2561" max="2561" width="60.140625" style="109" customWidth="1"/>
    <col min="2562" max="2562" width="18.5703125" style="109" customWidth="1"/>
    <col min="2563" max="2563" width="19.28515625" style="109" customWidth="1"/>
    <col min="2564" max="2564" width="14.28515625" style="109" customWidth="1"/>
    <col min="2565" max="2565" width="17.28515625" style="109" customWidth="1"/>
    <col min="2566" max="2816" width="9.140625" style="109"/>
    <col min="2817" max="2817" width="60.140625" style="109" customWidth="1"/>
    <col min="2818" max="2818" width="18.5703125" style="109" customWidth="1"/>
    <col min="2819" max="2819" width="19.28515625" style="109" customWidth="1"/>
    <col min="2820" max="2820" width="14.28515625" style="109" customWidth="1"/>
    <col min="2821" max="2821" width="17.28515625" style="109" customWidth="1"/>
    <col min="2822" max="3072" width="9.140625" style="109"/>
    <col min="3073" max="3073" width="60.140625" style="109" customWidth="1"/>
    <col min="3074" max="3074" width="18.5703125" style="109" customWidth="1"/>
    <col min="3075" max="3075" width="19.28515625" style="109" customWidth="1"/>
    <col min="3076" max="3076" width="14.28515625" style="109" customWidth="1"/>
    <col min="3077" max="3077" width="17.28515625" style="109" customWidth="1"/>
    <col min="3078" max="3328" width="9.140625" style="109"/>
    <col min="3329" max="3329" width="60.140625" style="109" customWidth="1"/>
    <col min="3330" max="3330" width="18.5703125" style="109" customWidth="1"/>
    <col min="3331" max="3331" width="19.28515625" style="109" customWidth="1"/>
    <col min="3332" max="3332" width="14.28515625" style="109" customWidth="1"/>
    <col min="3333" max="3333" width="17.28515625" style="109" customWidth="1"/>
    <col min="3334" max="3584" width="9.140625" style="109"/>
    <col min="3585" max="3585" width="60.140625" style="109" customWidth="1"/>
    <col min="3586" max="3586" width="18.5703125" style="109" customWidth="1"/>
    <col min="3587" max="3587" width="19.28515625" style="109" customWidth="1"/>
    <col min="3588" max="3588" width="14.28515625" style="109" customWidth="1"/>
    <col min="3589" max="3589" width="17.28515625" style="109" customWidth="1"/>
    <col min="3590" max="3840" width="9.140625" style="109"/>
    <col min="3841" max="3841" width="60.140625" style="109" customWidth="1"/>
    <col min="3842" max="3842" width="18.5703125" style="109" customWidth="1"/>
    <col min="3843" max="3843" width="19.28515625" style="109" customWidth="1"/>
    <col min="3844" max="3844" width="14.28515625" style="109" customWidth="1"/>
    <col min="3845" max="3845" width="17.28515625" style="109" customWidth="1"/>
    <col min="3846" max="4096" width="9.140625" style="109"/>
    <col min="4097" max="4097" width="60.140625" style="109" customWidth="1"/>
    <col min="4098" max="4098" width="18.5703125" style="109" customWidth="1"/>
    <col min="4099" max="4099" width="19.28515625" style="109" customWidth="1"/>
    <col min="4100" max="4100" width="14.28515625" style="109" customWidth="1"/>
    <col min="4101" max="4101" width="17.28515625" style="109" customWidth="1"/>
    <col min="4102" max="4352" width="9.140625" style="109"/>
    <col min="4353" max="4353" width="60.140625" style="109" customWidth="1"/>
    <col min="4354" max="4354" width="18.5703125" style="109" customWidth="1"/>
    <col min="4355" max="4355" width="19.28515625" style="109" customWidth="1"/>
    <col min="4356" max="4356" width="14.28515625" style="109" customWidth="1"/>
    <col min="4357" max="4357" width="17.28515625" style="109" customWidth="1"/>
    <col min="4358" max="4608" width="9.140625" style="109"/>
    <col min="4609" max="4609" width="60.140625" style="109" customWidth="1"/>
    <col min="4610" max="4610" width="18.5703125" style="109" customWidth="1"/>
    <col min="4611" max="4611" width="19.28515625" style="109" customWidth="1"/>
    <col min="4612" max="4612" width="14.28515625" style="109" customWidth="1"/>
    <col min="4613" max="4613" width="17.28515625" style="109" customWidth="1"/>
    <col min="4614" max="4864" width="9.140625" style="109"/>
    <col min="4865" max="4865" width="60.140625" style="109" customWidth="1"/>
    <col min="4866" max="4866" width="18.5703125" style="109" customWidth="1"/>
    <col min="4867" max="4867" width="19.28515625" style="109" customWidth="1"/>
    <col min="4868" max="4868" width="14.28515625" style="109" customWidth="1"/>
    <col min="4869" max="4869" width="17.28515625" style="109" customWidth="1"/>
    <col min="4870" max="5120" width="9.140625" style="109"/>
    <col min="5121" max="5121" width="60.140625" style="109" customWidth="1"/>
    <col min="5122" max="5122" width="18.5703125" style="109" customWidth="1"/>
    <col min="5123" max="5123" width="19.28515625" style="109" customWidth="1"/>
    <col min="5124" max="5124" width="14.28515625" style="109" customWidth="1"/>
    <col min="5125" max="5125" width="17.28515625" style="109" customWidth="1"/>
    <col min="5126" max="5376" width="9.140625" style="109"/>
    <col min="5377" max="5377" width="60.140625" style="109" customWidth="1"/>
    <col min="5378" max="5378" width="18.5703125" style="109" customWidth="1"/>
    <col min="5379" max="5379" width="19.28515625" style="109" customWidth="1"/>
    <col min="5380" max="5380" width="14.28515625" style="109" customWidth="1"/>
    <col min="5381" max="5381" width="17.28515625" style="109" customWidth="1"/>
    <col min="5382" max="5632" width="9.140625" style="109"/>
    <col min="5633" max="5633" width="60.140625" style="109" customWidth="1"/>
    <col min="5634" max="5634" width="18.5703125" style="109" customWidth="1"/>
    <col min="5635" max="5635" width="19.28515625" style="109" customWidth="1"/>
    <col min="5636" max="5636" width="14.28515625" style="109" customWidth="1"/>
    <col min="5637" max="5637" width="17.28515625" style="109" customWidth="1"/>
    <col min="5638" max="5888" width="9.140625" style="109"/>
    <col min="5889" max="5889" width="60.140625" style="109" customWidth="1"/>
    <col min="5890" max="5890" width="18.5703125" style="109" customWidth="1"/>
    <col min="5891" max="5891" width="19.28515625" style="109" customWidth="1"/>
    <col min="5892" max="5892" width="14.28515625" style="109" customWidth="1"/>
    <col min="5893" max="5893" width="17.28515625" style="109" customWidth="1"/>
    <col min="5894" max="6144" width="9.140625" style="109"/>
    <col min="6145" max="6145" width="60.140625" style="109" customWidth="1"/>
    <col min="6146" max="6146" width="18.5703125" style="109" customWidth="1"/>
    <col min="6147" max="6147" width="19.28515625" style="109" customWidth="1"/>
    <col min="6148" max="6148" width="14.28515625" style="109" customWidth="1"/>
    <col min="6149" max="6149" width="17.28515625" style="109" customWidth="1"/>
    <col min="6150" max="6400" width="9.140625" style="109"/>
    <col min="6401" max="6401" width="60.140625" style="109" customWidth="1"/>
    <col min="6402" max="6402" width="18.5703125" style="109" customWidth="1"/>
    <col min="6403" max="6403" width="19.28515625" style="109" customWidth="1"/>
    <col min="6404" max="6404" width="14.28515625" style="109" customWidth="1"/>
    <col min="6405" max="6405" width="17.28515625" style="109" customWidth="1"/>
    <col min="6406" max="6656" width="9.140625" style="109"/>
    <col min="6657" max="6657" width="60.140625" style="109" customWidth="1"/>
    <col min="6658" max="6658" width="18.5703125" style="109" customWidth="1"/>
    <col min="6659" max="6659" width="19.28515625" style="109" customWidth="1"/>
    <col min="6660" max="6660" width="14.28515625" style="109" customWidth="1"/>
    <col min="6661" max="6661" width="17.28515625" style="109" customWidth="1"/>
    <col min="6662" max="6912" width="9.140625" style="109"/>
    <col min="6913" max="6913" width="60.140625" style="109" customWidth="1"/>
    <col min="6914" max="6914" width="18.5703125" style="109" customWidth="1"/>
    <col min="6915" max="6915" width="19.28515625" style="109" customWidth="1"/>
    <col min="6916" max="6916" width="14.28515625" style="109" customWidth="1"/>
    <col min="6917" max="6917" width="17.28515625" style="109" customWidth="1"/>
    <col min="6918" max="7168" width="9.140625" style="109"/>
    <col min="7169" max="7169" width="60.140625" style="109" customWidth="1"/>
    <col min="7170" max="7170" width="18.5703125" style="109" customWidth="1"/>
    <col min="7171" max="7171" width="19.28515625" style="109" customWidth="1"/>
    <col min="7172" max="7172" width="14.28515625" style="109" customWidth="1"/>
    <col min="7173" max="7173" width="17.28515625" style="109" customWidth="1"/>
    <col min="7174" max="7424" width="9.140625" style="109"/>
    <col min="7425" max="7425" width="60.140625" style="109" customWidth="1"/>
    <col min="7426" max="7426" width="18.5703125" style="109" customWidth="1"/>
    <col min="7427" max="7427" width="19.28515625" style="109" customWidth="1"/>
    <col min="7428" max="7428" width="14.28515625" style="109" customWidth="1"/>
    <col min="7429" max="7429" width="17.28515625" style="109" customWidth="1"/>
    <col min="7430" max="7680" width="9.140625" style="109"/>
    <col min="7681" max="7681" width="60.140625" style="109" customWidth="1"/>
    <col min="7682" max="7682" width="18.5703125" style="109" customWidth="1"/>
    <col min="7683" max="7683" width="19.28515625" style="109" customWidth="1"/>
    <col min="7684" max="7684" width="14.28515625" style="109" customWidth="1"/>
    <col min="7685" max="7685" width="17.28515625" style="109" customWidth="1"/>
    <col min="7686" max="7936" width="9.140625" style="109"/>
    <col min="7937" max="7937" width="60.140625" style="109" customWidth="1"/>
    <col min="7938" max="7938" width="18.5703125" style="109" customWidth="1"/>
    <col min="7939" max="7939" width="19.28515625" style="109" customWidth="1"/>
    <col min="7940" max="7940" width="14.28515625" style="109" customWidth="1"/>
    <col min="7941" max="7941" width="17.28515625" style="109" customWidth="1"/>
    <col min="7942" max="8192" width="9.140625" style="109"/>
    <col min="8193" max="8193" width="60.140625" style="109" customWidth="1"/>
    <col min="8194" max="8194" width="18.5703125" style="109" customWidth="1"/>
    <col min="8195" max="8195" width="19.28515625" style="109" customWidth="1"/>
    <col min="8196" max="8196" width="14.28515625" style="109" customWidth="1"/>
    <col min="8197" max="8197" width="17.28515625" style="109" customWidth="1"/>
    <col min="8198" max="8448" width="9.140625" style="109"/>
    <col min="8449" max="8449" width="60.140625" style="109" customWidth="1"/>
    <col min="8450" max="8450" width="18.5703125" style="109" customWidth="1"/>
    <col min="8451" max="8451" width="19.28515625" style="109" customWidth="1"/>
    <col min="8452" max="8452" width="14.28515625" style="109" customWidth="1"/>
    <col min="8453" max="8453" width="17.28515625" style="109" customWidth="1"/>
    <col min="8454" max="8704" width="9.140625" style="109"/>
    <col min="8705" max="8705" width="60.140625" style="109" customWidth="1"/>
    <col min="8706" max="8706" width="18.5703125" style="109" customWidth="1"/>
    <col min="8707" max="8707" width="19.28515625" style="109" customWidth="1"/>
    <col min="8708" max="8708" width="14.28515625" style="109" customWidth="1"/>
    <col min="8709" max="8709" width="17.28515625" style="109" customWidth="1"/>
    <col min="8710" max="8960" width="9.140625" style="109"/>
    <col min="8961" max="8961" width="60.140625" style="109" customWidth="1"/>
    <col min="8962" max="8962" width="18.5703125" style="109" customWidth="1"/>
    <col min="8963" max="8963" width="19.28515625" style="109" customWidth="1"/>
    <col min="8964" max="8964" width="14.28515625" style="109" customWidth="1"/>
    <col min="8965" max="8965" width="17.28515625" style="109" customWidth="1"/>
    <col min="8966" max="9216" width="9.140625" style="109"/>
    <col min="9217" max="9217" width="60.140625" style="109" customWidth="1"/>
    <col min="9218" max="9218" width="18.5703125" style="109" customWidth="1"/>
    <col min="9219" max="9219" width="19.28515625" style="109" customWidth="1"/>
    <col min="9220" max="9220" width="14.28515625" style="109" customWidth="1"/>
    <col min="9221" max="9221" width="17.28515625" style="109" customWidth="1"/>
    <col min="9222" max="9472" width="9.140625" style="109"/>
    <col min="9473" max="9473" width="60.140625" style="109" customWidth="1"/>
    <col min="9474" max="9474" width="18.5703125" style="109" customWidth="1"/>
    <col min="9475" max="9475" width="19.28515625" style="109" customWidth="1"/>
    <col min="9476" max="9476" width="14.28515625" style="109" customWidth="1"/>
    <col min="9477" max="9477" width="17.28515625" style="109" customWidth="1"/>
    <col min="9478" max="9728" width="9.140625" style="109"/>
    <col min="9729" max="9729" width="60.140625" style="109" customWidth="1"/>
    <col min="9730" max="9730" width="18.5703125" style="109" customWidth="1"/>
    <col min="9731" max="9731" width="19.28515625" style="109" customWidth="1"/>
    <col min="9732" max="9732" width="14.28515625" style="109" customWidth="1"/>
    <col min="9733" max="9733" width="17.28515625" style="109" customWidth="1"/>
    <col min="9734" max="9984" width="9.140625" style="109"/>
    <col min="9985" max="9985" width="60.140625" style="109" customWidth="1"/>
    <col min="9986" max="9986" width="18.5703125" style="109" customWidth="1"/>
    <col min="9987" max="9987" width="19.28515625" style="109" customWidth="1"/>
    <col min="9988" max="9988" width="14.28515625" style="109" customWidth="1"/>
    <col min="9989" max="9989" width="17.28515625" style="109" customWidth="1"/>
    <col min="9990" max="10240" width="9.140625" style="109"/>
    <col min="10241" max="10241" width="60.140625" style="109" customWidth="1"/>
    <col min="10242" max="10242" width="18.5703125" style="109" customWidth="1"/>
    <col min="10243" max="10243" width="19.28515625" style="109" customWidth="1"/>
    <col min="10244" max="10244" width="14.28515625" style="109" customWidth="1"/>
    <col min="10245" max="10245" width="17.28515625" style="109" customWidth="1"/>
    <col min="10246" max="10496" width="9.140625" style="109"/>
    <col min="10497" max="10497" width="60.140625" style="109" customWidth="1"/>
    <col min="10498" max="10498" width="18.5703125" style="109" customWidth="1"/>
    <col min="10499" max="10499" width="19.28515625" style="109" customWidth="1"/>
    <col min="10500" max="10500" width="14.28515625" style="109" customWidth="1"/>
    <col min="10501" max="10501" width="17.28515625" style="109" customWidth="1"/>
    <col min="10502" max="10752" width="9.140625" style="109"/>
    <col min="10753" max="10753" width="60.140625" style="109" customWidth="1"/>
    <col min="10754" max="10754" width="18.5703125" style="109" customWidth="1"/>
    <col min="10755" max="10755" width="19.28515625" style="109" customWidth="1"/>
    <col min="10756" max="10756" width="14.28515625" style="109" customWidth="1"/>
    <col min="10757" max="10757" width="17.28515625" style="109" customWidth="1"/>
    <col min="10758" max="11008" width="9.140625" style="109"/>
    <col min="11009" max="11009" width="60.140625" style="109" customWidth="1"/>
    <col min="11010" max="11010" width="18.5703125" style="109" customWidth="1"/>
    <col min="11011" max="11011" width="19.28515625" style="109" customWidth="1"/>
    <col min="11012" max="11012" width="14.28515625" style="109" customWidth="1"/>
    <col min="11013" max="11013" width="17.28515625" style="109" customWidth="1"/>
    <col min="11014" max="11264" width="9.140625" style="109"/>
    <col min="11265" max="11265" width="60.140625" style="109" customWidth="1"/>
    <col min="11266" max="11266" width="18.5703125" style="109" customWidth="1"/>
    <col min="11267" max="11267" width="19.28515625" style="109" customWidth="1"/>
    <col min="11268" max="11268" width="14.28515625" style="109" customWidth="1"/>
    <col min="11269" max="11269" width="17.28515625" style="109" customWidth="1"/>
    <col min="11270" max="11520" width="9.140625" style="109"/>
    <col min="11521" max="11521" width="60.140625" style="109" customWidth="1"/>
    <col min="11522" max="11522" width="18.5703125" style="109" customWidth="1"/>
    <col min="11523" max="11523" width="19.28515625" style="109" customWidth="1"/>
    <col min="11524" max="11524" width="14.28515625" style="109" customWidth="1"/>
    <col min="11525" max="11525" width="17.28515625" style="109" customWidth="1"/>
    <col min="11526" max="11776" width="9.140625" style="109"/>
    <col min="11777" max="11777" width="60.140625" style="109" customWidth="1"/>
    <col min="11778" max="11778" width="18.5703125" style="109" customWidth="1"/>
    <col min="11779" max="11779" width="19.28515625" style="109" customWidth="1"/>
    <col min="11780" max="11780" width="14.28515625" style="109" customWidth="1"/>
    <col min="11781" max="11781" width="17.28515625" style="109" customWidth="1"/>
    <col min="11782" max="12032" width="9.140625" style="109"/>
    <col min="12033" max="12033" width="60.140625" style="109" customWidth="1"/>
    <col min="12034" max="12034" width="18.5703125" style="109" customWidth="1"/>
    <col min="12035" max="12035" width="19.28515625" style="109" customWidth="1"/>
    <col min="12036" max="12036" width="14.28515625" style="109" customWidth="1"/>
    <col min="12037" max="12037" width="17.28515625" style="109" customWidth="1"/>
    <col min="12038" max="12288" width="9.140625" style="109"/>
    <col min="12289" max="12289" width="60.140625" style="109" customWidth="1"/>
    <col min="12290" max="12290" width="18.5703125" style="109" customWidth="1"/>
    <col min="12291" max="12291" width="19.28515625" style="109" customWidth="1"/>
    <col min="12292" max="12292" width="14.28515625" style="109" customWidth="1"/>
    <col min="12293" max="12293" width="17.28515625" style="109" customWidth="1"/>
    <col min="12294" max="12544" width="9.140625" style="109"/>
    <col min="12545" max="12545" width="60.140625" style="109" customWidth="1"/>
    <col min="12546" max="12546" width="18.5703125" style="109" customWidth="1"/>
    <col min="12547" max="12547" width="19.28515625" style="109" customWidth="1"/>
    <col min="12548" max="12548" width="14.28515625" style="109" customWidth="1"/>
    <col min="12549" max="12549" width="17.28515625" style="109" customWidth="1"/>
    <col min="12550" max="12800" width="9.140625" style="109"/>
    <col min="12801" max="12801" width="60.140625" style="109" customWidth="1"/>
    <col min="12802" max="12802" width="18.5703125" style="109" customWidth="1"/>
    <col min="12803" max="12803" width="19.28515625" style="109" customWidth="1"/>
    <col min="12804" max="12804" width="14.28515625" style="109" customWidth="1"/>
    <col min="12805" max="12805" width="17.28515625" style="109" customWidth="1"/>
    <col min="12806" max="13056" width="9.140625" style="109"/>
    <col min="13057" max="13057" width="60.140625" style="109" customWidth="1"/>
    <col min="13058" max="13058" width="18.5703125" style="109" customWidth="1"/>
    <col min="13059" max="13059" width="19.28515625" style="109" customWidth="1"/>
    <col min="13060" max="13060" width="14.28515625" style="109" customWidth="1"/>
    <col min="13061" max="13061" width="17.28515625" style="109" customWidth="1"/>
    <col min="13062" max="13312" width="9.140625" style="109"/>
    <col min="13313" max="13313" width="60.140625" style="109" customWidth="1"/>
    <col min="13314" max="13314" width="18.5703125" style="109" customWidth="1"/>
    <col min="13315" max="13315" width="19.28515625" style="109" customWidth="1"/>
    <col min="13316" max="13316" width="14.28515625" style="109" customWidth="1"/>
    <col min="13317" max="13317" width="17.28515625" style="109" customWidth="1"/>
    <col min="13318" max="13568" width="9.140625" style="109"/>
    <col min="13569" max="13569" width="60.140625" style="109" customWidth="1"/>
    <col min="13570" max="13570" width="18.5703125" style="109" customWidth="1"/>
    <col min="13571" max="13571" width="19.28515625" style="109" customWidth="1"/>
    <col min="13572" max="13572" width="14.28515625" style="109" customWidth="1"/>
    <col min="13573" max="13573" width="17.28515625" style="109" customWidth="1"/>
    <col min="13574" max="13824" width="9.140625" style="109"/>
    <col min="13825" max="13825" width="60.140625" style="109" customWidth="1"/>
    <col min="13826" max="13826" width="18.5703125" style="109" customWidth="1"/>
    <col min="13827" max="13827" width="19.28515625" style="109" customWidth="1"/>
    <col min="13828" max="13828" width="14.28515625" style="109" customWidth="1"/>
    <col min="13829" max="13829" width="17.28515625" style="109" customWidth="1"/>
    <col min="13830" max="14080" width="9.140625" style="109"/>
    <col min="14081" max="14081" width="60.140625" style="109" customWidth="1"/>
    <col min="14082" max="14082" width="18.5703125" style="109" customWidth="1"/>
    <col min="14083" max="14083" width="19.28515625" style="109" customWidth="1"/>
    <col min="14084" max="14084" width="14.28515625" style="109" customWidth="1"/>
    <col min="14085" max="14085" width="17.28515625" style="109" customWidth="1"/>
    <col min="14086" max="14336" width="9.140625" style="109"/>
    <col min="14337" max="14337" width="60.140625" style="109" customWidth="1"/>
    <col min="14338" max="14338" width="18.5703125" style="109" customWidth="1"/>
    <col min="14339" max="14339" width="19.28515625" style="109" customWidth="1"/>
    <col min="14340" max="14340" width="14.28515625" style="109" customWidth="1"/>
    <col min="14341" max="14341" width="17.28515625" style="109" customWidth="1"/>
    <col min="14342" max="14592" width="9.140625" style="109"/>
    <col min="14593" max="14593" width="60.140625" style="109" customWidth="1"/>
    <col min="14594" max="14594" width="18.5703125" style="109" customWidth="1"/>
    <col min="14595" max="14595" width="19.28515625" style="109" customWidth="1"/>
    <col min="14596" max="14596" width="14.28515625" style="109" customWidth="1"/>
    <col min="14597" max="14597" width="17.28515625" style="109" customWidth="1"/>
    <col min="14598" max="14848" width="9.140625" style="109"/>
    <col min="14849" max="14849" width="60.140625" style="109" customWidth="1"/>
    <col min="14850" max="14850" width="18.5703125" style="109" customWidth="1"/>
    <col min="14851" max="14851" width="19.28515625" style="109" customWidth="1"/>
    <col min="14852" max="14852" width="14.28515625" style="109" customWidth="1"/>
    <col min="14853" max="14853" width="17.28515625" style="109" customWidth="1"/>
    <col min="14854" max="15104" width="9.140625" style="109"/>
    <col min="15105" max="15105" width="60.140625" style="109" customWidth="1"/>
    <col min="15106" max="15106" width="18.5703125" style="109" customWidth="1"/>
    <col min="15107" max="15107" width="19.28515625" style="109" customWidth="1"/>
    <col min="15108" max="15108" width="14.28515625" style="109" customWidth="1"/>
    <col min="15109" max="15109" width="17.28515625" style="109" customWidth="1"/>
    <col min="15110" max="15360" width="9.140625" style="109"/>
    <col min="15361" max="15361" width="60.140625" style="109" customWidth="1"/>
    <col min="15362" max="15362" width="18.5703125" style="109" customWidth="1"/>
    <col min="15363" max="15363" width="19.28515625" style="109" customWidth="1"/>
    <col min="15364" max="15364" width="14.28515625" style="109" customWidth="1"/>
    <col min="15365" max="15365" width="17.28515625" style="109" customWidth="1"/>
    <col min="15366" max="15616" width="9.140625" style="109"/>
    <col min="15617" max="15617" width="60.140625" style="109" customWidth="1"/>
    <col min="15618" max="15618" width="18.5703125" style="109" customWidth="1"/>
    <col min="15619" max="15619" width="19.28515625" style="109" customWidth="1"/>
    <col min="15620" max="15620" width="14.28515625" style="109" customWidth="1"/>
    <col min="15621" max="15621" width="17.28515625" style="109" customWidth="1"/>
    <col min="15622" max="15872" width="9.140625" style="109"/>
    <col min="15873" max="15873" width="60.140625" style="109" customWidth="1"/>
    <col min="15874" max="15874" width="18.5703125" style="109" customWidth="1"/>
    <col min="15875" max="15875" width="19.28515625" style="109" customWidth="1"/>
    <col min="15876" max="15876" width="14.28515625" style="109" customWidth="1"/>
    <col min="15877" max="15877" width="17.28515625" style="109" customWidth="1"/>
    <col min="15878" max="16128" width="9.140625" style="109"/>
    <col min="16129" max="16129" width="60.140625" style="109" customWidth="1"/>
    <col min="16130" max="16130" width="18.5703125" style="109" customWidth="1"/>
    <col min="16131" max="16131" width="19.28515625" style="109" customWidth="1"/>
    <col min="16132" max="16132" width="14.28515625" style="109" customWidth="1"/>
    <col min="16133" max="16133" width="17.28515625" style="109" customWidth="1"/>
    <col min="16134" max="16384" width="9.140625" style="109"/>
  </cols>
  <sheetData>
    <row r="1" spans="1:3" x14ac:dyDescent="0.2">
      <c r="C1" s="107" t="s">
        <v>72</v>
      </c>
    </row>
    <row r="3" spans="1:3" ht="15.75" x14ac:dyDescent="0.2">
      <c r="A3" s="202" t="s">
        <v>73</v>
      </c>
      <c r="B3" s="202"/>
      <c r="C3" s="202"/>
    </row>
    <row r="4" spans="1:3" ht="15.75" x14ac:dyDescent="0.2">
      <c r="A4" s="202" t="str">
        <f>'[1] 1EYA'!A6:C6</f>
        <v>за  II  квартал   2015 года</v>
      </c>
      <c r="B4" s="202"/>
      <c r="C4" s="202"/>
    </row>
    <row r="5" spans="1:3" ht="15.75" x14ac:dyDescent="0.2">
      <c r="A5" s="207" t="s">
        <v>74</v>
      </c>
      <c r="B5" s="207"/>
      <c r="C5" s="207"/>
    </row>
    <row r="6" spans="1:3" ht="13.5" thickBot="1" x14ac:dyDescent="0.25"/>
    <row r="7" spans="1:3" ht="13.5" thickBot="1" x14ac:dyDescent="0.25">
      <c r="A7" s="110" t="s">
        <v>4</v>
      </c>
      <c r="B7" s="111" t="s">
        <v>46</v>
      </c>
      <c r="C7" s="112" t="s">
        <v>47</v>
      </c>
    </row>
    <row r="8" spans="1:3" ht="25.5" customHeight="1" x14ac:dyDescent="0.2">
      <c r="A8" s="208" t="s">
        <v>75</v>
      </c>
      <c r="B8" s="209"/>
      <c r="C8" s="210"/>
    </row>
    <row r="9" spans="1:3" ht="20.25" customHeight="1" x14ac:dyDescent="0.2">
      <c r="A9" s="113" t="s">
        <v>48</v>
      </c>
      <c r="B9" s="114">
        <v>3512937</v>
      </c>
      <c r="C9" s="115">
        <v>3280817</v>
      </c>
    </row>
    <row r="10" spans="1:3" x14ac:dyDescent="0.2">
      <c r="A10" s="113" t="s">
        <v>76</v>
      </c>
      <c r="B10" s="116">
        <v>-1769911</v>
      </c>
      <c r="C10" s="115">
        <v>-1518516</v>
      </c>
    </row>
    <row r="11" spans="1:3" x14ac:dyDescent="0.2">
      <c r="A11" s="113" t="s">
        <v>51</v>
      </c>
      <c r="B11" s="116">
        <v>220698</v>
      </c>
      <c r="C11" s="115">
        <v>124330</v>
      </c>
    </row>
    <row r="12" spans="1:3" x14ac:dyDescent="0.2">
      <c r="A12" s="113" t="s">
        <v>52</v>
      </c>
      <c r="B12" s="116">
        <v>-27584</v>
      </c>
      <c r="C12" s="115">
        <v>-24001</v>
      </c>
    </row>
    <row r="13" spans="1:3" x14ac:dyDescent="0.2">
      <c r="A13" s="113" t="s">
        <v>77</v>
      </c>
      <c r="B13" s="116">
        <v>85155</v>
      </c>
      <c r="C13" s="115">
        <v>47774</v>
      </c>
    </row>
    <row r="14" spans="1:3" ht="43.5" customHeight="1" x14ac:dyDescent="0.2">
      <c r="A14" s="113" t="s">
        <v>78</v>
      </c>
      <c r="B14" s="117">
        <v>0</v>
      </c>
      <c r="C14" s="115">
        <v>0</v>
      </c>
    </row>
    <row r="15" spans="1:3" x14ac:dyDescent="0.2">
      <c r="A15" s="113" t="s">
        <v>79</v>
      </c>
      <c r="B15" s="114">
        <v>-58131</v>
      </c>
      <c r="C15" s="115">
        <v>104601</v>
      </c>
    </row>
    <row r="16" spans="1:3" x14ac:dyDescent="0.2">
      <c r="A16" s="113" t="s">
        <v>80</v>
      </c>
      <c r="B16" s="116">
        <v>-923123</v>
      </c>
      <c r="C16" s="115">
        <v>-710168</v>
      </c>
    </row>
    <row r="17" spans="1:5" x14ac:dyDescent="0.2">
      <c r="A17" s="113" t="s">
        <v>81</v>
      </c>
      <c r="B17" s="114">
        <v>-629412.47793000005</v>
      </c>
      <c r="C17" s="115">
        <v>-558656</v>
      </c>
    </row>
    <row r="18" spans="1:5" x14ac:dyDescent="0.2">
      <c r="A18" s="113"/>
      <c r="B18" s="116"/>
      <c r="C18" s="115"/>
    </row>
    <row r="19" spans="1:5" x14ac:dyDescent="0.2">
      <c r="A19" s="118" t="s">
        <v>82</v>
      </c>
      <c r="B19" s="116"/>
      <c r="C19" s="115"/>
    </row>
    <row r="20" spans="1:5" x14ac:dyDescent="0.2">
      <c r="A20" s="113" t="s">
        <v>83</v>
      </c>
      <c r="B20" s="116">
        <v>-20682</v>
      </c>
      <c r="C20" s="119">
        <v>-56</v>
      </c>
    </row>
    <row r="21" spans="1:5" x14ac:dyDescent="0.2">
      <c r="A21" s="113" t="s">
        <v>84</v>
      </c>
      <c r="B21" s="116">
        <v>0</v>
      </c>
      <c r="C21" s="115"/>
    </row>
    <row r="22" spans="1:5" x14ac:dyDescent="0.2">
      <c r="A22" s="113" t="s">
        <v>10</v>
      </c>
      <c r="B22" s="116">
        <v>1463654</v>
      </c>
      <c r="C22" s="120">
        <v>-3833365</v>
      </c>
    </row>
    <row r="23" spans="1:5" x14ac:dyDescent="0.2">
      <c r="A23" s="113" t="s">
        <v>16</v>
      </c>
      <c r="B23" s="116">
        <v>0</v>
      </c>
      <c r="C23" s="119">
        <v>-140417</v>
      </c>
    </row>
    <row r="24" spans="1:5" x14ac:dyDescent="0.2">
      <c r="A24" s="113"/>
      <c r="B24" s="116"/>
      <c r="C24" s="115"/>
    </row>
    <row r="25" spans="1:5" x14ac:dyDescent="0.2">
      <c r="A25" s="118" t="s">
        <v>85</v>
      </c>
      <c r="B25" s="116"/>
      <c r="C25" s="115"/>
    </row>
    <row r="26" spans="1:5" x14ac:dyDescent="0.2">
      <c r="A26" s="113" t="s">
        <v>19</v>
      </c>
      <c r="B26" s="116">
        <v>-3000000</v>
      </c>
      <c r="C26" s="115">
        <v>-745000</v>
      </c>
    </row>
    <row r="27" spans="1:5" x14ac:dyDescent="0.2">
      <c r="A27" s="113" t="s">
        <v>20</v>
      </c>
      <c r="B27" s="116">
        <v>-3287</v>
      </c>
      <c r="C27" s="115">
        <v>4329093</v>
      </c>
    </row>
    <row r="28" spans="1:5" x14ac:dyDescent="0.2">
      <c r="A28" s="113" t="s">
        <v>86</v>
      </c>
      <c r="B28" s="116">
        <v>312926</v>
      </c>
      <c r="C28" s="115">
        <v>185722</v>
      </c>
    </row>
    <row r="29" spans="1:5" ht="25.5" x14ac:dyDescent="0.2">
      <c r="A29" s="118" t="s">
        <v>87</v>
      </c>
      <c r="B29" s="121">
        <v>-836760.47793000005</v>
      </c>
      <c r="C29" s="122">
        <f>SUM(C9:C28)</f>
        <v>542158</v>
      </c>
    </row>
    <row r="30" spans="1:5" x14ac:dyDescent="0.2">
      <c r="A30" s="113"/>
      <c r="B30" s="116"/>
      <c r="C30" s="115"/>
    </row>
    <row r="31" spans="1:5" ht="25.5" customHeight="1" x14ac:dyDescent="0.2">
      <c r="A31" s="204" t="s">
        <v>88</v>
      </c>
      <c r="B31" s="205"/>
      <c r="C31" s="206"/>
    </row>
    <row r="32" spans="1:5" ht="15" x14ac:dyDescent="0.25">
      <c r="A32" s="113" t="s">
        <v>89</v>
      </c>
      <c r="B32" s="116">
        <v>-265636</v>
      </c>
      <c r="C32" s="115">
        <v>-819944</v>
      </c>
      <c r="E32" s="123"/>
    </row>
    <row r="33" spans="1:5" ht="15" x14ac:dyDescent="0.25">
      <c r="A33" s="113" t="s">
        <v>90</v>
      </c>
      <c r="B33" s="114">
        <v>1276</v>
      </c>
      <c r="C33" s="115">
        <v>13574</v>
      </c>
      <c r="E33" s="124"/>
    </row>
    <row r="34" spans="1:5" ht="15" x14ac:dyDescent="0.25">
      <c r="A34" s="118" t="s">
        <v>91</v>
      </c>
      <c r="B34" s="125">
        <v>-264360</v>
      </c>
      <c r="C34" s="126">
        <v>-806370</v>
      </c>
      <c r="E34" s="127"/>
    </row>
    <row r="35" spans="1:5" x14ac:dyDescent="0.2">
      <c r="A35" s="113"/>
      <c r="B35" s="116"/>
      <c r="C35" s="115"/>
    </row>
    <row r="36" spans="1:5" ht="25.5" customHeight="1" x14ac:dyDescent="0.2">
      <c r="A36" s="204" t="s">
        <v>92</v>
      </c>
      <c r="B36" s="205"/>
      <c r="C36" s="206"/>
      <c r="E36" s="128"/>
    </row>
    <row r="37" spans="1:5" x14ac:dyDescent="0.2">
      <c r="A37" s="113" t="s">
        <v>93</v>
      </c>
      <c r="B37" s="116">
        <v>500000</v>
      </c>
      <c r="C37" s="129">
        <v>0</v>
      </c>
    </row>
    <row r="38" spans="1:5" x14ac:dyDescent="0.2">
      <c r="A38" s="113" t="s">
        <v>94</v>
      </c>
      <c r="B38" s="116">
        <v>0</v>
      </c>
      <c r="C38" s="129">
        <v>0</v>
      </c>
    </row>
    <row r="39" spans="1:5" x14ac:dyDescent="0.2">
      <c r="A39" s="113" t="s">
        <v>95</v>
      </c>
      <c r="B39" s="116">
        <v>0</v>
      </c>
      <c r="C39" s="115">
        <v>1823140</v>
      </c>
    </row>
    <row r="40" spans="1:5" x14ac:dyDescent="0.2">
      <c r="A40" s="113" t="s">
        <v>96</v>
      </c>
      <c r="B40" s="116">
        <v>0</v>
      </c>
      <c r="C40" s="129">
        <v>0</v>
      </c>
    </row>
    <row r="41" spans="1:5" x14ac:dyDescent="0.2">
      <c r="A41" s="118" t="s">
        <v>97</v>
      </c>
      <c r="B41" s="116">
        <v>500000</v>
      </c>
      <c r="C41" s="130">
        <v>1823140</v>
      </c>
    </row>
    <row r="42" spans="1:5" x14ac:dyDescent="0.2">
      <c r="A42" s="113"/>
      <c r="B42" s="121"/>
      <c r="C42" s="130"/>
    </row>
    <row r="43" spans="1:5" x14ac:dyDescent="0.2">
      <c r="A43" s="118" t="s">
        <v>98</v>
      </c>
      <c r="B43" s="130">
        <v>-601120.47793000005</v>
      </c>
      <c r="C43" s="130">
        <f>C41+C29+C34</f>
        <v>1558928</v>
      </c>
    </row>
    <row r="44" spans="1:5" ht="25.5" x14ac:dyDescent="0.2">
      <c r="A44" s="113" t="s">
        <v>99</v>
      </c>
      <c r="B44" s="114">
        <v>192962.8485599882</v>
      </c>
      <c r="C44" s="131">
        <v>996434</v>
      </c>
    </row>
    <row r="45" spans="1:5" x14ac:dyDescent="0.2">
      <c r="A45" s="113" t="s">
        <v>100</v>
      </c>
      <c r="B45" s="116">
        <v>11701546</v>
      </c>
      <c r="C45" s="131">
        <v>10091417</v>
      </c>
    </row>
    <row r="46" spans="1:5" ht="13.5" thickBot="1" x14ac:dyDescent="0.25">
      <c r="A46" s="132" t="s">
        <v>101</v>
      </c>
      <c r="B46" s="133">
        <v>11293388.370629989</v>
      </c>
      <c r="C46" s="134">
        <f>SUM(C43:C45)</f>
        <v>12646779</v>
      </c>
    </row>
    <row r="47" spans="1:5" x14ac:dyDescent="0.2">
      <c r="B47" s="135">
        <f>'[1] 1EYA'!B11-'[1]3EYA'!B46</f>
        <v>0.15144001133739948</v>
      </c>
    </row>
    <row r="53" spans="1:11" customFormat="1" ht="15" customHeight="1" x14ac:dyDescent="0.25">
      <c r="A53" s="100" t="s">
        <v>42</v>
      </c>
      <c r="B53" s="100"/>
      <c r="C53" s="100"/>
      <c r="D53" s="136"/>
      <c r="E53" s="100"/>
      <c r="F53" s="100"/>
      <c r="G53" s="53"/>
      <c r="H53" s="53"/>
      <c r="I53" s="53"/>
      <c r="J53" s="137"/>
      <c r="K53" s="137"/>
    </row>
    <row r="54" spans="1:11" customFormat="1" ht="25.5" customHeight="1" x14ac:dyDescent="0.25">
      <c r="A54" s="51"/>
      <c r="B54" s="52"/>
      <c r="C54" s="52"/>
      <c r="D54" s="138"/>
      <c r="E54" s="53"/>
      <c r="F54" s="54"/>
      <c r="G54" s="139"/>
      <c r="H54" s="53"/>
      <c r="I54" s="53"/>
    </row>
    <row r="55" spans="1:11" customFormat="1" ht="15" x14ac:dyDescent="0.25">
      <c r="A55" s="51"/>
      <c r="B55" s="53"/>
      <c r="C55" s="53"/>
      <c r="D55" s="138"/>
      <c r="E55" s="53"/>
      <c r="F55" s="54"/>
      <c r="G55" s="139"/>
      <c r="H55" s="53"/>
      <c r="I55" s="53"/>
    </row>
    <row r="56" spans="1:11" customFormat="1" ht="12.75" customHeight="1" x14ac:dyDescent="0.25">
      <c r="A56" s="51" t="s">
        <v>43</v>
      </c>
      <c r="B56" s="51"/>
      <c r="C56" s="51"/>
      <c r="D56" s="140"/>
      <c r="E56" s="51"/>
      <c r="F56" s="51"/>
      <c r="G56" s="53"/>
      <c r="H56" s="53"/>
      <c r="I56" s="53"/>
    </row>
    <row r="57" spans="1:11" ht="15" x14ac:dyDescent="0.25">
      <c r="A57"/>
    </row>
    <row r="58" spans="1:11" ht="15" x14ac:dyDescent="0.25">
      <c r="A58"/>
    </row>
  </sheetData>
  <mergeCells count="6">
    <mergeCell ref="A36:C36"/>
    <mergeCell ref="A3:C3"/>
    <mergeCell ref="A4:C4"/>
    <mergeCell ref="A5:C5"/>
    <mergeCell ref="A8:C8"/>
    <mergeCell ref="A31:C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17" workbookViewId="0">
      <selection activeCell="H35" sqref="H35"/>
    </sheetView>
  </sheetViews>
  <sheetFormatPr defaultRowHeight="15" x14ac:dyDescent="0.25"/>
  <cols>
    <col min="1" max="1" width="36.7109375" style="195" customWidth="1"/>
    <col min="4" max="5" width="0" hidden="1" customWidth="1"/>
    <col min="6" max="7" width="9.42578125" bestFit="1" customWidth="1"/>
    <col min="8" max="8" width="9.28515625" bestFit="1" customWidth="1"/>
    <col min="9" max="9" width="10.28515625" customWidth="1"/>
    <col min="11" max="11" width="10.140625" bestFit="1" customWidth="1"/>
    <col min="12" max="12" width="12.42578125" customWidth="1"/>
    <col min="257" max="257" width="36.7109375" customWidth="1"/>
    <col min="260" max="261" width="0" hidden="1" customWidth="1"/>
    <col min="262" max="263" width="9.42578125" bestFit="1" customWidth="1"/>
    <col min="264" max="264" width="9.28515625" bestFit="1" customWidth="1"/>
    <col min="265" max="265" width="10.28515625" customWidth="1"/>
    <col min="267" max="267" width="10.140625" bestFit="1" customWidth="1"/>
    <col min="268" max="268" width="12.42578125" customWidth="1"/>
    <col min="513" max="513" width="36.7109375" customWidth="1"/>
    <col min="516" max="517" width="0" hidden="1" customWidth="1"/>
    <col min="518" max="519" width="9.42578125" bestFit="1" customWidth="1"/>
    <col min="520" max="520" width="9.28515625" bestFit="1" customWidth="1"/>
    <col min="521" max="521" width="10.28515625" customWidth="1"/>
    <col min="523" max="523" width="10.140625" bestFit="1" customWidth="1"/>
    <col min="524" max="524" width="12.42578125" customWidth="1"/>
    <col min="769" max="769" width="36.7109375" customWidth="1"/>
    <col min="772" max="773" width="0" hidden="1" customWidth="1"/>
    <col min="774" max="775" width="9.42578125" bestFit="1" customWidth="1"/>
    <col min="776" max="776" width="9.28515625" bestFit="1" customWidth="1"/>
    <col min="777" max="777" width="10.28515625" customWidth="1"/>
    <col min="779" max="779" width="10.140625" bestFit="1" customWidth="1"/>
    <col min="780" max="780" width="12.42578125" customWidth="1"/>
    <col min="1025" max="1025" width="36.7109375" customWidth="1"/>
    <col min="1028" max="1029" width="0" hidden="1" customWidth="1"/>
    <col min="1030" max="1031" width="9.42578125" bestFit="1" customWidth="1"/>
    <col min="1032" max="1032" width="9.28515625" bestFit="1" customWidth="1"/>
    <col min="1033" max="1033" width="10.28515625" customWidth="1"/>
    <col min="1035" max="1035" width="10.140625" bestFit="1" customWidth="1"/>
    <col min="1036" max="1036" width="12.42578125" customWidth="1"/>
    <col min="1281" max="1281" width="36.7109375" customWidth="1"/>
    <col min="1284" max="1285" width="0" hidden="1" customWidth="1"/>
    <col min="1286" max="1287" width="9.42578125" bestFit="1" customWidth="1"/>
    <col min="1288" max="1288" width="9.28515625" bestFit="1" customWidth="1"/>
    <col min="1289" max="1289" width="10.28515625" customWidth="1"/>
    <col min="1291" max="1291" width="10.140625" bestFit="1" customWidth="1"/>
    <col min="1292" max="1292" width="12.42578125" customWidth="1"/>
    <col min="1537" max="1537" width="36.7109375" customWidth="1"/>
    <col min="1540" max="1541" width="0" hidden="1" customWidth="1"/>
    <col min="1542" max="1543" width="9.42578125" bestFit="1" customWidth="1"/>
    <col min="1544" max="1544" width="9.28515625" bestFit="1" customWidth="1"/>
    <col min="1545" max="1545" width="10.28515625" customWidth="1"/>
    <col min="1547" max="1547" width="10.140625" bestFit="1" customWidth="1"/>
    <col min="1548" max="1548" width="12.42578125" customWidth="1"/>
    <col min="1793" max="1793" width="36.7109375" customWidth="1"/>
    <col min="1796" max="1797" width="0" hidden="1" customWidth="1"/>
    <col min="1798" max="1799" width="9.42578125" bestFit="1" customWidth="1"/>
    <col min="1800" max="1800" width="9.28515625" bestFit="1" customWidth="1"/>
    <col min="1801" max="1801" width="10.28515625" customWidth="1"/>
    <col min="1803" max="1803" width="10.140625" bestFit="1" customWidth="1"/>
    <col min="1804" max="1804" width="12.42578125" customWidth="1"/>
    <col min="2049" max="2049" width="36.7109375" customWidth="1"/>
    <col min="2052" max="2053" width="0" hidden="1" customWidth="1"/>
    <col min="2054" max="2055" width="9.42578125" bestFit="1" customWidth="1"/>
    <col min="2056" max="2056" width="9.28515625" bestFit="1" customWidth="1"/>
    <col min="2057" max="2057" width="10.28515625" customWidth="1"/>
    <col min="2059" max="2059" width="10.140625" bestFit="1" customWidth="1"/>
    <col min="2060" max="2060" width="12.42578125" customWidth="1"/>
    <col min="2305" max="2305" width="36.7109375" customWidth="1"/>
    <col min="2308" max="2309" width="0" hidden="1" customWidth="1"/>
    <col min="2310" max="2311" width="9.42578125" bestFit="1" customWidth="1"/>
    <col min="2312" max="2312" width="9.28515625" bestFit="1" customWidth="1"/>
    <col min="2313" max="2313" width="10.28515625" customWidth="1"/>
    <col min="2315" max="2315" width="10.140625" bestFit="1" customWidth="1"/>
    <col min="2316" max="2316" width="12.42578125" customWidth="1"/>
    <col min="2561" max="2561" width="36.7109375" customWidth="1"/>
    <col min="2564" max="2565" width="0" hidden="1" customWidth="1"/>
    <col min="2566" max="2567" width="9.42578125" bestFit="1" customWidth="1"/>
    <col min="2568" max="2568" width="9.28515625" bestFit="1" customWidth="1"/>
    <col min="2569" max="2569" width="10.28515625" customWidth="1"/>
    <col min="2571" max="2571" width="10.140625" bestFit="1" customWidth="1"/>
    <col min="2572" max="2572" width="12.42578125" customWidth="1"/>
    <col min="2817" max="2817" width="36.7109375" customWidth="1"/>
    <col min="2820" max="2821" width="0" hidden="1" customWidth="1"/>
    <col min="2822" max="2823" width="9.42578125" bestFit="1" customWidth="1"/>
    <col min="2824" max="2824" width="9.28515625" bestFit="1" customWidth="1"/>
    <col min="2825" max="2825" width="10.28515625" customWidth="1"/>
    <col min="2827" max="2827" width="10.140625" bestFit="1" customWidth="1"/>
    <col min="2828" max="2828" width="12.42578125" customWidth="1"/>
    <col min="3073" max="3073" width="36.7109375" customWidth="1"/>
    <col min="3076" max="3077" width="0" hidden="1" customWidth="1"/>
    <col min="3078" max="3079" width="9.42578125" bestFit="1" customWidth="1"/>
    <col min="3080" max="3080" width="9.28515625" bestFit="1" customWidth="1"/>
    <col min="3081" max="3081" width="10.28515625" customWidth="1"/>
    <col min="3083" max="3083" width="10.140625" bestFit="1" customWidth="1"/>
    <col min="3084" max="3084" width="12.42578125" customWidth="1"/>
    <col min="3329" max="3329" width="36.7109375" customWidth="1"/>
    <col min="3332" max="3333" width="0" hidden="1" customWidth="1"/>
    <col min="3334" max="3335" width="9.42578125" bestFit="1" customWidth="1"/>
    <col min="3336" max="3336" width="9.28515625" bestFit="1" customWidth="1"/>
    <col min="3337" max="3337" width="10.28515625" customWidth="1"/>
    <col min="3339" max="3339" width="10.140625" bestFit="1" customWidth="1"/>
    <col min="3340" max="3340" width="12.42578125" customWidth="1"/>
    <col min="3585" max="3585" width="36.7109375" customWidth="1"/>
    <col min="3588" max="3589" width="0" hidden="1" customWidth="1"/>
    <col min="3590" max="3591" width="9.42578125" bestFit="1" customWidth="1"/>
    <col min="3592" max="3592" width="9.28515625" bestFit="1" customWidth="1"/>
    <col min="3593" max="3593" width="10.28515625" customWidth="1"/>
    <col min="3595" max="3595" width="10.140625" bestFit="1" customWidth="1"/>
    <col min="3596" max="3596" width="12.42578125" customWidth="1"/>
    <col min="3841" max="3841" width="36.7109375" customWidth="1"/>
    <col min="3844" max="3845" width="0" hidden="1" customWidth="1"/>
    <col min="3846" max="3847" width="9.42578125" bestFit="1" customWidth="1"/>
    <col min="3848" max="3848" width="9.28515625" bestFit="1" customWidth="1"/>
    <col min="3849" max="3849" width="10.28515625" customWidth="1"/>
    <col min="3851" max="3851" width="10.140625" bestFit="1" customWidth="1"/>
    <col min="3852" max="3852" width="12.42578125" customWidth="1"/>
    <col min="4097" max="4097" width="36.7109375" customWidth="1"/>
    <col min="4100" max="4101" width="0" hidden="1" customWidth="1"/>
    <col min="4102" max="4103" width="9.42578125" bestFit="1" customWidth="1"/>
    <col min="4104" max="4104" width="9.28515625" bestFit="1" customWidth="1"/>
    <col min="4105" max="4105" width="10.28515625" customWidth="1"/>
    <col min="4107" max="4107" width="10.140625" bestFit="1" customWidth="1"/>
    <col min="4108" max="4108" width="12.42578125" customWidth="1"/>
    <col min="4353" max="4353" width="36.7109375" customWidth="1"/>
    <col min="4356" max="4357" width="0" hidden="1" customWidth="1"/>
    <col min="4358" max="4359" width="9.42578125" bestFit="1" customWidth="1"/>
    <col min="4360" max="4360" width="9.28515625" bestFit="1" customWidth="1"/>
    <col min="4361" max="4361" width="10.28515625" customWidth="1"/>
    <col min="4363" max="4363" width="10.140625" bestFit="1" customWidth="1"/>
    <col min="4364" max="4364" width="12.42578125" customWidth="1"/>
    <col min="4609" max="4609" width="36.7109375" customWidth="1"/>
    <col min="4612" max="4613" width="0" hidden="1" customWidth="1"/>
    <col min="4614" max="4615" width="9.42578125" bestFit="1" customWidth="1"/>
    <col min="4616" max="4616" width="9.28515625" bestFit="1" customWidth="1"/>
    <col min="4617" max="4617" width="10.28515625" customWidth="1"/>
    <col min="4619" max="4619" width="10.140625" bestFit="1" customWidth="1"/>
    <col min="4620" max="4620" width="12.42578125" customWidth="1"/>
    <col min="4865" max="4865" width="36.7109375" customWidth="1"/>
    <col min="4868" max="4869" width="0" hidden="1" customWidth="1"/>
    <col min="4870" max="4871" width="9.42578125" bestFit="1" customWidth="1"/>
    <col min="4872" max="4872" width="9.28515625" bestFit="1" customWidth="1"/>
    <col min="4873" max="4873" width="10.28515625" customWidth="1"/>
    <col min="4875" max="4875" width="10.140625" bestFit="1" customWidth="1"/>
    <col min="4876" max="4876" width="12.42578125" customWidth="1"/>
    <col min="5121" max="5121" width="36.7109375" customWidth="1"/>
    <col min="5124" max="5125" width="0" hidden="1" customWidth="1"/>
    <col min="5126" max="5127" width="9.42578125" bestFit="1" customWidth="1"/>
    <col min="5128" max="5128" width="9.28515625" bestFit="1" customWidth="1"/>
    <col min="5129" max="5129" width="10.28515625" customWidth="1"/>
    <col min="5131" max="5131" width="10.140625" bestFit="1" customWidth="1"/>
    <col min="5132" max="5132" width="12.42578125" customWidth="1"/>
    <col min="5377" max="5377" width="36.7109375" customWidth="1"/>
    <col min="5380" max="5381" width="0" hidden="1" customWidth="1"/>
    <col min="5382" max="5383" width="9.42578125" bestFit="1" customWidth="1"/>
    <col min="5384" max="5384" width="9.28515625" bestFit="1" customWidth="1"/>
    <col min="5385" max="5385" width="10.28515625" customWidth="1"/>
    <col min="5387" max="5387" width="10.140625" bestFit="1" customWidth="1"/>
    <col min="5388" max="5388" width="12.42578125" customWidth="1"/>
    <col min="5633" max="5633" width="36.7109375" customWidth="1"/>
    <col min="5636" max="5637" width="0" hidden="1" customWidth="1"/>
    <col min="5638" max="5639" width="9.42578125" bestFit="1" customWidth="1"/>
    <col min="5640" max="5640" width="9.28515625" bestFit="1" customWidth="1"/>
    <col min="5641" max="5641" width="10.28515625" customWidth="1"/>
    <col min="5643" max="5643" width="10.140625" bestFit="1" customWidth="1"/>
    <col min="5644" max="5644" width="12.42578125" customWidth="1"/>
    <col min="5889" max="5889" width="36.7109375" customWidth="1"/>
    <col min="5892" max="5893" width="0" hidden="1" customWidth="1"/>
    <col min="5894" max="5895" width="9.42578125" bestFit="1" customWidth="1"/>
    <col min="5896" max="5896" width="9.28515625" bestFit="1" customWidth="1"/>
    <col min="5897" max="5897" width="10.28515625" customWidth="1"/>
    <col min="5899" max="5899" width="10.140625" bestFit="1" customWidth="1"/>
    <col min="5900" max="5900" width="12.42578125" customWidth="1"/>
    <col min="6145" max="6145" width="36.7109375" customWidth="1"/>
    <col min="6148" max="6149" width="0" hidden="1" customWidth="1"/>
    <col min="6150" max="6151" width="9.42578125" bestFit="1" customWidth="1"/>
    <col min="6152" max="6152" width="9.28515625" bestFit="1" customWidth="1"/>
    <col min="6153" max="6153" width="10.28515625" customWidth="1"/>
    <col min="6155" max="6155" width="10.140625" bestFit="1" customWidth="1"/>
    <col min="6156" max="6156" width="12.42578125" customWidth="1"/>
    <col min="6401" max="6401" width="36.7109375" customWidth="1"/>
    <col min="6404" max="6405" width="0" hidden="1" customWidth="1"/>
    <col min="6406" max="6407" width="9.42578125" bestFit="1" customWidth="1"/>
    <col min="6408" max="6408" width="9.28515625" bestFit="1" customWidth="1"/>
    <col min="6409" max="6409" width="10.28515625" customWidth="1"/>
    <col min="6411" max="6411" width="10.140625" bestFit="1" customWidth="1"/>
    <col min="6412" max="6412" width="12.42578125" customWidth="1"/>
    <col min="6657" max="6657" width="36.7109375" customWidth="1"/>
    <col min="6660" max="6661" width="0" hidden="1" customWidth="1"/>
    <col min="6662" max="6663" width="9.42578125" bestFit="1" customWidth="1"/>
    <col min="6664" max="6664" width="9.28515625" bestFit="1" customWidth="1"/>
    <col min="6665" max="6665" width="10.28515625" customWidth="1"/>
    <col min="6667" max="6667" width="10.140625" bestFit="1" customWidth="1"/>
    <col min="6668" max="6668" width="12.42578125" customWidth="1"/>
    <col min="6913" max="6913" width="36.7109375" customWidth="1"/>
    <col min="6916" max="6917" width="0" hidden="1" customWidth="1"/>
    <col min="6918" max="6919" width="9.42578125" bestFit="1" customWidth="1"/>
    <col min="6920" max="6920" width="9.28515625" bestFit="1" customWidth="1"/>
    <col min="6921" max="6921" width="10.28515625" customWidth="1"/>
    <col min="6923" max="6923" width="10.140625" bestFit="1" customWidth="1"/>
    <col min="6924" max="6924" width="12.42578125" customWidth="1"/>
    <col min="7169" max="7169" width="36.7109375" customWidth="1"/>
    <col min="7172" max="7173" width="0" hidden="1" customWidth="1"/>
    <col min="7174" max="7175" width="9.42578125" bestFit="1" customWidth="1"/>
    <col min="7176" max="7176" width="9.28515625" bestFit="1" customWidth="1"/>
    <col min="7177" max="7177" width="10.28515625" customWidth="1"/>
    <col min="7179" max="7179" width="10.140625" bestFit="1" customWidth="1"/>
    <col min="7180" max="7180" width="12.42578125" customWidth="1"/>
    <col min="7425" max="7425" width="36.7109375" customWidth="1"/>
    <col min="7428" max="7429" width="0" hidden="1" customWidth="1"/>
    <col min="7430" max="7431" width="9.42578125" bestFit="1" customWidth="1"/>
    <col min="7432" max="7432" width="9.28515625" bestFit="1" customWidth="1"/>
    <col min="7433" max="7433" width="10.28515625" customWidth="1"/>
    <col min="7435" max="7435" width="10.140625" bestFit="1" customWidth="1"/>
    <col min="7436" max="7436" width="12.42578125" customWidth="1"/>
    <col min="7681" max="7681" width="36.7109375" customWidth="1"/>
    <col min="7684" max="7685" width="0" hidden="1" customWidth="1"/>
    <col min="7686" max="7687" width="9.42578125" bestFit="1" customWidth="1"/>
    <col min="7688" max="7688" width="9.28515625" bestFit="1" customWidth="1"/>
    <col min="7689" max="7689" width="10.28515625" customWidth="1"/>
    <col min="7691" max="7691" width="10.140625" bestFit="1" customWidth="1"/>
    <col min="7692" max="7692" width="12.42578125" customWidth="1"/>
    <col min="7937" max="7937" width="36.7109375" customWidth="1"/>
    <col min="7940" max="7941" width="0" hidden="1" customWidth="1"/>
    <col min="7942" max="7943" width="9.42578125" bestFit="1" customWidth="1"/>
    <col min="7944" max="7944" width="9.28515625" bestFit="1" customWidth="1"/>
    <col min="7945" max="7945" width="10.28515625" customWidth="1"/>
    <col min="7947" max="7947" width="10.140625" bestFit="1" customWidth="1"/>
    <col min="7948" max="7948" width="12.42578125" customWidth="1"/>
    <col min="8193" max="8193" width="36.7109375" customWidth="1"/>
    <col min="8196" max="8197" width="0" hidden="1" customWidth="1"/>
    <col min="8198" max="8199" width="9.42578125" bestFit="1" customWidth="1"/>
    <col min="8200" max="8200" width="9.28515625" bestFit="1" customWidth="1"/>
    <col min="8201" max="8201" width="10.28515625" customWidth="1"/>
    <col min="8203" max="8203" width="10.140625" bestFit="1" customWidth="1"/>
    <col min="8204" max="8204" width="12.42578125" customWidth="1"/>
    <col min="8449" max="8449" width="36.7109375" customWidth="1"/>
    <col min="8452" max="8453" width="0" hidden="1" customWidth="1"/>
    <col min="8454" max="8455" width="9.42578125" bestFit="1" customWidth="1"/>
    <col min="8456" max="8456" width="9.28515625" bestFit="1" customWidth="1"/>
    <col min="8457" max="8457" width="10.28515625" customWidth="1"/>
    <col min="8459" max="8459" width="10.140625" bestFit="1" customWidth="1"/>
    <col min="8460" max="8460" width="12.42578125" customWidth="1"/>
    <col min="8705" max="8705" width="36.7109375" customWidth="1"/>
    <col min="8708" max="8709" width="0" hidden="1" customWidth="1"/>
    <col min="8710" max="8711" width="9.42578125" bestFit="1" customWidth="1"/>
    <col min="8712" max="8712" width="9.28515625" bestFit="1" customWidth="1"/>
    <col min="8713" max="8713" width="10.28515625" customWidth="1"/>
    <col min="8715" max="8715" width="10.140625" bestFit="1" customWidth="1"/>
    <col min="8716" max="8716" width="12.42578125" customWidth="1"/>
    <col min="8961" max="8961" width="36.7109375" customWidth="1"/>
    <col min="8964" max="8965" width="0" hidden="1" customWidth="1"/>
    <col min="8966" max="8967" width="9.42578125" bestFit="1" customWidth="1"/>
    <col min="8968" max="8968" width="9.28515625" bestFit="1" customWidth="1"/>
    <col min="8969" max="8969" width="10.28515625" customWidth="1"/>
    <col min="8971" max="8971" width="10.140625" bestFit="1" customWidth="1"/>
    <col min="8972" max="8972" width="12.42578125" customWidth="1"/>
    <col min="9217" max="9217" width="36.7109375" customWidth="1"/>
    <col min="9220" max="9221" width="0" hidden="1" customWidth="1"/>
    <col min="9222" max="9223" width="9.42578125" bestFit="1" customWidth="1"/>
    <col min="9224" max="9224" width="9.28515625" bestFit="1" customWidth="1"/>
    <col min="9225" max="9225" width="10.28515625" customWidth="1"/>
    <col min="9227" max="9227" width="10.140625" bestFit="1" customWidth="1"/>
    <col min="9228" max="9228" width="12.42578125" customWidth="1"/>
    <col min="9473" max="9473" width="36.7109375" customWidth="1"/>
    <col min="9476" max="9477" width="0" hidden="1" customWidth="1"/>
    <col min="9478" max="9479" width="9.42578125" bestFit="1" customWidth="1"/>
    <col min="9480" max="9480" width="9.28515625" bestFit="1" customWidth="1"/>
    <col min="9481" max="9481" width="10.28515625" customWidth="1"/>
    <col min="9483" max="9483" width="10.140625" bestFit="1" customWidth="1"/>
    <col min="9484" max="9484" width="12.42578125" customWidth="1"/>
    <col min="9729" max="9729" width="36.7109375" customWidth="1"/>
    <col min="9732" max="9733" width="0" hidden="1" customWidth="1"/>
    <col min="9734" max="9735" width="9.42578125" bestFit="1" customWidth="1"/>
    <col min="9736" max="9736" width="9.28515625" bestFit="1" customWidth="1"/>
    <col min="9737" max="9737" width="10.28515625" customWidth="1"/>
    <col min="9739" max="9739" width="10.140625" bestFit="1" customWidth="1"/>
    <col min="9740" max="9740" width="12.42578125" customWidth="1"/>
    <col min="9985" max="9985" width="36.7109375" customWidth="1"/>
    <col min="9988" max="9989" width="0" hidden="1" customWidth="1"/>
    <col min="9990" max="9991" width="9.42578125" bestFit="1" customWidth="1"/>
    <col min="9992" max="9992" width="9.28515625" bestFit="1" customWidth="1"/>
    <col min="9993" max="9993" width="10.28515625" customWidth="1"/>
    <col min="9995" max="9995" width="10.140625" bestFit="1" customWidth="1"/>
    <col min="9996" max="9996" width="12.42578125" customWidth="1"/>
    <col min="10241" max="10241" width="36.7109375" customWidth="1"/>
    <col min="10244" max="10245" width="0" hidden="1" customWidth="1"/>
    <col min="10246" max="10247" width="9.42578125" bestFit="1" customWidth="1"/>
    <col min="10248" max="10248" width="9.28515625" bestFit="1" customWidth="1"/>
    <col min="10249" max="10249" width="10.28515625" customWidth="1"/>
    <col min="10251" max="10251" width="10.140625" bestFit="1" customWidth="1"/>
    <col min="10252" max="10252" width="12.42578125" customWidth="1"/>
    <col min="10497" max="10497" width="36.7109375" customWidth="1"/>
    <col min="10500" max="10501" width="0" hidden="1" customWidth="1"/>
    <col min="10502" max="10503" width="9.42578125" bestFit="1" customWidth="1"/>
    <col min="10504" max="10504" width="9.28515625" bestFit="1" customWidth="1"/>
    <col min="10505" max="10505" width="10.28515625" customWidth="1"/>
    <col min="10507" max="10507" width="10.140625" bestFit="1" customWidth="1"/>
    <col min="10508" max="10508" width="12.42578125" customWidth="1"/>
    <col min="10753" max="10753" width="36.7109375" customWidth="1"/>
    <col min="10756" max="10757" width="0" hidden="1" customWidth="1"/>
    <col min="10758" max="10759" width="9.42578125" bestFit="1" customWidth="1"/>
    <col min="10760" max="10760" width="9.28515625" bestFit="1" customWidth="1"/>
    <col min="10761" max="10761" width="10.28515625" customWidth="1"/>
    <col min="10763" max="10763" width="10.140625" bestFit="1" customWidth="1"/>
    <col min="10764" max="10764" width="12.42578125" customWidth="1"/>
    <col min="11009" max="11009" width="36.7109375" customWidth="1"/>
    <col min="11012" max="11013" width="0" hidden="1" customWidth="1"/>
    <col min="11014" max="11015" width="9.42578125" bestFit="1" customWidth="1"/>
    <col min="11016" max="11016" width="9.28515625" bestFit="1" customWidth="1"/>
    <col min="11017" max="11017" width="10.28515625" customWidth="1"/>
    <col min="11019" max="11019" width="10.140625" bestFit="1" customWidth="1"/>
    <col min="11020" max="11020" width="12.42578125" customWidth="1"/>
    <col min="11265" max="11265" width="36.7109375" customWidth="1"/>
    <col min="11268" max="11269" width="0" hidden="1" customWidth="1"/>
    <col min="11270" max="11271" width="9.42578125" bestFit="1" customWidth="1"/>
    <col min="11272" max="11272" width="9.28515625" bestFit="1" customWidth="1"/>
    <col min="11273" max="11273" width="10.28515625" customWidth="1"/>
    <col min="11275" max="11275" width="10.140625" bestFit="1" customWidth="1"/>
    <col min="11276" max="11276" width="12.42578125" customWidth="1"/>
    <col min="11521" max="11521" width="36.7109375" customWidth="1"/>
    <col min="11524" max="11525" width="0" hidden="1" customWidth="1"/>
    <col min="11526" max="11527" width="9.42578125" bestFit="1" customWidth="1"/>
    <col min="11528" max="11528" width="9.28515625" bestFit="1" customWidth="1"/>
    <col min="11529" max="11529" width="10.28515625" customWidth="1"/>
    <col min="11531" max="11531" width="10.140625" bestFit="1" customWidth="1"/>
    <col min="11532" max="11532" width="12.42578125" customWidth="1"/>
    <col min="11777" max="11777" width="36.7109375" customWidth="1"/>
    <col min="11780" max="11781" width="0" hidden="1" customWidth="1"/>
    <col min="11782" max="11783" width="9.42578125" bestFit="1" customWidth="1"/>
    <col min="11784" max="11784" width="9.28515625" bestFit="1" customWidth="1"/>
    <col min="11785" max="11785" width="10.28515625" customWidth="1"/>
    <col min="11787" max="11787" width="10.140625" bestFit="1" customWidth="1"/>
    <col min="11788" max="11788" width="12.42578125" customWidth="1"/>
    <col min="12033" max="12033" width="36.7109375" customWidth="1"/>
    <col min="12036" max="12037" width="0" hidden="1" customWidth="1"/>
    <col min="12038" max="12039" width="9.42578125" bestFit="1" customWidth="1"/>
    <col min="12040" max="12040" width="9.28515625" bestFit="1" customWidth="1"/>
    <col min="12041" max="12041" width="10.28515625" customWidth="1"/>
    <col min="12043" max="12043" width="10.140625" bestFit="1" customWidth="1"/>
    <col min="12044" max="12044" width="12.42578125" customWidth="1"/>
    <col min="12289" max="12289" width="36.7109375" customWidth="1"/>
    <col min="12292" max="12293" width="0" hidden="1" customWidth="1"/>
    <col min="12294" max="12295" width="9.42578125" bestFit="1" customWidth="1"/>
    <col min="12296" max="12296" width="9.28515625" bestFit="1" customWidth="1"/>
    <col min="12297" max="12297" width="10.28515625" customWidth="1"/>
    <col min="12299" max="12299" width="10.140625" bestFit="1" customWidth="1"/>
    <col min="12300" max="12300" width="12.42578125" customWidth="1"/>
    <col min="12545" max="12545" width="36.7109375" customWidth="1"/>
    <col min="12548" max="12549" width="0" hidden="1" customWidth="1"/>
    <col min="12550" max="12551" width="9.42578125" bestFit="1" customWidth="1"/>
    <col min="12552" max="12552" width="9.28515625" bestFit="1" customWidth="1"/>
    <col min="12553" max="12553" width="10.28515625" customWidth="1"/>
    <col min="12555" max="12555" width="10.140625" bestFit="1" customWidth="1"/>
    <col min="12556" max="12556" width="12.42578125" customWidth="1"/>
    <col min="12801" max="12801" width="36.7109375" customWidth="1"/>
    <col min="12804" max="12805" width="0" hidden="1" customWidth="1"/>
    <col min="12806" max="12807" width="9.42578125" bestFit="1" customWidth="1"/>
    <col min="12808" max="12808" width="9.28515625" bestFit="1" customWidth="1"/>
    <col min="12809" max="12809" width="10.28515625" customWidth="1"/>
    <col min="12811" max="12811" width="10.140625" bestFit="1" customWidth="1"/>
    <col min="12812" max="12812" width="12.42578125" customWidth="1"/>
    <col min="13057" max="13057" width="36.7109375" customWidth="1"/>
    <col min="13060" max="13061" width="0" hidden="1" customWidth="1"/>
    <col min="13062" max="13063" width="9.42578125" bestFit="1" customWidth="1"/>
    <col min="13064" max="13064" width="9.28515625" bestFit="1" customWidth="1"/>
    <col min="13065" max="13065" width="10.28515625" customWidth="1"/>
    <col min="13067" max="13067" width="10.140625" bestFit="1" customWidth="1"/>
    <col min="13068" max="13068" width="12.42578125" customWidth="1"/>
    <col min="13313" max="13313" width="36.7109375" customWidth="1"/>
    <col min="13316" max="13317" width="0" hidden="1" customWidth="1"/>
    <col min="13318" max="13319" width="9.42578125" bestFit="1" customWidth="1"/>
    <col min="13320" max="13320" width="9.28515625" bestFit="1" customWidth="1"/>
    <col min="13321" max="13321" width="10.28515625" customWidth="1"/>
    <col min="13323" max="13323" width="10.140625" bestFit="1" customWidth="1"/>
    <col min="13324" max="13324" width="12.42578125" customWidth="1"/>
    <col min="13569" max="13569" width="36.7109375" customWidth="1"/>
    <col min="13572" max="13573" width="0" hidden="1" customWidth="1"/>
    <col min="13574" max="13575" width="9.42578125" bestFit="1" customWidth="1"/>
    <col min="13576" max="13576" width="9.28515625" bestFit="1" customWidth="1"/>
    <col min="13577" max="13577" width="10.28515625" customWidth="1"/>
    <col min="13579" max="13579" width="10.140625" bestFit="1" customWidth="1"/>
    <col min="13580" max="13580" width="12.42578125" customWidth="1"/>
    <col min="13825" max="13825" width="36.7109375" customWidth="1"/>
    <col min="13828" max="13829" width="0" hidden="1" customWidth="1"/>
    <col min="13830" max="13831" width="9.42578125" bestFit="1" customWidth="1"/>
    <col min="13832" max="13832" width="9.28515625" bestFit="1" customWidth="1"/>
    <col min="13833" max="13833" width="10.28515625" customWidth="1"/>
    <col min="13835" max="13835" width="10.140625" bestFit="1" customWidth="1"/>
    <col min="13836" max="13836" width="12.42578125" customWidth="1"/>
    <col min="14081" max="14081" width="36.7109375" customWidth="1"/>
    <col min="14084" max="14085" width="0" hidden="1" customWidth="1"/>
    <col min="14086" max="14087" width="9.42578125" bestFit="1" customWidth="1"/>
    <col min="14088" max="14088" width="9.28515625" bestFit="1" customWidth="1"/>
    <col min="14089" max="14089" width="10.28515625" customWidth="1"/>
    <col min="14091" max="14091" width="10.140625" bestFit="1" customWidth="1"/>
    <col min="14092" max="14092" width="12.42578125" customWidth="1"/>
    <col min="14337" max="14337" width="36.7109375" customWidth="1"/>
    <col min="14340" max="14341" width="0" hidden="1" customWidth="1"/>
    <col min="14342" max="14343" width="9.42578125" bestFit="1" customWidth="1"/>
    <col min="14344" max="14344" width="9.28515625" bestFit="1" customWidth="1"/>
    <col min="14345" max="14345" width="10.28515625" customWidth="1"/>
    <col min="14347" max="14347" width="10.140625" bestFit="1" customWidth="1"/>
    <col min="14348" max="14348" width="12.42578125" customWidth="1"/>
    <col min="14593" max="14593" width="36.7109375" customWidth="1"/>
    <col min="14596" max="14597" width="0" hidden="1" customWidth="1"/>
    <col min="14598" max="14599" width="9.42578125" bestFit="1" customWidth="1"/>
    <col min="14600" max="14600" width="9.28515625" bestFit="1" customWidth="1"/>
    <col min="14601" max="14601" width="10.28515625" customWidth="1"/>
    <col min="14603" max="14603" width="10.140625" bestFit="1" customWidth="1"/>
    <col min="14604" max="14604" width="12.42578125" customWidth="1"/>
    <col min="14849" max="14849" width="36.7109375" customWidth="1"/>
    <col min="14852" max="14853" width="0" hidden="1" customWidth="1"/>
    <col min="14854" max="14855" width="9.42578125" bestFit="1" customWidth="1"/>
    <col min="14856" max="14856" width="9.28515625" bestFit="1" customWidth="1"/>
    <col min="14857" max="14857" width="10.28515625" customWidth="1"/>
    <col min="14859" max="14859" width="10.140625" bestFit="1" customWidth="1"/>
    <col min="14860" max="14860" width="12.42578125" customWidth="1"/>
    <col min="15105" max="15105" width="36.7109375" customWidth="1"/>
    <col min="15108" max="15109" width="0" hidden="1" customWidth="1"/>
    <col min="15110" max="15111" width="9.42578125" bestFit="1" customWidth="1"/>
    <col min="15112" max="15112" width="9.28515625" bestFit="1" customWidth="1"/>
    <col min="15113" max="15113" width="10.28515625" customWidth="1"/>
    <col min="15115" max="15115" width="10.140625" bestFit="1" customWidth="1"/>
    <col min="15116" max="15116" width="12.42578125" customWidth="1"/>
    <col min="15361" max="15361" width="36.7109375" customWidth="1"/>
    <col min="15364" max="15365" width="0" hidden="1" customWidth="1"/>
    <col min="15366" max="15367" width="9.42578125" bestFit="1" customWidth="1"/>
    <col min="15368" max="15368" width="9.28515625" bestFit="1" customWidth="1"/>
    <col min="15369" max="15369" width="10.28515625" customWidth="1"/>
    <col min="15371" max="15371" width="10.140625" bestFit="1" customWidth="1"/>
    <col min="15372" max="15372" width="12.42578125" customWidth="1"/>
    <col min="15617" max="15617" width="36.7109375" customWidth="1"/>
    <col min="15620" max="15621" width="0" hidden="1" customWidth="1"/>
    <col min="15622" max="15623" width="9.42578125" bestFit="1" customWidth="1"/>
    <col min="15624" max="15624" width="9.28515625" bestFit="1" customWidth="1"/>
    <col min="15625" max="15625" width="10.28515625" customWidth="1"/>
    <col min="15627" max="15627" width="10.140625" bestFit="1" customWidth="1"/>
    <col min="15628" max="15628" width="12.42578125" customWidth="1"/>
    <col min="15873" max="15873" width="36.7109375" customWidth="1"/>
    <col min="15876" max="15877" width="0" hidden="1" customWidth="1"/>
    <col min="15878" max="15879" width="9.42578125" bestFit="1" customWidth="1"/>
    <col min="15880" max="15880" width="9.28515625" bestFit="1" customWidth="1"/>
    <col min="15881" max="15881" width="10.28515625" customWidth="1"/>
    <col min="15883" max="15883" width="10.140625" bestFit="1" customWidth="1"/>
    <col min="15884" max="15884" width="12.42578125" customWidth="1"/>
    <col min="16129" max="16129" width="36.7109375" customWidth="1"/>
    <col min="16132" max="16133" width="0" hidden="1" customWidth="1"/>
    <col min="16134" max="16135" width="9.42578125" bestFit="1" customWidth="1"/>
    <col min="16136" max="16136" width="9.28515625" bestFit="1" customWidth="1"/>
    <col min="16137" max="16137" width="10.28515625" customWidth="1"/>
    <col min="16139" max="16139" width="10.140625" bestFit="1" customWidth="1"/>
    <col min="16140" max="16140" width="12.42578125" customWidth="1"/>
  </cols>
  <sheetData>
    <row r="1" spans="1:11" x14ac:dyDescent="0.25">
      <c r="A1" s="51"/>
      <c r="B1" s="53"/>
      <c r="C1" s="53"/>
      <c r="D1" s="53"/>
      <c r="E1" s="53"/>
      <c r="F1" s="53"/>
      <c r="G1" s="53"/>
      <c r="H1" s="53"/>
      <c r="I1" s="53"/>
      <c r="J1" s="53"/>
    </row>
    <row r="2" spans="1:11" x14ac:dyDescent="0.25">
      <c r="A2" s="141"/>
      <c r="B2" s="142"/>
      <c r="C2" s="142"/>
      <c r="D2" s="142"/>
      <c r="E2" s="142"/>
      <c r="F2" s="143"/>
      <c r="G2" s="226"/>
      <c r="H2" s="227"/>
      <c r="I2" s="227"/>
      <c r="J2" s="142"/>
    </row>
    <row r="3" spans="1:11" x14ac:dyDescent="0.25">
      <c r="A3" s="51"/>
      <c r="B3" s="53"/>
      <c r="C3" s="53"/>
      <c r="D3" s="53"/>
      <c r="E3" s="53"/>
      <c r="F3" s="144"/>
      <c r="G3" s="53"/>
      <c r="H3" s="53"/>
      <c r="I3" s="145"/>
      <c r="J3" s="53"/>
    </row>
    <row r="4" spans="1:11" x14ac:dyDescent="0.25">
      <c r="A4" s="51"/>
      <c r="B4" s="53"/>
      <c r="C4" s="53"/>
      <c r="D4" s="53"/>
      <c r="E4" s="53"/>
      <c r="F4" s="144"/>
      <c r="G4" s="53"/>
      <c r="H4" s="53"/>
      <c r="I4" s="146" t="s">
        <v>102</v>
      </c>
      <c r="J4" s="147"/>
    </row>
    <row r="5" spans="1:11" ht="15.75" x14ac:dyDescent="0.25">
      <c r="A5" s="228" t="s">
        <v>103</v>
      </c>
      <c r="B5" s="228"/>
      <c r="C5" s="228"/>
      <c r="D5" s="228"/>
      <c r="E5" s="228"/>
      <c r="F5" s="228"/>
      <c r="G5" s="228"/>
      <c r="H5" s="228"/>
      <c r="I5" s="228"/>
      <c r="J5" s="53"/>
    </row>
    <row r="6" spans="1:11" ht="15.75" x14ac:dyDescent="0.25">
      <c r="A6" s="229" t="s">
        <v>3</v>
      </c>
      <c r="B6" s="229"/>
      <c r="C6" s="229"/>
      <c r="D6" s="229"/>
      <c r="E6" s="229"/>
      <c r="F6" s="229"/>
      <c r="G6" s="229"/>
      <c r="H6" s="229"/>
      <c r="I6" s="229"/>
      <c r="J6" s="148"/>
    </row>
    <row r="7" spans="1:11" x14ac:dyDescent="0.25">
      <c r="A7" s="230"/>
      <c r="B7" s="230"/>
      <c r="C7" s="230"/>
      <c r="D7" s="230"/>
      <c r="E7" s="230"/>
      <c r="F7" s="230"/>
      <c r="G7" s="230"/>
      <c r="H7" s="230"/>
      <c r="I7" s="230"/>
      <c r="J7" s="148"/>
    </row>
    <row r="8" spans="1:11" ht="15.75" x14ac:dyDescent="0.25">
      <c r="A8" s="231" t="str">
        <f>'[1] 1EYA'!A6:C6</f>
        <v>за  II  квартал   2015 года</v>
      </c>
      <c r="B8" s="231"/>
      <c r="C8" s="231"/>
      <c r="D8" s="231"/>
      <c r="E8" s="231"/>
      <c r="F8" s="231"/>
      <c r="G8" s="231"/>
      <c r="H8" s="231"/>
      <c r="I8" s="231"/>
      <c r="J8" s="149"/>
    </row>
    <row r="9" spans="1:11" ht="15.75" x14ac:dyDescent="0.25">
      <c r="A9" s="225"/>
      <c r="B9" s="225"/>
      <c r="C9" s="225"/>
      <c r="D9" s="225"/>
      <c r="E9" s="225"/>
      <c r="F9" s="225"/>
      <c r="G9" s="225"/>
      <c r="H9" s="225"/>
      <c r="I9" s="225"/>
      <c r="J9" s="149"/>
    </row>
    <row r="10" spans="1:11" ht="15.75" thickBot="1" x14ac:dyDescent="0.3">
      <c r="A10" s="51"/>
      <c r="B10" s="53"/>
      <c r="C10" s="53"/>
      <c r="D10" s="53"/>
      <c r="E10" s="53"/>
      <c r="F10" s="150"/>
      <c r="G10" s="150"/>
      <c r="H10" s="150"/>
      <c r="I10" s="146" t="s">
        <v>104</v>
      </c>
      <c r="J10" s="53"/>
    </row>
    <row r="11" spans="1:11" x14ac:dyDescent="0.25">
      <c r="A11" s="217" t="s">
        <v>105</v>
      </c>
      <c r="B11" s="219" t="s">
        <v>106</v>
      </c>
      <c r="C11" s="220"/>
      <c r="D11" s="221" t="s">
        <v>34</v>
      </c>
      <c r="E11" s="223" t="s">
        <v>35</v>
      </c>
      <c r="F11" s="223" t="s">
        <v>107</v>
      </c>
      <c r="G11" s="221" t="s">
        <v>108</v>
      </c>
      <c r="H11" s="211" t="s">
        <v>109</v>
      </c>
      <c r="I11" s="213" t="s">
        <v>110</v>
      </c>
      <c r="J11" s="53"/>
    </row>
    <row r="12" spans="1:11" ht="36" x14ac:dyDescent="0.25">
      <c r="A12" s="218"/>
      <c r="B12" s="151" t="s">
        <v>32</v>
      </c>
      <c r="C12" s="151" t="s">
        <v>111</v>
      </c>
      <c r="D12" s="222"/>
      <c r="E12" s="224"/>
      <c r="F12" s="224"/>
      <c r="G12" s="222"/>
      <c r="H12" s="212"/>
      <c r="I12" s="214"/>
      <c r="J12" s="53"/>
    </row>
    <row r="13" spans="1:11" x14ac:dyDescent="0.25">
      <c r="A13" s="152">
        <v>1</v>
      </c>
      <c r="B13" s="153">
        <v>2</v>
      </c>
      <c r="C13" s="153"/>
      <c r="D13" s="154">
        <v>3</v>
      </c>
      <c r="E13" s="154">
        <v>4</v>
      </c>
      <c r="F13" s="154">
        <v>5</v>
      </c>
      <c r="G13" s="154">
        <v>6</v>
      </c>
      <c r="H13" s="154">
        <v>7</v>
      </c>
      <c r="I13" s="155">
        <v>8</v>
      </c>
      <c r="J13" s="150"/>
    </row>
    <row r="14" spans="1:11" x14ac:dyDescent="0.25">
      <c r="A14" s="156" t="s">
        <v>112</v>
      </c>
      <c r="B14" s="157">
        <v>6408000</v>
      </c>
      <c r="C14" s="157">
        <v>1000000</v>
      </c>
      <c r="D14" s="157">
        <v>0</v>
      </c>
      <c r="E14" s="157">
        <v>0</v>
      </c>
      <c r="F14" s="157">
        <v>0</v>
      </c>
      <c r="G14" s="157">
        <v>213596</v>
      </c>
      <c r="H14" s="121">
        <v>667842</v>
      </c>
      <c r="I14" s="158">
        <f t="shared" ref="I14:I22" si="0">SUM(B14:H14)</f>
        <v>8289438</v>
      </c>
      <c r="J14" s="53"/>
      <c r="K14" s="159"/>
    </row>
    <row r="15" spans="1:11" x14ac:dyDescent="0.25">
      <c r="A15" s="160" t="s">
        <v>113</v>
      </c>
      <c r="B15" s="161"/>
      <c r="C15" s="161"/>
      <c r="D15" s="161"/>
      <c r="E15" s="161"/>
      <c r="F15" s="162"/>
      <c r="G15" s="163"/>
      <c r="H15" s="162">
        <v>745652</v>
      </c>
      <c r="I15" s="158">
        <f>SUM(B15:H15)</f>
        <v>745652</v>
      </c>
      <c r="J15" s="164"/>
      <c r="K15" s="53"/>
    </row>
    <row r="16" spans="1:11" ht="25.5" x14ac:dyDescent="0.25">
      <c r="A16" s="165" t="s">
        <v>114</v>
      </c>
      <c r="B16" s="157"/>
      <c r="C16" s="157"/>
      <c r="D16" s="157"/>
      <c r="E16" s="157"/>
      <c r="F16" s="157"/>
      <c r="G16" s="166">
        <v>237297</v>
      </c>
      <c r="H16" s="121"/>
      <c r="I16" s="158">
        <f>SUM(B16:H16)</f>
        <v>237297</v>
      </c>
      <c r="J16" s="53"/>
      <c r="K16" s="159"/>
    </row>
    <row r="17" spans="1:13" x14ac:dyDescent="0.25">
      <c r="A17" s="156" t="s">
        <v>115</v>
      </c>
      <c r="B17" s="157"/>
      <c r="C17" s="157"/>
      <c r="D17" s="157"/>
      <c r="E17" s="157"/>
      <c r="F17" s="157"/>
      <c r="G17" s="157">
        <f>SUM(G15:G16)</f>
        <v>237297</v>
      </c>
      <c r="H17" s="157">
        <f>SUM(H15:H16)</f>
        <v>745652</v>
      </c>
      <c r="I17" s="158">
        <f>SUM(B17:H17)</f>
        <v>982949</v>
      </c>
      <c r="J17" s="53"/>
      <c r="K17" s="159"/>
    </row>
    <row r="18" spans="1:13" ht="38.25" x14ac:dyDescent="0.25">
      <c r="A18" s="167" t="s">
        <v>116</v>
      </c>
      <c r="B18" s="161"/>
      <c r="C18" s="161"/>
      <c r="D18" s="161"/>
      <c r="E18" s="161"/>
      <c r="F18" s="161"/>
      <c r="G18" s="168"/>
      <c r="H18" s="161"/>
      <c r="I18" s="158">
        <f t="shared" si="0"/>
        <v>0</v>
      </c>
      <c r="J18" s="53"/>
    </row>
    <row r="19" spans="1:13" x14ac:dyDescent="0.25">
      <c r="A19" s="167" t="s">
        <v>117</v>
      </c>
      <c r="B19" s="161"/>
      <c r="C19" s="161"/>
      <c r="D19" s="161"/>
      <c r="E19" s="161"/>
      <c r="F19" s="161"/>
      <c r="G19" s="161"/>
      <c r="H19" s="161"/>
      <c r="I19" s="158">
        <f t="shared" si="0"/>
        <v>0</v>
      </c>
      <c r="J19" s="53"/>
    </row>
    <row r="20" spans="1:13" x14ac:dyDescent="0.25">
      <c r="A20" s="169" t="s">
        <v>118</v>
      </c>
      <c r="B20" s="161"/>
      <c r="C20" s="161"/>
      <c r="D20" s="161"/>
      <c r="E20" s="161"/>
      <c r="F20" s="161"/>
      <c r="G20" s="161"/>
      <c r="H20" s="161"/>
      <c r="I20" s="158"/>
      <c r="J20" s="53"/>
    </row>
    <row r="21" spans="1:13" x14ac:dyDescent="0.25">
      <c r="A21" s="170" t="s">
        <v>119</v>
      </c>
      <c r="B21" s="161"/>
      <c r="C21" s="161"/>
      <c r="D21" s="161"/>
      <c r="E21" s="161"/>
      <c r="F21" s="161"/>
      <c r="G21" s="161"/>
      <c r="H21" s="161"/>
      <c r="I21" s="158"/>
      <c r="J21" s="53"/>
    </row>
    <row r="22" spans="1:13" ht="25.5" x14ac:dyDescent="0.25">
      <c r="A22" s="171" t="s">
        <v>120</v>
      </c>
      <c r="B22" s="161"/>
      <c r="C22" s="161"/>
      <c r="D22" s="161"/>
      <c r="E22" s="161"/>
      <c r="F22" s="161"/>
      <c r="G22" s="116">
        <f>-5380+1790</f>
        <v>-3590</v>
      </c>
      <c r="H22" s="172">
        <f>-1790+5380</f>
        <v>3590</v>
      </c>
      <c r="I22" s="158">
        <f t="shared" si="0"/>
        <v>0</v>
      </c>
      <c r="J22" s="53"/>
      <c r="K22" s="53"/>
    </row>
    <row r="23" spans="1:13" ht="15.75" thickBot="1" x14ac:dyDescent="0.3">
      <c r="A23" s="173" t="s">
        <v>121</v>
      </c>
      <c r="B23" s="174">
        <f>SUM(B14:B22)</f>
        <v>6408000</v>
      </c>
      <c r="C23" s="174">
        <v>1000000</v>
      </c>
      <c r="D23" s="174">
        <v>0</v>
      </c>
      <c r="E23" s="174">
        <v>0</v>
      </c>
      <c r="F23" s="174">
        <f>SUM(F14:F22)</f>
        <v>0</v>
      </c>
      <c r="G23" s="174">
        <f>SUM(G17:G22)+G14</f>
        <v>447303</v>
      </c>
      <c r="H23" s="174">
        <f>SUM(H17:H22)+H14</f>
        <v>1417084</v>
      </c>
      <c r="I23" s="174">
        <f>SUM(B23:H23)</f>
        <v>9272387</v>
      </c>
      <c r="J23" s="53"/>
      <c r="K23" s="53"/>
    </row>
    <row r="24" spans="1:13" x14ac:dyDescent="0.25">
      <c r="A24" s="175"/>
      <c r="B24" s="176"/>
      <c r="C24" s="176"/>
      <c r="D24" s="176"/>
      <c r="E24" s="176"/>
      <c r="F24" s="176"/>
      <c r="G24" s="176"/>
      <c r="H24" s="176"/>
      <c r="I24" s="177"/>
      <c r="J24" s="53"/>
      <c r="K24" s="53"/>
    </row>
    <row r="25" spans="1:13" ht="15.75" thickBot="1" x14ac:dyDescent="0.3">
      <c r="A25" s="173" t="s">
        <v>122</v>
      </c>
      <c r="B25" s="157">
        <v>8231140</v>
      </c>
      <c r="C25" s="157">
        <v>1000000</v>
      </c>
      <c r="D25" s="157">
        <v>0</v>
      </c>
      <c r="E25" s="157">
        <v>0</v>
      </c>
      <c r="F25" s="157">
        <v>0</v>
      </c>
      <c r="G25" s="157">
        <v>445934</v>
      </c>
      <c r="H25" s="157">
        <v>1686548</v>
      </c>
      <c r="I25" s="158">
        <f t="shared" ref="I25:I31" si="1">SUM(B25:H25)</f>
        <v>11363622</v>
      </c>
      <c r="J25" s="53"/>
      <c r="K25" s="53"/>
    </row>
    <row r="26" spans="1:13" x14ac:dyDescent="0.25">
      <c r="A26" s="160" t="s">
        <v>113</v>
      </c>
      <c r="B26" s="161"/>
      <c r="C26" s="161"/>
      <c r="D26" s="161"/>
      <c r="E26" s="161"/>
      <c r="F26" s="116"/>
      <c r="G26" s="161"/>
      <c r="H26" s="178">
        <f>'[1]2EYA'!B36</f>
        <v>441599</v>
      </c>
      <c r="I26" s="158">
        <f>SUM(B26:H26)</f>
        <v>441599</v>
      </c>
      <c r="J26" s="137"/>
      <c r="K26" s="137"/>
    </row>
    <row r="27" spans="1:13" ht="25.5" x14ac:dyDescent="0.25">
      <c r="A27" s="167" t="s">
        <v>114</v>
      </c>
      <c r="B27" s="157"/>
      <c r="C27" s="157"/>
      <c r="D27" s="157"/>
      <c r="E27" s="157"/>
      <c r="F27" s="157"/>
      <c r="G27" s="166">
        <f>'[1]2EYA'!B42</f>
        <v>10366</v>
      </c>
      <c r="H27" s="157"/>
      <c r="I27" s="158">
        <f>SUM(B27:H27)</f>
        <v>10366</v>
      </c>
      <c r="J27" s="53"/>
      <c r="K27" s="53"/>
    </row>
    <row r="28" spans="1:13" x14ac:dyDescent="0.25">
      <c r="A28" s="179" t="s">
        <v>115</v>
      </c>
      <c r="B28" s="157"/>
      <c r="C28" s="157"/>
      <c r="D28" s="157"/>
      <c r="E28" s="157"/>
      <c r="F28" s="157"/>
      <c r="G28" s="180">
        <f>SUM(G27)</f>
        <v>10366</v>
      </c>
      <c r="H28" s="180">
        <f>SUM(H26:H27)</f>
        <v>441599</v>
      </c>
      <c r="I28" s="158">
        <f>SUM(B28:H28)</f>
        <v>451965</v>
      </c>
      <c r="J28" s="53"/>
      <c r="K28" s="53"/>
    </row>
    <row r="29" spans="1:13" ht="38.25" x14ac:dyDescent="0.25">
      <c r="A29" s="167" t="s">
        <v>116</v>
      </c>
      <c r="B29" s="161"/>
      <c r="C29" s="161"/>
      <c r="D29" s="161"/>
      <c r="E29" s="161"/>
      <c r="F29" s="161"/>
      <c r="G29" s="168"/>
      <c r="H29" s="161"/>
      <c r="I29" s="158">
        <f t="shared" si="1"/>
        <v>0</v>
      </c>
      <c r="J29" s="53"/>
      <c r="K29" s="53"/>
      <c r="L29" s="181"/>
      <c r="M29" s="182"/>
    </row>
    <row r="30" spans="1:13" x14ac:dyDescent="0.25">
      <c r="A30" s="167" t="s">
        <v>117</v>
      </c>
      <c r="B30" s="161"/>
      <c r="C30" s="161"/>
      <c r="D30" s="161"/>
      <c r="E30" s="161"/>
      <c r="F30" s="161"/>
      <c r="G30" s="161"/>
      <c r="H30" s="161"/>
      <c r="I30" s="158">
        <f t="shared" si="1"/>
        <v>0</v>
      </c>
      <c r="J30" s="53"/>
      <c r="K30" s="53"/>
      <c r="L30" s="181"/>
    </row>
    <row r="31" spans="1:13" ht="25.5" x14ac:dyDescent="0.25">
      <c r="A31" s="171" t="s">
        <v>123</v>
      </c>
      <c r="B31" s="161"/>
      <c r="C31" s="161"/>
      <c r="D31" s="161"/>
      <c r="E31" s="161"/>
      <c r="F31" s="161"/>
      <c r="G31" s="116">
        <f>H31*-1</f>
        <v>-3571</v>
      </c>
      <c r="H31" s="178">
        <v>3571</v>
      </c>
      <c r="I31" s="158">
        <f t="shared" si="1"/>
        <v>0</v>
      </c>
      <c r="J31" s="53"/>
      <c r="K31" s="183"/>
      <c r="L31" s="184"/>
    </row>
    <row r="32" spans="1:13" ht="15.75" thickBot="1" x14ac:dyDescent="0.3">
      <c r="A32" s="173" t="s">
        <v>124</v>
      </c>
      <c r="B32" s="174">
        <f>SUM(B25:B31)</f>
        <v>8231140</v>
      </c>
      <c r="C32" s="174">
        <f>SUM(C25:C31)</f>
        <v>1000000</v>
      </c>
      <c r="D32" s="174">
        <f>SUM(D25:D31)</f>
        <v>0</v>
      </c>
      <c r="E32" s="174">
        <f>SUM(E25:E31)</f>
        <v>0</v>
      </c>
      <c r="F32" s="174">
        <f>SUM(F25:F31)</f>
        <v>0</v>
      </c>
      <c r="G32" s="174">
        <f>SUM(G28:G31)+G25</f>
        <v>452729</v>
      </c>
      <c r="H32" s="174">
        <f>SUM(H28:H31)+H25</f>
        <v>2131718</v>
      </c>
      <c r="I32" s="185">
        <f>SUM(B32:H32)</f>
        <v>11815587</v>
      </c>
      <c r="J32" s="186"/>
      <c r="K32" s="137"/>
    </row>
    <row r="33" spans="1:11" x14ac:dyDescent="0.25">
      <c r="A33" s="187"/>
      <c r="B33" s="188"/>
      <c r="C33" s="188"/>
      <c r="D33" s="189"/>
      <c r="E33" s="189"/>
      <c r="F33" s="189"/>
      <c r="G33" s="189"/>
      <c r="H33" s="189"/>
      <c r="I33" s="190">
        <f>I32-'[1] 1EYA'!B46</f>
        <v>0</v>
      </c>
      <c r="J33" s="137"/>
      <c r="K33" s="137"/>
    </row>
    <row r="34" spans="1:11" ht="26.25" customHeight="1" x14ac:dyDescent="0.25">
      <c r="A34" s="187"/>
      <c r="B34" s="188"/>
      <c r="C34" s="188"/>
      <c r="D34" s="189"/>
      <c r="E34" s="189"/>
      <c r="F34" s="189"/>
      <c r="G34" s="189"/>
      <c r="H34" s="189"/>
      <c r="I34" s="189"/>
      <c r="J34" s="137"/>
      <c r="K34" s="137"/>
    </row>
    <row r="35" spans="1:11" x14ac:dyDescent="0.25">
      <c r="A35" s="187"/>
      <c r="B35" s="188"/>
      <c r="C35" s="188"/>
      <c r="D35" s="189"/>
      <c r="E35" s="189"/>
      <c r="F35" s="189"/>
      <c r="G35" s="191"/>
      <c r="H35" s="191"/>
      <c r="I35" s="189"/>
      <c r="J35" s="186"/>
      <c r="K35" s="137"/>
    </row>
    <row r="36" spans="1:11" x14ac:dyDescent="0.25">
      <c r="A36" s="215" t="s">
        <v>42</v>
      </c>
      <c r="B36" s="215"/>
      <c r="C36" s="215"/>
      <c r="D36" s="215"/>
      <c r="E36" s="215"/>
      <c r="F36" s="215"/>
      <c r="G36" s="164"/>
      <c r="I36" s="53"/>
      <c r="J36" s="137"/>
      <c r="K36" s="137"/>
    </row>
    <row r="37" spans="1:11" ht="25.5" customHeight="1" x14ac:dyDescent="0.25">
      <c r="A37" s="51"/>
      <c r="B37" s="52"/>
      <c r="C37" s="52"/>
      <c r="D37" s="192"/>
      <c r="E37" s="53"/>
      <c r="F37" s="54"/>
      <c r="G37" s="139"/>
      <c r="H37" s="53"/>
      <c r="I37" s="53"/>
    </row>
    <row r="38" spans="1:11" x14ac:dyDescent="0.25">
      <c r="A38" s="51"/>
      <c r="B38" s="53"/>
      <c r="C38" s="53"/>
      <c r="D38" s="192"/>
      <c r="E38" s="53"/>
      <c r="F38" s="54"/>
      <c r="G38" s="139"/>
      <c r="H38" s="53"/>
      <c r="I38" s="53"/>
    </row>
    <row r="39" spans="1:11" x14ac:dyDescent="0.25">
      <c r="A39" s="216" t="s">
        <v>43</v>
      </c>
      <c r="B39" s="216"/>
      <c r="C39" s="216"/>
      <c r="D39" s="216"/>
      <c r="E39" s="216"/>
      <c r="F39" s="216"/>
      <c r="G39" s="53"/>
      <c r="H39" s="53"/>
      <c r="I39" s="53"/>
    </row>
    <row r="40" spans="1:11" x14ac:dyDescent="0.25">
      <c r="A40" s="51"/>
      <c r="B40" s="53"/>
      <c r="C40" s="53"/>
      <c r="D40" s="189"/>
      <c r="E40" s="53"/>
      <c r="F40" s="53"/>
      <c r="G40" s="53"/>
      <c r="H40" s="53"/>
      <c r="I40" s="53"/>
    </row>
    <row r="41" spans="1:11" x14ac:dyDescent="0.25">
      <c r="A41" s="51"/>
      <c r="B41" s="53"/>
      <c r="C41" s="53"/>
      <c r="D41" s="189"/>
      <c r="E41" s="53"/>
      <c r="F41" s="53"/>
      <c r="G41" s="53"/>
      <c r="H41" s="53"/>
      <c r="I41" s="53"/>
    </row>
    <row r="42" spans="1:11" x14ac:dyDescent="0.25">
      <c r="A42" s="51"/>
      <c r="B42" s="189"/>
      <c r="C42" s="189"/>
      <c r="D42" s="189"/>
      <c r="E42" s="53"/>
      <c r="F42" s="53"/>
      <c r="G42" s="53"/>
      <c r="H42" s="53"/>
      <c r="I42" s="53"/>
    </row>
    <row r="43" spans="1:11" x14ac:dyDescent="0.25">
      <c r="A43" s="193"/>
      <c r="B43" s="189"/>
      <c r="C43" s="189"/>
      <c r="D43" s="189"/>
      <c r="E43" s="53"/>
      <c r="F43" s="53"/>
      <c r="G43" s="53"/>
      <c r="H43" s="53"/>
      <c r="I43" s="53"/>
    </row>
    <row r="44" spans="1:11" x14ac:dyDescent="0.25">
      <c r="A44" s="194"/>
      <c r="B44" s="137"/>
      <c r="C44" s="137"/>
      <c r="D44" s="137"/>
      <c r="E44" s="137"/>
      <c r="F44" s="137"/>
      <c r="G44" s="137"/>
      <c r="H44" s="137"/>
      <c r="I44" s="137"/>
    </row>
    <row r="45" spans="1:11" x14ac:dyDescent="0.25">
      <c r="A45" s="194"/>
      <c r="B45" s="137"/>
      <c r="C45" s="137"/>
      <c r="D45" s="137"/>
      <c r="E45" s="137"/>
      <c r="F45" s="137"/>
      <c r="G45" s="137"/>
      <c r="H45" s="137"/>
      <c r="I45" s="137"/>
    </row>
    <row r="46" spans="1:11" x14ac:dyDescent="0.25">
      <c r="A46" s="194"/>
      <c r="B46" s="137"/>
      <c r="C46" s="137"/>
      <c r="D46" s="137"/>
      <c r="E46" s="137"/>
      <c r="F46" s="137"/>
      <c r="G46" s="137"/>
      <c r="H46" s="137"/>
      <c r="I46" s="137"/>
    </row>
    <row r="47" spans="1:11" x14ac:dyDescent="0.25">
      <c r="A47" s="194"/>
      <c r="B47" s="137"/>
      <c r="C47" s="137"/>
      <c r="D47" s="137"/>
      <c r="E47" s="137"/>
      <c r="F47" s="137"/>
      <c r="G47" s="137"/>
      <c r="H47" s="137"/>
      <c r="I47" s="137"/>
    </row>
    <row r="48" spans="1:11" x14ac:dyDescent="0.25">
      <c r="A48" s="194"/>
      <c r="B48" s="137"/>
      <c r="C48" s="137"/>
      <c r="D48" s="137"/>
      <c r="E48" s="137"/>
      <c r="F48" s="137"/>
      <c r="G48" s="137"/>
      <c r="H48" s="137"/>
      <c r="I48" s="137"/>
    </row>
    <row r="49" spans="1:9" x14ac:dyDescent="0.25">
      <c r="A49" s="194"/>
      <c r="B49" s="137"/>
      <c r="C49" s="137"/>
      <c r="D49" s="137"/>
      <c r="E49" s="137"/>
      <c r="F49" s="137"/>
      <c r="G49" s="137"/>
      <c r="H49" s="137"/>
      <c r="I49" s="137"/>
    </row>
  </sheetData>
  <mergeCells count="16">
    <mergeCell ref="A9:I9"/>
    <mergeCell ref="G2:I2"/>
    <mergeCell ref="A5:I5"/>
    <mergeCell ref="A6:I6"/>
    <mergeCell ref="A7:I7"/>
    <mergeCell ref="A8:I8"/>
    <mergeCell ref="H11:H12"/>
    <mergeCell ref="I11:I12"/>
    <mergeCell ref="A36:F36"/>
    <mergeCell ref="A39:F39"/>
    <mergeCell ref="A11:A12"/>
    <mergeCell ref="B11:C11"/>
    <mergeCell ref="D11:D12"/>
    <mergeCell ref="E11:E12"/>
    <mergeCell ref="F11:F12"/>
    <mergeCell ref="G11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Снегова Елена Александровна</dc:creator>
  <cp:lastModifiedBy>Снегова Елена Александровна</cp:lastModifiedBy>
  <dcterms:created xsi:type="dcterms:W3CDTF">2015-07-22T10:31:39Z</dcterms:created>
  <dcterms:modified xsi:type="dcterms:W3CDTF">2015-07-24T05:55:16Z</dcterms:modified>
</cp:coreProperties>
</file>