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'!$A$15</definedName>
  </definedNames>
  <calcPr fullCalcOnLoad="1"/>
</workbook>
</file>

<file path=xl/sharedStrings.xml><?xml version="1.0" encoding="utf-8"?>
<sst xmlns="http://schemas.openxmlformats.org/spreadsheetml/2006/main" count="186" uniqueCount="122">
  <si>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</si>
  <si>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</si>
  <si>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</si>
  <si>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</si>
  <si>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</si>
  <si>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</si>
  <si>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</si>
  <si>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</si>
  <si>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</si>
  <si>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</si>
  <si>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</si>
  <si>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</si>
  <si>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</si>
  <si>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</si>
  <si>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</si>
  <si>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</si>
  <si>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</si>
  <si>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</si>
  <si>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</si>
  <si>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</si>
  <si>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</si>
  <si>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</si>
  <si>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</si>
  <si>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</si>
  <si>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</si>
  <si>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</si>
  <si>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</si>
  <si>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</si>
  <si>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</si>
  <si>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</si>
  <si>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</si>
  <si>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</si>
  <si>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</si>
  <si>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</si>
  <si>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</si>
  <si>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</si>
  <si>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</si>
  <si>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</si>
  <si>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</si>
  <si>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</si>
  <si>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</si>
  <si>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</si>
  <si>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</si>
  <si>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</si>
  <si>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</si>
  <si>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</si>
  <si>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</si>
  <si>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</si>
  <si>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</si>
  <si>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</si>
  <si>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</si>
  <si>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</si>
  <si>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</si>
  <si>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</si>
  <si>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</si>
  <si>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</si>
  <si>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</si>
  <si>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</si>
  <si>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</si>
  <si>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</si>
  <si>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</si>
  <si>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 xml:space="preserve">На 1 января 2016 года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</si>
  <si>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</si>
  <si>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</si>
  <si>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</si>
  <si>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</si>
  <si>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</si>
  <si>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</si>
  <si>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</si>
  <si>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</si>
  <si>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</si>
  <si>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</si>
  <si>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</si>
  <si>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</si>
  <si>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</si>
  <si>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</si>
  <si>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</si>
  <si>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</si>
  <si>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</si>
  <si>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</si>
  <si>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</si>
  <si>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</si>
  <si>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</si>
  <si>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</si>
  <si>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</si>
  <si>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</si>
  <si>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</si>
  <si>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</si>
  <si>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</si>
  <si>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</si>
  <si>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</si>
  <si>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</si>
  <si>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</si>
  <si>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</si>
  <si>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</si>
  <si>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</si>
  <si>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</si>
  <si>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</si>
  <si>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</si>
  <si>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 xml:space="preserve">На 1 января 2017 года </t>
  </si>
  <si>
    <t>Возврат/(выдача) займов</t>
  </si>
  <si>
    <t>Займы выданные</t>
  </si>
  <si>
    <t>31 декабря 2016</t>
  </si>
  <si>
    <t>Приобретение нематериальных активов</t>
  </si>
  <si>
    <t>За девять месяцев, закончившиеся 30 сентября 2017 года</t>
  </si>
  <si>
    <t>За девять месяцев, закончившиеся 30 сентября 2016 года</t>
  </si>
  <si>
    <t>О ФИНАНСОВОМ  ПОЛОЖЕНИИ за девять месяцев, закончившиеся 30 сентября 2017 года</t>
  </si>
  <si>
    <t xml:space="preserve">Промежуточная финансовая отчетность АО "КоЖаН", составленная в соответствии  с МСФО , на 30 сентября 2017 года </t>
  </si>
  <si>
    <t>30 сентября 2017</t>
  </si>
  <si>
    <t xml:space="preserve"> за  девять месяцев, закончившиеся 30 сентября 2017 года</t>
  </si>
  <si>
    <t>На 30 сентября 2016 года</t>
  </si>
  <si>
    <t>На 30 сентября 2017 года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</si>
  <si>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</si>
  <si>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</si>
  <si>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</si>
  <si>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</si>
  <si>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</si>
  <si>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</si>
  <si>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</si>
  <si>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</t>
  </si>
  <si>
    <t>________________</t>
  </si>
  <si>
    <t>Заместитель генерального директора по экономике и финансам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</si>
</sst>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_ ;_ * \-#,##0_ ;_ * &quot;-&quot;??_ ;_ @_ "/>
    <numFmt numFmtId="209" formatCode="0.0"/>
    <numFmt numFmtId="210" formatCode="_-* #,##0.0_р_._-;\-* #,##0.0_р_._-;_-* &quot;-&quot;??_р_._-;_-@_-"/>
    <numFmt numFmtId="211" formatCode="_-* #,##0_р_._-;\-* #,##0_р_._-;_-* &quot;-&quot;??_р_._-;_-@_-"/>
    <numFmt numFmtId="212" formatCode="&quot;Истина&quot;;&quot;Истина&quot;;&quot;Ложь&quot;"/>
    <numFmt numFmtId="213" formatCode="&quot;Вкл&quot;;&quot;Вкл&quot;;&quot;Выкл&quot;"/>
    <numFmt numFmtId="214" formatCode="_ * #,##0.00_ ;_ * \-#,##0.00_ ;_ * &quot;-&quot;??_ ;_ @_ 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9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ck"/>
      <bottom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4" fontId="115" fillId="0" borderId="0">
      <alignment/>
      <protection/>
    </xf>
    <xf numFmtId="2" fontId="9" fillId="0" borderId="0">
      <alignment/>
      <protection/>
    </xf>
    <xf numFmtId="0" fontId="115" fillId="0" borderId="0">
      <alignment/>
      <protection/>
    </xf>
    <xf numFmtId="175" fontId="115" fillId="0" borderId="0">
      <alignment/>
      <protection/>
    </xf>
    <xf numFmtId="0" fontId="115" fillId="0" borderId="0">
      <alignment/>
      <protection/>
    </xf>
    <xf numFmtId="174" fontId="115" fillId="0" borderId="0">
      <alignment/>
      <protection/>
    </xf>
    <xf numFmtId="0" fontId="115" fillId="0" borderId="0">
      <alignment/>
      <protection/>
    </xf>
    <xf numFmtId="175" fontId="9" fillId="0" borderId="0">
      <alignment/>
      <protection/>
    </xf>
    <xf numFmtId="174" fontId="116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23">
    <xf numFmtId="0" fontId="0" fillId="0" borderId="0" xfId="0" applyFont="1" applyAlignment="1">
      <alignment/>
    </xf>
    <xf numFmtId="0" fontId="123" fillId="0" borderId="0" xfId="0" applyFont="1" applyAlignment="1">
      <alignment/>
    </xf>
    <xf numFmtId="0" fontId="115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15" fillId="0" borderId="0" xfId="0" applyFont="1" applyFill="1" applyAlignment="1">
      <alignment/>
    </xf>
    <xf numFmtId="171" fontId="115" fillId="0" borderId="0" xfId="532" applyFont="1" applyFill="1" applyAlignment="1">
      <alignment/>
    </xf>
    <xf numFmtId="0" fontId="6" fillId="69" borderId="0" xfId="452" applyFont="1" applyFill="1">
      <alignment/>
      <protection/>
    </xf>
    <xf numFmtId="4" fontId="6" fillId="69" borderId="0" xfId="452" applyNumberFormat="1" applyFont="1" applyFill="1" applyAlignment="1">
      <alignment horizontal="right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4" fillId="0" borderId="10" xfId="0" applyFont="1" applyBorder="1" applyAlignment="1">
      <alignment wrapText="1"/>
    </xf>
    <xf numFmtId="0" fontId="125" fillId="0" borderId="0" xfId="0" applyFont="1" applyAlignment="1">
      <alignment horizontal="center" wrapText="1"/>
    </xf>
    <xf numFmtId="0" fontId="125" fillId="0" borderId="10" xfId="0" applyFont="1" applyBorder="1" applyAlignment="1">
      <alignment horizontal="center" wrapText="1"/>
    </xf>
    <xf numFmtId="0" fontId="126" fillId="0" borderId="10" xfId="0" applyFont="1" applyBorder="1" applyAlignment="1">
      <alignment horizontal="right" wrapText="1"/>
    </xf>
    <xf numFmtId="0" fontId="126" fillId="0" borderId="0" xfId="0" applyFont="1" applyAlignment="1">
      <alignment horizontal="right" wrapText="1"/>
    </xf>
    <xf numFmtId="0" fontId="12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5" fillId="0" borderId="0" xfId="0" applyFont="1" applyAlignment="1">
      <alignment horizontal="right" wrapText="1"/>
    </xf>
    <xf numFmtId="0" fontId="115" fillId="0" borderId="0" xfId="0" applyFont="1" applyAlignment="1">
      <alignment horizontal="right" wrapText="1"/>
    </xf>
    <xf numFmtId="0" fontId="127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3" fontId="115" fillId="0" borderId="0" xfId="0" applyNumberFormat="1" applyFont="1" applyAlignment="1">
      <alignment horizontal="right" wrapText="1"/>
    </xf>
    <xf numFmtId="0" fontId="115" fillId="0" borderId="10" xfId="0" applyFont="1" applyBorder="1" applyAlignment="1">
      <alignment wrapText="1"/>
    </xf>
    <xf numFmtId="0" fontId="115" fillId="0" borderId="10" xfId="0" applyFont="1" applyBorder="1" applyAlignment="1">
      <alignment horizontal="center" wrapText="1"/>
    </xf>
    <xf numFmtId="3" fontId="115" fillId="0" borderId="10" xfId="0" applyNumberFormat="1" applyFont="1" applyBorder="1" applyAlignment="1">
      <alignment horizontal="right" wrapText="1"/>
    </xf>
    <xf numFmtId="0" fontId="127" fillId="0" borderId="10" xfId="0" applyFont="1" applyBorder="1" applyAlignment="1">
      <alignment wrapText="1"/>
    </xf>
    <xf numFmtId="0" fontId="125" fillId="0" borderId="36" xfId="0" applyFont="1" applyBorder="1" applyAlignment="1">
      <alignment horizontal="left" wrapText="1"/>
    </xf>
    <xf numFmtId="0" fontId="115" fillId="0" borderId="36" xfId="0" applyFont="1" applyBorder="1" applyAlignment="1">
      <alignment horizontal="center" wrapText="1"/>
    </xf>
    <xf numFmtId="3" fontId="115" fillId="0" borderId="36" xfId="0" applyNumberFormat="1" applyFont="1" applyBorder="1" applyAlignment="1">
      <alignment horizontal="right" wrapText="1"/>
    </xf>
    <xf numFmtId="0" fontId="127" fillId="0" borderId="0" xfId="0" applyFont="1" applyAlignment="1">
      <alignment wrapText="1"/>
    </xf>
    <xf numFmtId="0" fontId="127" fillId="0" borderId="37" xfId="0" applyFont="1" applyBorder="1" applyAlignment="1">
      <alignment wrapText="1"/>
    </xf>
    <xf numFmtId="0" fontId="127" fillId="0" borderId="37" xfId="0" applyFont="1" applyBorder="1" applyAlignment="1">
      <alignment horizontal="center" wrapText="1"/>
    </xf>
    <xf numFmtId="0" fontId="127" fillId="0" borderId="8" xfId="0" applyFont="1" applyBorder="1" applyAlignment="1">
      <alignment wrapText="1"/>
    </xf>
    <xf numFmtId="0" fontId="115" fillId="0" borderId="8" xfId="0" applyFont="1" applyBorder="1" applyAlignment="1">
      <alignment horizontal="center" wrapText="1"/>
    </xf>
    <xf numFmtId="3" fontId="115" fillId="0" borderId="8" xfId="0" applyNumberFormat="1" applyFont="1" applyBorder="1" applyAlignment="1">
      <alignment horizontal="right" wrapText="1"/>
    </xf>
    <xf numFmtId="0" fontId="125" fillId="0" borderId="10" xfId="0" applyFont="1" applyBorder="1" applyAlignment="1">
      <alignment horizontal="left" wrapText="1"/>
    </xf>
    <xf numFmtId="0" fontId="115" fillId="0" borderId="36" xfId="0" applyFont="1" applyBorder="1" applyAlignment="1">
      <alignment horizontal="left" wrapText="1"/>
    </xf>
    <xf numFmtId="0" fontId="125" fillId="0" borderId="36" xfId="0" applyFont="1" applyBorder="1" applyAlignment="1">
      <alignment horizontal="right" wrapText="1"/>
    </xf>
    <xf numFmtId="0" fontId="125" fillId="0" borderId="37" xfId="0" applyFont="1" applyBorder="1" applyAlignment="1">
      <alignment horizontal="center" wrapText="1"/>
    </xf>
    <xf numFmtId="0" fontId="115" fillId="0" borderId="38" xfId="0" applyFont="1" applyBorder="1" applyAlignment="1">
      <alignment horizontal="center" wrapText="1"/>
    </xf>
    <xf numFmtId="0" fontId="127" fillId="0" borderId="39" xfId="0" applyFont="1" applyBorder="1" applyAlignment="1">
      <alignment horizontal="center" wrapText="1"/>
    </xf>
    <xf numFmtId="0" fontId="126" fillId="0" borderId="37" xfId="0" applyFont="1" applyBorder="1" applyAlignment="1">
      <alignment horizontal="right" wrapText="1"/>
    </xf>
    <xf numFmtId="0" fontId="115" fillId="0" borderId="37" xfId="0" applyFont="1" applyBorder="1" applyAlignment="1">
      <alignment horizontal="right" wrapText="1"/>
    </xf>
    <xf numFmtId="0" fontId="115" fillId="0" borderId="39" xfId="0" applyFont="1" applyBorder="1" applyAlignment="1">
      <alignment horizontal="right" wrapText="1"/>
    </xf>
    <xf numFmtId="0" fontId="125" fillId="0" borderId="37" xfId="0" applyFont="1" applyBorder="1" applyAlignment="1">
      <alignment wrapText="1"/>
    </xf>
    <xf numFmtId="0" fontId="125" fillId="0" borderId="37" xfId="0" applyFont="1" applyBorder="1" applyAlignment="1">
      <alignment horizontal="right" wrapText="1"/>
    </xf>
    <xf numFmtId="0" fontId="125" fillId="0" borderId="10" xfId="0" applyFont="1" applyBorder="1" applyAlignment="1">
      <alignment wrapText="1"/>
    </xf>
    <xf numFmtId="0" fontId="115" fillId="0" borderId="36" xfId="0" applyFont="1" applyBorder="1" applyAlignment="1">
      <alignment wrapText="1"/>
    </xf>
    <xf numFmtId="0" fontId="125" fillId="0" borderId="36" xfId="0" applyFont="1" applyBorder="1" applyAlignment="1">
      <alignment horizontal="center" wrapText="1"/>
    </xf>
    <xf numFmtId="172" fontId="6" fillId="0" borderId="10" xfId="535" applyNumberFormat="1" applyFont="1" applyBorder="1" applyAlignment="1">
      <alignment wrapText="1"/>
    </xf>
    <xf numFmtId="172" fontId="115" fillId="0" borderId="0" xfId="0" applyNumberFormat="1" applyFont="1" applyAlignment="1">
      <alignment horizontal="right" wrapText="1"/>
    </xf>
    <xf numFmtId="172" fontId="115" fillId="0" borderId="10" xfId="0" applyNumberFormat="1" applyFont="1" applyBorder="1" applyAlignment="1">
      <alignment horizontal="right" wrapText="1"/>
    </xf>
    <xf numFmtId="172" fontId="125" fillId="0" borderId="0" xfId="0" applyNumberFormat="1" applyFont="1" applyAlignment="1">
      <alignment horizontal="right" wrapText="1"/>
    </xf>
    <xf numFmtId="0" fontId="125" fillId="0" borderId="10" xfId="0" applyFont="1" applyBorder="1" applyAlignment="1">
      <alignment horizontal="right" wrapText="1"/>
    </xf>
    <xf numFmtId="0" fontId="125" fillId="0" borderId="8" xfId="0" applyFont="1" applyBorder="1" applyAlignment="1">
      <alignment wrapText="1"/>
    </xf>
    <xf numFmtId="0" fontId="125" fillId="0" borderId="8" xfId="0" applyFont="1" applyBorder="1" applyAlignment="1">
      <alignment horizontal="center" wrapText="1"/>
    </xf>
    <xf numFmtId="3" fontId="125" fillId="0" borderId="8" xfId="0" applyNumberFormat="1" applyFont="1" applyBorder="1" applyAlignment="1">
      <alignment horizontal="right" wrapText="1"/>
    </xf>
    <xf numFmtId="0" fontId="125" fillId="0" borderId="8" xfId="0" applyFont="1" applyBorder="1" applyAlignment="1">
      <alignment horizontal="right" wrapText="1"/>
    </xf>
    <xf numFmtId="0" fontId="115" fillId="0" borderId="10" xfId="0" applyFont="1" applyBorder="1" applyAlignment="1">
      <alignment horizontal="right" wrapText="1"/>
    </xf>
    <xf numFmtId="3" fontId="125" fillId="0" borderId="10" xfId="0" applyNumberFormat="1" applyFont="1" applyBorder="1" applyAlignment="1">
      <alignment horizontal="right" wrapText="1"/>
    </xf>
    <xf numFmtId="3" fontId="125" fillId="0" borderId="0" xfId="0" applyNumberFormat="1" applyFont="1" applyAlignment="1">
      <alignment horizontal="right" wrapText="1"/>
    </xf>
    <xf numFmtId="3" fontId="125" fillId="0" borderId="37" xfId="0" applyNumberFormat="1" applyFont="1" applyBorder="1" applyAlignment="1">
      <alignment horizontal="right" wrapText="1"/>
    </xf>
    <xf numFmtId="0" fontId="127" fillId="0" borderId="10" xfId="0" applyFont="1" applyBorder="1" applyAlignment="1">
      <alignment horizontal="center" wrapText="1"/>
    </xf>
    <xf numFmtId="0" fontId="126" fillId="0" borderId="0" xfId="0" applyFont="1" applyAlignment="1">
      <alignment wrapText="1"/>
    </xf>
    <xf numFmtId="0" fontId="125" fillId="0" borderId="36" xfId="0" applyFont="1" applyBorder="1" applyAlignment="1">
      <alignment wrapText="1"/>
    </xf>
    <xf numFmtId="0" fontId="127" fillId="0" borderId="36" xfId="0" applyFont="1" applyBorder="1" applyAlignment="1">
      <alignment horizontal="center" wrapText="1"/>
    </xf>
    <xf numFmtId="3" fontId="125" fillId="0" borderId="36" xfId="0" applyNumberFormat="1" applyFont="1" applyBorder="1" applyAlignment="1">
      <alignment horizontal="right" wrapText="1"/>
    </xf>
    <xf numFmtId="172" fontId="125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25" fillId="0" borderId="0" xfId="0" applyFont="1" applyAlignment="1">
      <alignment horizontal="center" wrapText="1"/>
    </xf>
    <xf numFmtId="0" fontId="115" fillId="0" borderId="0" xfId="0" applyFont="1" applyAlignment="1">
      <alignment horizontal="center" wrapText="1"/>
    </xf>
    <xf numFmtId="0" fontId="115" fillId="0" borderId="0" xfId="0" applyFont="1" applyBorder="1" applyAlignment="1">
      <alignment wrapText="1"/>
    </xf>
    <xf numFmtId="0" fontId="115" fillId="0" borderId="0" xfId="0" applyFont="1" applyBorder="1" applyAlignment="1">
      <alignment horizontal="center" wrapText="1"/>
    </xf>
    <xf numFmtId="3" fontId="115" fillId="0" borderId="0" xfId="0" applyNumberFormat="1" applyFont="1" applyBorder="1" applyAlignment="1">
      <alignment horizontal="right" wrapText="1"/>
    </xf>
    <xf numFmtId="0" fontId="127" fillId="0" borderId="0" xfId="0" applyFont="1" applyBorder="1" applyAlignment="1">
      <alignment horizontal="center" wrapText="1"/>
    </xf>
    <xf numFmtId="0" fontId="115" fillId="0" borderId="0" xfId="0" applyFont="1" applyBorder="1" applyAlignment="1">
      <alignment horizontal="right" wrapText="1"/>
    </xf>
    <xf numFmtId="0" fontId="127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3" fontId="115" fillId="0" borderId="9" xfId="0" applyNumberFormat="1" applyFont="1" applyBorder="1" applyAlignment="1">
      <alignment horizontal="right" wrapText="1"/>
    </xf>
    <xf numFmtId="0" fontId="128" fillId="0" borderId="0" xfId="0" applyFont="1" applyAlignment="1">
      <alignment wrapText="1"/>
    </xf>
    <xf numFmtId="0" fontId="128" fillId="0" borderId="39" xfId="0" applyFont="1" applyBorder="1" applyAlignment="1">
      <alignment wrapText="1"/>
    </xf>
    <xf numFmtId="0" fontId="3" fillId="0" borderId="7" xfId="411" applyFont="1" applyFill="1" applyBorder="1" applyAlignment="1">
      <alignment vertical="center"/>
      <protection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25" fillId="0" borderId="0" xfId="0" applyFont="1" applyBorder="1" applyAlignment="1">
      <alignment wrapText="1"/>
    </xf>
    <xf numFmtId="3" fontId="125" fillId="0" borderId="0" xfId="0" applyNumberFormat="1" applyFont="1" applyBorder="1" applyAlignment="1">
      <alignment horizontal="right" wrapText="1"/>
    </xf>
    <xf numFmtId="0" fontId="125" fillId="0" borderId="0" xfId="0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5" fillId="0" borderId="10" xfId="0" applyFont="1" applyBorder="1" applyAlignment="1">
      <alignment horizontal="center" wrapText="1"/>
    </xf>
    <xf numFmtId="208" fontId="97" fillId="0" borderId="10" xfId="532" applyNumberFormat="1" applyFont="1" applyFill="1" applyBorder="1" applyAlignment="1">
      <alignment/>
    </xf>
    <xf numFmtId="208" fontId="97" fillId="0" borderId="8" xfId="532" applyNumberFormat="1" applyFont="1" applyFill="1" applyBorder="1" applyAlignment="1">
      <alignment/>
    </xf>
    <xf numFmtId="211" fontId="115" fillId="0" borderId="0" xfId="532" applyNumberFormat="1" applyFont="1" applyAlignment="1">
      <alignment horizontal="right" wrapText="1"/>
    </xf>
    <xf numFmtId="172" fontId="115" fillId="0" borderId="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15" fillId="0" borderId="40" xfId="0" applyFont="1" applyBorder="1" applyAlignment="1">
      <alignment vertical="center" wrapText="1"/>
    </xf>
    <xf numFmtId="0" fontId="115" fillId="0" borderId="41" xfId="0" applyFont="1" applyBorder="1" applyAlignment="1">
      <alignment vertical="center" wrapText="1"/>
    </xf>
    <xf numFmtId="0" fontId="115" fillId="0" borderId="0" xfId="0" applyFont="1" applyBorder="1" applyAlignment="1">
      <alignment horizontal="left" vertical="top" wrapText="1"/>
    </xf>
    <xf numFmtId="0" fontId="115" fillId="0" borderId="0" xfId="0" applyFont="1" applyBorder="1" applyAlignment="1">
      <alignment vertical="center" wrapText="1"/>
    </xf>
    <xf numFmtId="0" fontId="123" fillId="0" borderId="0" xfId="0" applyFont="1" applyBorder="1" applyAlignment="1">
      <alignment/>
    </xf>
    <xf numFmtId="0" fontId="115" fillId="0" borderId="41" xfId="0" applyFont="1" applyBorder="1" applyAlignment="1">
      <alignment vertical="top" wrapText="1"/>
    </xf>
    <xf numFmtId="0" fontId="115" fillId="0" borderId="40" xfId="0" applyFont="1" applyBorder="1" applyAlignment="1">
      <alignment vertical="top" wrapText="1"/>
    </xf>
    <xf numFmtId="0" fontId="126" fillId="0" borderId="10" xfId="0" applyFont="1" applyBorder="1" applyAlignment="1">
      <alignment horizontal="right" vertical="top" wrapText="1"/>
    </xf>
    <xf numFmtId="172" fontId="115" fillId="0" borderId="0" xfId="0" applyNumberFormat="1" applyFont="1" applyFill="1" applyAlignment="1">
      <alignment horizontal="right" wrapTex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4" fillId="69" borderId="7" xfId="452" applyFont="1" applyFill="1" applyBorder="1" applyAlignment="1">
      <alignment horizontal="center" vertical="center" wrapText="1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4" fillId="0" borderId="7" xfId="441" applyFont="1" applyBorder="1" applyAlignment="1">
      <alignment horizontal="center" vertical="center" wrapText="1"/>
      <protection/>
    </xf>
    <xf numFmtId="0" fontId="125" fillId="0" borderId="0" xfId="0" applyFont="1" applyAlignment="1">
      <alignment horizontal="center" wrapText="1"/>
    </xf>
    <xf numFmtId="0" fontId="125" fillId="0" borderId="10" xfId="0" applyFont="1" applyBorder="1" applyAlignment="1">
      <alignment horizontal="center" wrapText="1"/>
    </xf>
    <xf numFmtId="0" fontId="5" fillId="0" borderId="0" xfId="441" applyFont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24" fillId="0" borderId="0" xfId="0" applyFont="1" applyAlignment="1">
      <alignment wrapText="1"/>
    </xf>
    <xf numFmtId="0" fontId="124" fillId="0" borderId="10" xfId="0" applyFont="1" applyBorder="1" applyAlignment="1">
      <alignment wrapText="1"/>
    </xf>
    <xf numFmtId="0" fontId="7" fillId="0" borderId="0" xfId="441" applyFont="1" applyAlignment="1">
      <alignment horizontal="center"/>
      <protection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58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26.140625" style="0" customWidth="1"/>
    <col min="2" max="2" width="14.28125" style="0" customWidth="1"/>
    <col min="3" max="3" width="20.28125" style="1" customWidth="1"/>
    <col min="4" max="4" width="17.57421875" style="1" customWidth="1"/>
  </cols>
  <sheetData>
    <row r="1" spans="1:5" ht="15" customHeight="1">
      <c r="A1" s="85" t="s">
        <v>107</v>
      </c>
      <c r="B1" s="85"/>
      <c r="C1" s="85"/>
      <c r="D1" s="85"/>
      <c r="E1" s="85"/>
    </row>
    <row r="2" spans="1:4" ht="15">
      <c r="A2" s="110" t="s">
        <v>0</v>
      </c>
      <c r="B2" s="110"/>
      <c r="C2" s="110"/>
      <c r="D2" s="110"/>
    </row>
    <row r="3" spans="1:4" ht="15">
      <c r="A3" s="111" t="s">
        <v>106</v>
      </c>
      <c r="B3" s="111"/>
      <c r="C3" s="111"/>
      <c r="D3" s="111"/>
    </row>
    <row r="4" ht="6" customHeight="1"/>
    <row r="5" spans="1:4" ht="19.5" customHeight="1" thickBot="1">
      <c r="A5" s="14" t="s">
        <v>18</v>
      </c>
      <c r="B5" s="16" t="s">
        <v>19</v>
      </c>
      <c r="C5" s="17" t="s">
        <v>108</v>
      </c>
      <c r="D5" s="17" t="s">
        <v>102</v>
      </c>
    </row>
    <row r="6" spans="1:4" ht="15">
      <c r="A6" s="19"/>
      <c r="B6" s="42"/>
      <c r="C6" s="18"/>
      <c r="D6" s="45"/>
    </row>
    <row r="7" spans="1:4" ht="15">
      <c r="A7" s="19" t="s">
        <v>20</v>
      </c>
      <c r="B7" s="20"/>
      <c r="C7" s="21"/>
      <c r="D7" s="22"/>
    </row>
    <row r="8" spans="1:4" ht="15">
      <c r="A8" s="19" t="s">
        <v>1</v>
      </c>
      <c r="B8" s="23"/>
      <c r="C8" s="21"/>
      <c r="D8" s="22"/>
    </row>
    <row r="9" spans="1:4" ht="20.25" customHeight="1">
      <c r="A9" s="24" t="s">
        <v>21</v>
      </c>
      <c r="B9" s="20">
        <v>5</v>
      </c>
      <c r="C9" s="25">
        <v>17177081</v>
      </c>
      <c r="D9" s="25">
        <v>13018504</v>
      </c>
    </row>
    <row r="10" spans="1:4" ht="15">
      <c r="A10" s="24" t="s">
        <v>3</v>
      </c>
      <c r="B10" s="20">
        <v>6</v>
      </c>
      <c r="C10" s="25">
        <v>552012</v>
      </c>
      <c r="D10" s="25">
        <v>176994</v>
      </c>
    </row>
    <row r="11" spans="1:4" ht="19.5" customHeight="1">
      <c r="A11" s="24" t="s">
        <v>22</v>
      </c>
      <c r="B11" s="20">
        <v>7</v>
      </c>
      <c r="C11" s="25">
        <v>9914688</v>
      </c>
      <c r="D11" s="25">
        <v>9794909</v>
      </c>
    </row>
    <row r="12" spans="1:4" ht="19.5" customHeight="1">
      <c r="A12" s="24" t="s">
        <v>2</v>
      </c>
      <c r="B12" s="20">
        <v>8</v>
      </c>
      <c r="C12" s="25">
        <v>2144197</v>
      </c>
      <c r="D12" s="25">
        <v>2048830</v>
      </c>
    </row>
    <row r="13" spans="1:4" ht="19.5" customHeight="1">
      <c r="A13" s="24" t="s">
        <v>4</v>
      </c>
      <c r="B13" s="20"/>
      <c r="C13" s="25">
        <v>23344</v>
      </c>
      <c r="D13" s="25">
        <v>27196</v>
      </c>
    </row>
    <row r="14" spans="1:4" ht="19.5" customHeight="1">
      <c r="A14" s="24" t="s">
        <v>5</v>
      </c>
      <c r="B14" s="86">
        <v>28</v>
      </c>
      <c r="C14" s="25">
        <v>236966</v>
      </c>
      <c r="D14" s="25">
        <v>239406</v>
      </c>
    </row>
    <row r="15" spans="1:4" ht="19.5" customHeight="1">
      <c r="A15" s="75" t="s">
        <v>23</v>
      </c>
      <c r="B15" s="76">
        <v>15</v>
      </c>
      <c r="C15" s="77">
        <v>492043</v>
      </c>
      <c r="D15" s="77">
        <v>379381</v>
      </c>
    </row>
    <row r="16" spans="1:4" ht="15">
      <c r="A16" s="75" t="s">
        <v>101</v>
      </c>
      <c r="B16" s="76">
        <v>11</v>
      </c>
      <c r="C16" s="77">
        <v>585000</v>
      </c>
      <c r="D16" s="77">
        <v>431536</v>
      </c>
    </row>
    <row r="17" spans="1:4" ht="15">
      <c r="A17" s="80"/>
      <c r="B17" s="81"/>
      <c r="C17" s="82">
        <f>SUM(C9:C16)</f>
        <v>31125331</v>
      </c>
      <c r="D17" s="82">
        <f>SUM(D9:D16)</f>
        <v>26116756</v>
      </c>
    </row>
    <row r="18" spans="1:4" ht="15">
      <c r="A18" s="24"/>
      <c r="B18" s="78"/>
      <c r="C18" s="21"/>
      <c r="D18" s="79"/>
    </row>
    <row r="19" spans="1:4" ht="15">
      <c r="A19" s="19" t="s">
        <v>24</v>
      </c>
      <c r="B19" s="23"/>
      <c r="C19" s="21"/>
      <c r="D19" s="22"/>
    </row>
    <row r="20" spans="1:4" ht="26.25">
      <c r="A20" s="24" t="s">
        <v>25</v>
      </c>
      <c r="B20" s="20">
        <v>9</v>
      </c>
      <c r="C20" s="25">
        <v>821369</v>
      </c>
      <c r="D20" s="25">
        <v>725066</v>
      </c>
    </row>
    <row r="21" spans="1:4" ht="26.25">
      <c r="A21" s="24" t="s">
        <v>6</v>
      </c>
      <c r="B21" s="20">
        <v>10</v>
      </c>
      <c r="C21" s="25">
        <v>4350744</v>
      </c>
      <c r="D21" s="25">
        <v>1584956</v>
      </c>
    </row>
    <row r="22" spans="1:4" ht="15">
      <c r="A22" s="24" t="str">
        <f>A16</f>
        <v>Займы выданные</v>
      </c>
      <c r="B22" s="20">
        <v>11</v>
      </c>
      <c r="C22" s="25">
        <v>3195086</v>
      </c>
      <c r="D22" s="25">
        <v>165413</v>
      </c>
    </row>
    <row r="23" spans="1:4" ht="15">
      <c r="A23" s="24" t="s">
        <v>27</v>
      </c>
      <c r="B23" s="20">
        <v>12</v>
      </c>
      <c r="C23" s="25">
        <v>1614424</v>
      </c>
      <c r="D23" s="25">
        <v>2781228</v>
      </c>
    </row>
    <row r="24" spans="1:4" ht="26.25">
      <c r="A24" s="24" t="s">
        <v>7</v>
      </c>
      <c r="B24" s="20"/>
      <c r="C24" s="25" t="s">
        <v>26</v>
      </c>
      <c r="D24" s="25" t="s">
        <v>26</v>
      </c>
    </row>
    <row r="25" spans="1:4" ht="15">
      <c r="A25" s="24" t="s">
        <v>28</v>
      </c>
      <c r="B25" s="20">
        <v>13</v>
      </c>
      <c r="C25" s="25">
        <v>1990475</v>
      </c>
      <c r="D25" s="25">
        <v>588089</v>
      </c>
    </row>
    <row r="26" spans="1:4" ht="26.25">
      <c r="A26" s="24" t="s">
        <v>29</v>
      </c>
      <c r="B26" s="20">
        <v>14</v>
      </c>
      <c r="C26" s="25">
        <v>61745</v>
      </c>
      <c r="D26" s="25">
        <v>495329</v>
      </c>
    </row>
    <row r="27" spans="1:4" ht="27" thickBot="1">
      <c r="A27" s="26" t="s">
        <v>30</v>
      </c>
      <c r="B27" s="27">
        <v>15</v>
      </c>
      <c r="C27" s="28">
        <v>379683</v>
      </c>
      <c r="D27" s="28">
        <v>424631</v>
      </c>
    </row>
    <row r="28" spans="1:4" ht="15.75" thickBot="1">
      <c r="A28" s="29"/>
      <c r="B28" s="37"/>
      <c r="C28" s="28">
        <f>SUM(C20:C27)</f>
        <v>12413526</v>
      </c>
      <c r="D28" s="28">
        <f>SUM(D20:D27)</f>
        <v>6764712</v>
      </c>
    </row>
    <row r="29" spans="1:4" ht="15.75" thickBot="1">
      <c r="A29" s="30" t="s">
        <v>8</v>
      </c>
      <c r="B29" s="43"/>
      <c r="C29" s="32">
        <f>C17+C28</f>
        <v>43538857</v>
      </c>
      <c r="D29" s="32">
        <f>D17+D28</f>
        <v>32881468</v>
      </c>
    </row>
    <row r="30" spans="1:4" ht="10.5" customHeight="1" thickTop="1">
      <c r="A30" s="24"/>
      <c r="B30" s="44"/>
      <c r="C30" s="21"/>
      <c r="D30" s="47"/>
    </row>
    <row r="31" spans="1:4" ht="26.25">
      <c r="A31" s="19" t="s">
        <v>31</v>
      </c>
      <c r="B31" s="23"/>
      <c r="C31" s="21"/>
      <c r="D31" s="22"/>
    </row>
    <row r="32" spans="1:4" ht="15">
      <c r="A32" s="19" t="s">
        <v>32</v>
      </c>
      <c r="B32" s="23"/>
      <c r="C32" s="21"/>
      <c r="D32" s="22"/>
    </row>
    <row r="33" spans="1:4" ht="15">
      <c r="A33" s="24" t="s">
        <v>33</v>
      </c>
      <c r="B33" s="20">
        <v>16</v>
      </c>
      <c r="C33" s="25">
        <v>10748046</v>
      </c>
      <c r="D33" s="25">
        <v>10748046</v>
      </c>
    </row>
    <row r="34" spans="1:4" ht="15">
      <c r="A34" s="24" t="s">
        <v>34</v>
      </c>
      <c r="B34" s="20">
        <v>16</v>
      </c>
      <c r="C34" s="22"/>
      <c r="D34" s="22"/>
    </row>
    <row r="35" spans="1:4" ht="15.75" thickBot="1">
      <c r="A35" s="26" t="s">
        <v>35</v>
      </c>
      <c r="B35" s="27">
        <v>16</v>
      </c>
      <c r="C35" s="28">
        <v>12076268</v>
      </c>
      <c r="D35" s="28">
        <v>5171541</v>
      </c>
    </row>
    <row r="36" spans="1:4" ht="15.75" thickBot="1">
      <c r="A36" s="33"/>
      <c r="B36" s="37"/>
      <c r="C36" s="28">
        <f>SUM(C33:C35)</f>
        <v>22824314</v>
      </c>
      <c r="D36" s="28">
        <f>SUM(D33:D35)</f>
        <v>15919587</v>
      </c>
    </row>
    <row r="37" spans="1:4" ht="12.75" customHeight="1">
      <c r="A37" s="34"/>
      <c r="B37" s="35"/>
      <c r="C37" s="21"/>
      <c r="D37" s="46"/>
    </row>
    <row r="38" spans="1:4" ht="15">
      <c r="A38" s="19" t="s">
        <v>9</v>
      </c>
      <c r="B38" s="23"/>
      <c r="C38" s="21"/>
      <c r="D38" s="22"/>
    </row>
    <row r="39" spans="1:4" ht="15">
      <c r="A39" s="33" t="s">
        <v>36</v>
      </c>
      <c r="B39" s="20"/>
      <c r="C39" s="25" t="s">
        <v>26</v>
      </c>
      <c r="D39" s="25" t="s">
        <v>26</v>
      </c>
    </row>
    <row r="40" spans="1:4" ht="39">
      <c r="A40" s="33" t="s">
        <v>37</v>
      </c>
      <c r="B40" s="20">
        <v>17</v>
      </c>
      <c r="C40" s="25">
        <v>515638</v>
      </c>
      <c r="D40" s="25">
        <v>486450</v>
      </c>
    </row>
    <row r="41" spans="1:4" ht="27" thickBot="1">
      <c r="A41" s="29" t="s">
        <v>38</v>
      </c>
      <c r="B41" s="27">
        <v>18</v>
      </c>
      <c r="C41" s="28">
        <v>2072898</v>
      </c>
      <c r="D41" s="28">
        <v>1918535</v>
      </c>
    </row>
    <row r="42" spans="1:4" ht="15.75" thickBot="1">
      <c r="A42" s="29"/>
      <c r="B42" s="37"/>
      <c r="C42" s="28">
        <f>SUM(C40:C41)</f>
        <v>2588536</v>
      </c>
      <c r="D42" s="28">
        <f>SUM(D40:D41)</f>
        <v>2404985</v>
      </c>
    </row>
    <row r="43" spans="1:4" ht="25.5" customHeight="1">
      <c r="A43" s="48" t="s">
        <v>39</v>
      </c>
      <c r="B43" s="35"/>
      <c r="C43" s="49"/>
      <c r="D43" s="49"/>
    </row>
    <row r="44" spans="1:4" ht="15" customHeight="1">
      <c r="A44" s="33" t="s">
        <v>36</v>
      </c>
      <c r="B44" s="74"/>
      <c r="C44" s="25" t="s">
        <v>26</v>
      </c>
      <c r="D44" s="25" t="s">
        <v>26</v>
      </c>
    </row>
    <row r="45" spans="1:4" ht="38.25" customHeight="1">
      <c r="A45" s="33" t="s">
        <v>10</v>
      </c>
      <c r="B45" s="20">
        <v>19</v>
      </c>
      <c r="C45" s="25">
        <v>15880165</v>
      </c>
      <c r="D45" s="25">
        <v>13206837</v>
      </c>
    </row>
    <row r="46" spans="1:4" s="1" customFormat="1" ht="51" customHeight="1">
      <c r="A46" s="33" t="s">
        <v>40</v>
      </c>
      <c r="B46" s="20">
        <v>20</v>
      </c>
      <c r="C46" s="25">
        <v>193219</v>
      </c>
      <c r="D46" s="25">
        <v>395330</v>
      </c>
    </row>
    <row r="47" spans="1:4" s="1" customFormat="1" ht="15" customHeight="1">
      <c r="A47" s="33" t="s">
        <v>41</v>
      </c>
      <c r="B47" s="20"/>
      <c r="C47" s="25">
        <v>687850</v>
      </c>
      <c r="D47" s="25" t="s">
        <v>26</v>
      </c>
    </row>
    <row r="48" spans="1:4" s="1" customFormat="1" ht="38.25" customHeight="1">
      <c r="A48" s="24" t="s">
        <v>42</v>
      </c>
      <c r="B48" s="20">
        <v>28</v>
      </c>
      <c r="C48" s="25">
        <v>997230</v>
      </c>
      <c r="D48" s="25">
        <v>182500</v>
      </c>
    </row>
    <row r="49" spans="1:4" s="1" customFormat="1" ht="25.5" customHeight="1" thickBot="1">
      <c r="A49" s="24" t="s">
        <v>43</v>
      </c>
      <c r="B49" s="20">
        <v>21</v>
      </c>
      <c r="C49" s="25">
        <v>367543</v>
      </c>
      <c r="D49" s="25">
        <v>772229</v>
      </c>
    </row>
    <row r="50" spans="1:4" s="1" customFormat="1" ht="13.5" thickBot="1">
      <c r="A50" s="36"/>
      <c r="B50" s="37"/>
      <c r="C50" s="38">
        <f>SUM(C45:C49)</f>
        <v>18126007</v>
      </c>
      <c r="D50" s="38">
        <f>SUM(D45:D49)</f>
        <v>14556896</v>
      </c>
    </row>
    <row r="51" spans="1:4" s="1" customFormat="1" ht="25.5" customHeight="1" thickBot="1">
      <c r="A51" s="39" t="s">
        <v>44</v>
      </c>
      <c r="B51" s="16"/>
      <c r="C51" s="28">
        <f>C36+C42+C50</f>
        <v>43538857</v>
      </c>
      <c r="D51" s="28">
        <f>D36+D42+D50</f>
        <v>32881468</v>
      </c>
    </row>
    <row r="52" spans="1:4" s="1" customFormat="1" ht="51" customHeight="1" thickBot="1">
      <c r="A52" s="40" t="s">
        <v>98</v>
      </c>
      <c r="B52" s="31">
        <v>16</v>
      </c>
      <c r="C52" s="70">
        <v>2121</v>
      </c>
      <c r="D52" s="70">
        <v>1479</v>
      </c>
    </row>
    <row r="53" ht="4.5" customHeight="1" thickTop="1"/>
    <row r="54" spans="1:4" ht="15">
      <c r="A54" s="83"/>
      <c r="B54" s="83"/>
      <c r="C54" s="83"/>
      <c r="D54" s="83"/>
    </row>
    <row r="55" spans="1:4" ht="15">
      <c r="A55" s="83"/>
      <c r="B55" s="83"/>
      <c r="C55" s="83"/>
      <c r="D55" s="83"/>
    </row>
    <row r="56" spans="1:4" ht="15">
      <c r="A56" s="99" t="s">
        <v>115</v>
      </c>
      <c r="B56" s="101" t="s">
        <v>119</v>
      </c>
      <c r="C56" s="103"/>
      <c r="D56" s="100" t="s">
        <v>120</v>
      </c>
    </row>
    <row r="57" spans="1:4" ht="15">
      <c r="A57" s="99" t="s">
        <v>116</v>
      </c>
      <c r="B57" s="102" t="s">
        <v>113</v>
      </c>
      <c r="C57" s="103"/>
      <c r="D57" s="100" t="s">
        <v>114</v>
      </c>
    </row>
    <row r="58" spans="1:4" ht="62.25" customHeight="1">
      <c r="A58" s="105" t="s">
        <v>117</v>
      </c>
      <c r="B58" s="102" t="s">
        <v>121</v>
      </c>
      <c r="C58" s="103"/>
      <c r="D58" s="104" t="s">
        <v>118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32"/>
  <sheetViews>
    <sheetView zoomScalePageLayoutView="0" workbookViewId="0" topLeftCell="A1">
      <selection activeCell="A30" sqref="A30:IV32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28125" style="0" customWidth="1"/>
    <col min="4" max="4" width="17.57421875" style="0" customWidth="1"/>
  </cols>
  <sheetData>
    <row r="1" spans="1:4" ht="15">
      <c r="A1" s="112" t="str">
        <f>'ОФП '!A1:B1</f>
        <v>Промежуточная финансовая отчетность АО "КоЖаН", составленная в соответствии  с МСФО , на 30 сентября 2017 года </v>
      </c>
      <c r="B1" s="112"/>
      <c r="C1" s="112"/>
      <c r="D1" s="112"/>
    </row>
    <row r="2" spans="1:4" ht="15">
      <c r="A2" s="10"/>
      <c r="B2" s="10"/>
      <c r="C2" s="11"/>
      <c r="D2" s="11"/>
    </row>
    <row r="3" spans="1:4" ht="15">
      <c r="A3" s="113" t="s">
        <v>12</v>
      </c>
      <c r="B3" s="113"/>
      <c r="C3" s="113"/>
      <c r="D3" s="12"/>
    </row>
    <row r="4" spans="1:4" ht="15">
      <c r="A4" s="113" t="s">
        <v>13</v>
      </c>
      <c r="B4" s="113"/>
      <c r="C4" s="113"/>
      <c r="D4" s="12"/>
    </row>
    <row r="5" spans="1:4" ht="15">
      <c r="A5" s="114" t="str">
        <f>ОИК!A4</f>
        <v> за  девять месяцев, закончившиеся 30 сентября 2017 года</v>
      </c>
      <c r="B5" s="114"/>
      <c r="C5" s="114"/>
      <c r="D5" s="13"/>
    </row>
    <row r="6" spans="1:4" ht="15">
      <c r="A6" s="12"/>
      <c r="B6" s="12"/>
      <c r="C6" s="12"/>
      <c r="D6" s="12"/>
    </row>
    <row r="8" spans="1:4" ht="39.75" thickBot="1">
      <c r="A8" s="14" t="s">
        <v>18</v>
      </c>
      <c r="B8" s="16" t="s">
        <v>19</v>
      </c>
      <c r="C8" s="17" t="s">
        <v>104</v>
      </c>
      <c r="D8" s="17" t="s">
        <v>105</v>
      </c>
    </row>
    <row r="9" spans="1:4" ht="15">
      <c r="A9" s="24"/>
      <c r="B9" s="23"/>
      <c r="C9" s="19"/>
      <c r="D9" s="33"/>
    </row>
    <row r="10" spans="1:4" ht="23.25" customHeight="1">
      <c r="A10" s="24" t="s">
        <v>45</v>
      </c>
      <c r="B10" s="20">
        <v>22</v>
      </c>
      <c r="C10" s="25">
        <v>19502968</v>
      </c>
      <c r="D10" s="25">
        <v>9279751</v>
      </c>
    </row>
    <row r="11" spans="1:4" ht="23.25" customHeight="1" thickBot="1">
      <c r="A11" s="26" t="s">
        <v>46</v>
      </c>
      <c r="B11" s="27">
        <v>23</v>
      </c>
      <c r="C11" s="53">
        <v>-4956708</v>
      </c>
      <c r="D11" s="53">
        <v>-3256859</v>
      </c>
    </row>
    <row r="12" spans="1:4" ht="15">
      <c r="A12" s="19" t="s">
        <v>47</v>
      </c>
      <c r="B12" s="20"/>
      <c r="C12" s="54">
        <f>SUM(C10:C11)</f>
        <v>14546260</v>
      </c>
      <c r="D12" s="54">
        <f>SUM(D10:D11)</f>
        <v>6022892</v>
      </c>
    </row>
    <row r="13" spans="1:4" ht="15">
      <c r="A13" s="24"/>
      <c r="B13" s="20"/>
      <c r="C13" s="54"/>
      <c r="D13" s="54"/>
    </row>
    <row r="14" spans="1:4" ht="15">
      <c r="A14" s="24" t="s">
        <v>14</v>
      </c>
      <c r="B14" s="20">
        <v>24</v>
      </c>
      <c r="C14" s="54">
        <v>-5795444</v>
      </c>
      <c r="D14" s="54">
        <v>-2872502</v>
      </c>
    </row>
    <row r="15" spans="1:4" ht="15">
      <c r="A15" s="24" t="s">
        <v>48</v>
      </c>
      <c r="B15" s="20">
        <v>25</v>
      </c>
      <c r="C15" s="54">
        <v>-608380</v>
      </c>
      <c r="D15" s="54">
        <v>-683080</v>
      </c>
    </row>
    <row r="16" spans="1:4" ht="15">
      <c r="A16" s="98" t="s">
        <v>49</v>
      </c>
      <c r="B16" s="92">
        <v>26</v>
      </c>
      <c r="C16" s="54">
        <v>-150885</v>
      </c>
      <c r="D16" s="54">
        <v>-134371</v>
      </c>
    </row>
    <row r="17" spans="1:4" ht="15">
      <c r="A17" s="24" t="s">
        <v>50</v>
      </c>
      <c r="B17" s="20">
        <v>27</v>
      </c>
      <c r="C17" s="54">
        <v>382309</v>
      </c>
      <c r="D17" s="54">
        <v>7322</v>
      </c>
    </row>
    <row r="18" spans="1:4" ht="15">
      <c r="A18" s="24" t="s">
        <v>51</v>
      </c>
      <c r="B18" s="20"/>
      <c r="C18" s="54">
        <v>-30459</v>
      </c>
      <c r="D18" s="54">
        <v>-36593</v>
      </c>
    </row>
    <row r="19" spans="1:4" ht="15.75" thickBot="1">
      <c r="A19" s="26" t="s">
        <v>52</v>
      </c>
      <c r="B19" s="27"/>
      <c r="C19" s="55">
        <v>61412</v>
      </c>
      <c r="D19" s="55">
        <f>72329+1</f>
        <v>72330</v>
      </c>
    </row>
    <row r="20" spans="1:4" ht="15">
      <c r="A20" s="19" t="s">
        <v>15</v>
      </c>
      <c r="B20" s="20"/>
      <c r="C20" s="54">
        <f>SUM(C12:C19)</f>
        <v>8404813</v>
      </c>
      <c r="D20" s="54">
        <f>SUM(D12:D19)</f>
        <v>2375998</v>
      </c>
    </row>
    <row r="21" spans="1:4" ht="15">
      <c r="A21" s="24"/>
      <c r="B21" s="20"/>
      <c r="C21" s="56"/>
      <c r="D21" s="56"/>
    </row>
    <row r="22" spans="1:4" ht="15.75" thickBot="1">
      <c r="A22" s="26" t="s">
        <v>53</v>
      </c>
      <c r="B22" s="27">
        <v>28</v>
      </c>
      <c r="C22" s="55">
        <v>-1500086</v>
      </c>
      <c r="D22" s="55">
        <v>-420494</v>
      </c>
    </row>
    <row r="23" spans="1:4" ht="15.75" thickBot="1">
      <c r="A23" s="50" t="s">
        <v>54</v>
      </c>
      <c r="B23" s="27"/>
      <c r="C23" s="55">
        <f>SUM(C20:C22)</f>
        <v>6904727</v>
      </c>
      <c r="D23" s="94">
        <f>SUM(D20:D22)</f>
        <v>1955504</v>
      </c>
    </row>
    <row r="24" spans="1:4" ht="15.75" thickBot="1">
      <c r="A24" s="50" t="s">
        <v>55</v>
      </c>
      <c r="B24" s="16"/>
      <c r="C24" s="55">
        <f>C23</f>
        <v>6904727</v>
      </c>
      <c r="D24" s="95">
        <f>D23</f>
        <v>1955504</v>
      </c>
    </row>
    <row r="25" spans="1:4" ht="15">
      <c r="A25" s="19"/>
      <c r="B25" s="15"/>
      <c r="C25" s="21"/>
      <c r="D25" s="21"/>
    </row>
    <row r="26" spans="1:4" ht="15">
      <c r="A26" s="19" t="s">
        <v>16</v>
      </c>
      <c r="B26" s="15"/>
      <c r="C26" s="21"/>
      <c r="D26" s="21"/>
    </row>
    <row r="27" spans="1:4" ht="15.75" thickBot="1">
      <c r="A27" s="51" t="s">
        <v>56</v>
      </c>
      <c r="B27" s="52">
        <v>16</v>
      </c>
      <c r="C27" s="41">
        <v>0.642</v>
      </c>
      <c r="D27" s="41">
        <v>0.182</v>
      </c>
    </row>
    <row r="28" ht="15.75" thickTop="1"/>
    <row r="30" spans="1:4" ht="15">
      <c r="A30" s="99" t="s">
        <v>115</v>
      </c>
      <c r="B30" s="101" t="s">
        <v>119</v>
      </c>
      <c r="C30" s="103"/>
      <c r="D30" s="100" t="s">
        <v>120</v>
      </c>
    </row>
    <row r="31" spans="1:4" ht="15">
      <c r="A31" s="99" t="s">
        <v>116</v>
      </c>
      <c r="B31" s="102" t="s">
        <v>113</v>
      </c>
      <c r="C31" s="103"/>
      <c r="D31" s="100" t="s">
        <v>114</v>
      </c>
    </row>
    <row r="32" spans="1:4" ht="62.25" customHeight="1">
      <c r="A32" s="105" t="s">
        <v>117</v>
      </c>
      <c r="B32" s="102" t="s">
        <v>121</v>
      </c>
      <c r="C32" s="103"/>
      <c r="D32" s="104" t="s">
        <v>118</v>
      </c>
    </row>
  </sheetData>
  <sheetProtection/>
  <mergeCells count="4"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6"/>
  <sheetViews>
    <sheetView zoomScalePageLayoutView="0" workbookViewId="0" topLeftCell="A7">
      <selection activeCell="A24" sqref="A24:IV26"/>
    </sheetView>
  </sheetViews>
  <sheetFormatPr defaultColWidth="9.140625" defaultRowHeight="15"/>
  <cols>
    <col min="1" max="1" width="25.28125" style="2" customWidth="1"/>
    <col min="2" max="2" width="6.00390625" style="2" customWidth="1"/>
    <col min="3" max="3" width="16.57421875" style="2" customWidth="1"/>
    <col min="4" max="4" width="11.28125" style="2" customWidth="1"/>
    <col min="5" max="5" width="17.00390625" style="2" customWidth="1"/>
    <col min="6" max="6" width="16.7109375" style="2" customWidth="1"/>
    <col min="7" max="16384" width="9.140625" style="2" customWidth="1"/>
  </cols>
  <sheetData>
    <row r="1" spans="1:6" ht="27" customHeight="1">
      <c r="A1" s="115" t="str">
        <f>'ОФП '!A1:B1</f>
        <v>Промежуточная финансовая отчетность АО "КоЖаН", составленная в соответствии  с МСФО , на 30 сентября 2017 года </v>
      </c>
      <c r="B1" s="115"/>
      <c r="C1" s="115"/>
      <c r="D1" s="115"/>
      <c r="E1" s="115"/>
      <c r="F1" s="115"/>
    </row>
    <row r="2" spans="1:6" ht="12.75">
      <c r="A2" s="3"/>
      <c r="B2" s="4"/>
      <c r="C2" s="4"/>
      <c r="D2" s="5"/>
      <c r="E2" s="5"/>
      <c r="F2" s="3"/>
    </row>
    <row r="3" spans="1:6" ht="12.75">
      <c r="A3" s="118" t="s">
        <v>11</v>
      </c>
      <c r="B3" s="118"/>
      <c r="C3" s="118"/>
      <c r="D3" s="118"/>
      <c r="E3" s="118"/>
      <c r="F3" s="6"/>
    </row>
    <row r="4" spans="1:6" ht="12.75">
      <c r="A4" s="119" t="s">
        <v>109</v>
      </c>
      <c r="B4" s="119"/>
      <c r="C4" s="119"/>
      <c r="D4" s="119"/>
      <c r="E4" s="119"/>
      <c r="F4" s="6"/>
    </row>
    <row r="5" spans="1:6" ht="15" customHeight="1">
      <c r="A5" s="7"/>
      <c r="B5" s="7"/>
      <c r="C5" s="7"/>
      <c r="D5" s="7"/>
      <c r="E5" s="7"/>
      <c r="F5" s="6"/>
    </row>
    <row r="6" spans="1:6" ht="12.75">
      <c r="A6" s="8"/>
      <c r="B6" s="8"/>
      <c r="C6" s="8"/>
      <c r="D6" s="9"/>
      <c r="E6" s="9"/>
      <c r="F6" s="8"/>
    </row>
    <row r="7" spans="1:6" ht="25.5" customHeight="1">
      <c r="A7" s="120" t="s">
        <v>18</v>
      </c>
      <c r="B7" s="116" t="s">
        <v>19</v>
      </c>
      <c r="C7" s="116" t="s">
        <v>33</v>
      </c>
      <c r="D7" s="116" t="s">
        <v>34</v>
      </c>
      <c r="E7" s="116" t="s">
        <v>35</v>
      </c>
      <c r="F7" s="116" t="s">
        <v>57</v>
      </c>
    </row>
    <row r="8" spans="1:6" ht="15.75" customHeight="1" thickBot="1">
      <c r="A8" s="121"/>
      <c r="B8" s="117"/>
      <c r="C8" s="117"/>
      <c r="D8" s="117"/>
      <c r="E8" s="117"/>
      <c r="F8" s="117"/>
    </row>
    <row r="9" spans="1:6" ht="13.5" thickBot="1">
      <c r="A9" s="19"/>
      <c r="B9" s="20"/>
      <c r="C9" s="22"/>
      <c r="D9" s="22"/>
      <c r="E9" s="22"/>
      <c r="F9" s="22"/>
    </row>
    <row r="10" spans="1:6" ht="13.5" thickBot="1">
      <c r="A10" s="58" t="s">
        <v>61</v>
      </c>
      <c r="B10" s="59"/>
      <c r="C10" s="60">
        <v>10748046</v>
      </c>
      <c r="D10" s="61" t="s">
        <v>26</v>
      </c>
      <c r="E10" s="60">
        <v>1536950</v>
      </c>
      <c r="F10" s="60">
        <f>C10+E10</f>
        <v>12284996</v>
      </c>
    </row>
    <row r="11" spans="1:6" ht="12.75">
      <c r="A11" s="24"/>
      <c r="B11" s="20"/>
      <c r="C11" s="22"/>
      <c r="D11" s="22"/>
      <c r="E11" s="22"/>
      <c r="F11" s="22"/>
    </row>
    <row r="12" spans="1:6" ht="13.5" thickBot="1">
      <c r="A12" s="24" t="s">
        <v>58</v>
      </c>
      <c r="B12" s="20"/>
      <c r="C12" s="22" t="s">
        <v>59</v>
      </c>
      <c r="D12" s="22" t="s">
        <v>59</v>
      </c>
      <c r="E12" s="96">
        <v>1955504</v>
      </c>
      <c r="F12" s="25">
        <f>E12</f>
        <v>1955504</v>
      </c>
    </row>
    <row r="13" spans="1:6" ht="13.5" customHeight="1" thickBot="1">
      <c r="A13" s="58" t="s">
        <v>60</v>
      </c>
      <c r="B13" s="59"/>
      <c r="C13" s="61" t="s">
        <v>26</v>
      </c>
      <c r="D13" s="61" t="s">
        <v>59</v>
      </c>
      <c r="E13" s="38">
        <f>E12</f>
        <v>1955504</v>
      </c>
      <c r="F13" s="38">
        <f>E13</f>
        <v>1955504</v>
      </c>
    </row>
    <row r="14" spans="1:6" ht="13.5" thickBot="1">
      <c r="A14" s="24"/>
      <c r="B14" s="20"/>
      <c r="C14" s="22"/>
      <c r="D14" s="22"/>
      <c r="E14" s="22"/>
      <c r="F14" s="22"/>
    </row>
    <row r="15" spans="1:6" ht="13.5" thickBot="1">
      <c r="A15" s="58" t="s">
        <v>110</v>
      </c>
      <c r="B15" s="37"/>
      <c r="C15" s="60">
        <v>10748046</v>
      </c>
      <c r="D15" s="61" t="s">
        <v>59</v>
      </c>
      <c r="E15" s="60">
        <f>E10+E13</f>
        <v>3492454</v>
      </c>
      <c r="F15" s="60">
        <f>C15+E15</f>
        <v>14240500</v>
      </c>
    </row>
    <row r="16" spans="1:6" ht="13.5" thickBot="1">
      <c r="A16" s="50"/>
      <c r="B16" s="27"/>
      <c r="C16" s="62"/>
      <c r="D16" s="62"/>
      <c r="E16" s="62"/>
      <c r="F16" s="62"/>
    </row>
    <row r="17" spans="1:6" ht="13.5" thickBot="1">
      <c r="A17" s="50" t="s">
        <v>99</v>
      </c>
      <c r="B17" s="16"/>
      <c r="C17" s="63">
        <v>10748046</v>
      </c>
      <c r="D17" s="57" t="s">
        <v>26</v>
      </c>
      <c r="E17" s="63">
        <v>5171541</v>
      </c>
      <c r="F17" s="60">
        <f>C17+E17</f>
        <v>15919587</v>
      </c>
    </row>
    <row r="18" spans="1:6" ht="13.5" thickBot="1">
      <c r="A18" s="26" t="s">
        <v>54</v>
      </c>
      <c r="B18" s="27"/>
      <c r="C18" s="57" t="s">
        <v>59</v>
      </c>
      <c r="D18" s="57" t="s">
        <v>59</v>
      </c>
      <c r="E18" s="28">
        <f>'ОСД '!C23</f>
        <v>6904727</v>
      </c>
      <c r="F18" s="28">
        <f>E18</f>
        <v>6904727</v>
      </c>
    </row>
    <row r="19" spans="1:6" ht="12.75" customHeight="1">
      <c r="A19" s="24" t="s">
        <v>55</v>
      </c>
      <c r="B19" s="20"/>
      <c r="C19" s="21" t="s">
        <v>59</v>
      </c>
      <c r="D19" s="21" t="s">
        <v>59</v>
      </c>
      <c r="E19" s="25">
        <f>E18</f>
        <v>6904727</v>
      </c>
      <c r="F19" s="25">
        <f>E19</f>
        <v>6904727</v>
      </c>
    </row>
    <row r="20" spans="1:6" ht="13.5" thickBot="1">
      <c r="A20" s="26"/>
      <c r="B20" s="27"/>
      <c r="C20" s="57"/>
      <c r="D20" s="57"/>
      <c r="E20" s="57"/>
      <c r="F20" s="57"/>
    </row>
    <row r="21" spans="1:6" ht="13.5" thickBot="1">
      <c r="A21" s="50" t="s">
        <v>111</v>
      </c>
      <c r="B21" s="93"/>
      <c r="C21" s="63">
        <v>10748046</v>
      </c>
      <c r="D21" s="57" t="s">
        <v>59</v>
      </c>
      <c r="E21" s="63">
        <f>E17+E19</f>
        <v>12076268</v>
      </c>
      <c r="F21" s="63">
        <f>C21+E21</f>
        <v>22824314</v>
      </c>
    </row>
    <row r="22" spans="1:6" ht="12.75">
      <c r="A22" s="88"/>
      <c r="B22" s="76"/>
      <c r="C22" s="89"/>
      <c r="D22" s="90"/>
      <c r="E22" s="89"/>
      <c r="F22" s="89"/>
    </row>
    <row r="23" spans="1:6" ht="12.75">
      <c r="A23" s="88"/>
      <c r="B23" s="76"/>
      <c r="C23" s="89"/>
      <c r="D23" s="90"/>
      <c r="E23" s="89"/>
      <c r="F23" s="89"/>
    </row>
    <row r="24" spans="1:6" ht="25.5">
      <c r="A24" s="99" t="s">
        <v>115</v>
      </c>
      <c r="B24" s="2"/>
      <c r="C24" s="101" t="s">
        <v>119</v>
      </c>
      <c r="D24" s="102"/>
      <c r="E24" s="100" t="s">
        <v>120</v>
      </c>
      <c r="F24" s="2"/>
    </row>
    <row r="25" spans="1:6" ht="15">
      <c r="A25" s="99" t="s">
        <v>116</v>
      </c>
      <c r="B25" s="2"/>
      <c r="C25" s="102" t="s">
        <v>113</v>
      </c>
      <c r="D25" s="100"/>
      <c r="E25" s="100" t="s">
        <v>114</v>
      </c>
      <c r="F25" s="2"/>
    </row>
    <row r="26" spans="1:6" ht="62.25" customHeight="1">
      <c r="A26" s="105" t="s">
        <v>117</v>
      </c>
      <c r="B26" s="2"/>
      <c r="C26" s="102" t="s">
        <v>121</v>
      </c>
      <c r="D26" s="104"/>
      <c r="E26" s="104" t="s">
        <v>118</v>
      </c>
      <c r="F26" s="2"/>
    </row>
  </sheetData>
  <sheetProtection/>
  <mergeCells count="9">
    <mergeCell ref="A1:F1"/>
    <mergeCell ref="F7:F8"/>
    <mergeCell ref="A3:E3"/>
    <mergeCell ref="A4:E4"/>
    <mergeCell ref="A7:A8"/>
    <mergeCell ref="B7:B8"/>
    <mergeCell ref="D7:D8"/>
    <mergeCell ref="E7:E8"/>
    <mergeCell ref="C7:C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57"/>
  <sheetViews>
    <sheetView zoomScalePageLayoutView="0" workbookViewId="0" topLeftCell="A13">
      <selection activeCell="C42" sqref="C42"/>
    </sheetView>
  </sheetViews>
  <sheetFormatPr defaultColWidth="38.140625" defaultRowHeight="15"/>
  <cols>
    <col min="1" max="1" width="38.57421875" style="0" customWidth="1"/>
    <col min="2" max="2" width="15.140625" style="0" customWidth="1"/>
    <col min="3" max="3" width="22.00390625" style="0" customWidth="1"/>
    <col min="4" max="4" width="20.8515625" style="0" customWidth="1"/>
  </cols>
  <sheetData>
    <row r="1" spans="1:4" ht="25.5" customHeight="1">
      <c r="A1" s="115" t="str">
        <f>'ОСД '!A1:D1</f>
        <v>Промежуточная финансовая отчетность АО "КоЖаН", составленная в соответствии  с МСФО , на 30 сентября 2017 года </v>
      </c>
      <c r="B1" s="115"/>
      <c r="C1" s="115"/>
      <c r="D1" s="115"/>
    </row>
    <row r="2" spans="1:3" ht="15">
      <c r="A2" s="122" t="s">
        <v>12</v>
      </c>
      <c r="B2" s="122"/>
      <c r="C2" s="122"/>
    </row>
    <row r="3" spans="1:3" ht="15">
      <c r="A3" s="122" t="s">
        <v>17</v>
      </c>
      <c r="B3" s="122"/>
      <c r="C3" s="122"/>
    </row>
    <row r="4" spans="1:3" ht="15">
      <c r="A4" s="122" t="str">
        <f>'ОСД '!A5:C5</f>
        <v> за  девять месяцев, закончившиеся 30 сентября 2017 года</v>
      </c>
      <c r="B4" s="122"/>
      <c r="C4" s="122"/>
    </row>
    <row r="5" spans="1:3" ht="15">
      <c r="A5" s="122" t="s">
        <v>62</v>
      </c>
      <c r="B5" s="122"/>
      <c r="C5" s="122"/>
    </row>
    <row r="6" spans="1:4" ht="39" thickBot="1">
      <c r="A6" s="14" t="s">
        <v>18</v>
      </c>
      <c r="B6" s="16" t="s">
        <v>19</v>
      </c>
      <c r="C6" s="106" t="str">
        <f>'ОСД '!C8</f>
        <v>За девять месяцев, закончившиеся 30 сентября 2017 года</v>
      </c>
      <c r="D6" s="106" t="str">
        <f>'ОСД '!D8</f>
        <v>За девять месяцев, закончившиеся 30 сентября 2016 года</v>
      </c>
    </row>
    <row r="7" spans="1:4" ht="15">
      <c r="A7" s="24"/>
      <c r="B7" s="15"/>
      <c r="C7" s="18"/>
      <c r="D7" s="18"/>
    </row>
    <row r="8" spans="1:4" ht="26.25">
      <c r="A8" s="19" t="s">
        <v>63</v>
      </c>
      <c r="B8" s="20"/>
      <c r="C8" s="19"/>
      <c r="D8" s="33"/>
    </row>
    <row r="9" spans="1:4" ht="15">
      <c r="A9" s="24" t="s">
        <v>15</v>
      </c>
      <c r="B9" s="23"/>
      <c r="C9" s="64">
        <f>'ОСД '!C20</f>
        <v>8404813</v>
      </c>
      <c r="D9" s="64">
        <f>'ОСД '!D20</f>
        <v>2375998</v>
      </c>
    </row>
    <row r="10" spans="1:4" ht="15">
      <c r="A10" s="24"/>
      <c r="B10" s="23"/>
      <c r="C10" s="21"/>
      <c r="D10" s="22"/>
    </row>
    <row r="11" spans="1:4" ht="15">
      <c r="A11" s="19" t="s">
        <v>64</v>
      </c>
      <c r="B11" s="23"/>
      <c r="C11" s="21"/>
      <c r="D11" s="22"/>
    </row>
    <row r="12" spans="1:4" ht="15">
      <c r="A12" s="24" t="s">
        <v>65</v>
      </c>
      <c r="B12" s="23"/>
      <c r="C12" s="25">
        <v>1804028</v>
      </c>
      <c r="D12" s="25">
        <v>929275</v>
      </c>
    </row>
    <row r="13" spans="1:4" ht="39">
      <c r="A13" s="24" t="s">
        <v>66</v>
      </c>
      <c r="B13" s="23"/>
      <c r="C13" s="22">
        <v>1320</v>
      </c>
      <c r="D13" s="25">
        <v>1236</v>
      </c>
    </row>
    <row r="14" spans="1:4" ht="15">
      <c r="A14" s="24" t="s">
        <v>67</v>
      </c>
      <c r="B14" s="23"/>
      <c r="C14" s="54" t="s">
        <v>26</v>
      </c>
      <c r="D14" s="54">
        <v>2362</v>
      </c>
    </row>
    <row r="15" spans="1:4" ht="15">
      <c r="A15" s="24" t="s">
        <v>68</v>
      </c>
      <c r="B15" s="23"/>
      <c r="C15" s="54">
        <v>150885</v>
      </c>
      <c r="D15" s="54">
        <v>134371</v>
      </c>
    </row>
    <row r="16" spans="1:4" ht="15">
      <c r="A16" s="24" t="s">
        <v>50</v>
      </c>
      <c r="B16" s="23"/>
      <c r="C16" s="54">
        <v>-382309</v>
      </c>
      <c r="D16" s="54">
        <v>-7322</v>
      </c>
    </row>
    <row r="17" spans="1:4" ht="26.25">
      <c r="A17" s="24" t="s">
        <v>69</v>
      </c>
      <c r="B17" s="23"/>
      <c r="C17" s="54">
        <v>30459</v>
      </c>
      <c r="D17" s="54">
        <v>75563</v>
      </c>
    </row>
    <row r="18" spans="1:4" ht="39.75" thickBot="1">
      <c r="A18" s="24" t="s">
        <v>70</v>
      </c>
      <c r="B18" s="23"/>
      <c r="C18" s="54">
        <v>38664</v>
      </c>
      <c r="D18" s="54">
        <v>4487</v>
      </c>
    </row>
    <row r="19" spans="1:4" ht="26.25">
      <c r="A19" s="48" t="s">
        <v>71</v>
      </c>
      <c r="B19" s="35"/>
      <c r="C19" s="65">
        <f>SUM(C9:C18)</f>
        <v>10047860</v>
      </c>
      <c r="D19" s="65">
        <f>SUM(D9:D18)</f>
        <v>3515970</v>
      </c>
    </row>
    <row r="20" spans="1:4" ht="15">
      <c r="A20" s="19"/>
      <c r="B20" s="23"/>
      <c r="C20" s="19"/>
      <c r="D20" s="19"/>
    </row>
    <row r="21" spans="1:4" ht="15">
      <c r="A21" s="19" t="s">
        <v>72</v>
      </c>
      <c r="B21" s="20"/>
      <c r="C21" s="19"/>
      <c r="D21" s="19"/>
    </row>
    <row r="22" spans="1:4" ht="39">
      <c r="A22" s="24" t="s">
        <v>73</v>
      </c>
      <c r="B22" s="20"/>
      <c r="C22" s="54">
        <v>-4433010</v>
      </c>
      <c r="D22" s="54">
        <v>-1812344</v>
      </c>
    </row>
    <row r="23" spans="1:4" ht="15">
      <c r="A23" s="24" t="s">
        <v>74</v>
      </c>
      <c r="B23" s="20"/>
      <c r="C23" s="54">
        <v>1166474</v>
      </c>
      <c r="D23" s="54">
        <v>-1180658</v>
      </c>
    </row>
    <row r="24" spans="1:4" ht="15">
      <c r="A24" s="24" t="s">
        <v>75</v>
      </c>
      <c r="B24" s="20"/>
      <c r="C24" s="54">
        <v>-96303</v>
      </c>
      <c r="D24" s="54">
        <v>-54199</v>
      </c>
    </row>
    <row r="25" spans="1:4" ht="26.25">
      <c r="A25" s="24" t="s">
        <v>76</v>
      </c>
      <c r="B25" s="20"/>
      <c r="C25" s="54">
        <v>2281458</v>
      </c>
      <c r="D25" s="107">
        <v>8374337</v>
      </c>
    </row>
    <row r="26" spans="1:4" ht="26.25">
      <c r="A26" s="24" t="s">
        <v>77</v>
      </c>
      <c r="B26" s="20"/>
      <c r="C26" s="54">
        <f>-210377-1</f>
        <v>-210378</v>
      </c>
      <c r="D26" s="54">
        <v>63998</v>
      </c>
    </row>
    <row r="27" spans="1:4" ht="15.75" thickBot="1">
      <c r="A27" s="26" t="s">
        <v>78</v>
      </c>
      <c r="B27" s="27"/>
      <c r="C27" s="55">
        <v>-404685</v>
      </c>
      <c r="D27" s="55">
        <v>47401</v>
      </c>
    </row>
    <row r="28" spans="1:4" ht="26.25">
      <c r="A28" s="19" t="s">
        <v>79</v>
      </c>
      <c r="B28" s="20"/>
      <c r="C28" s="64">
        <f>SUM(C19:C27)</f>
        <v>8351416</v>
      </c>
      <c r="D28" s="64">
        <f>SUM(D19:D27)</f>
        <v>8954505</v>
      </c>
    </row>
    <row r="29" spans="1:4" ht="15">
      <c r="A29" s="24"/>
      <c r="B29" s="20"/>
      <c r="C29" s="19"/>
      <c r="D29" s="19"/>
    </row>
    <row r="30" spans="1:4" ht="15">
      <c r="A30" s="24" t="s">
        <v>80</v>
      </c>
      <c r="B30" s="20"/>
      <c r="C30" s="97">
        <v>-653817</v>
      </c>
      <c r="D30" s="97">
        <v>-417210</v>
      </c>
    </row>
    <row r="31" spans="1:4" ht="15.75" thickBot="1">
      <c r="A31" s="91" t="s">
        <v>112</v>
      </c>
      <c r="B31" s="92"/>
      <c r="C31" s="55">
        <v>168289</v>
      </c>
      <c r="D31" s="55"/>
    </row>
    <row r="32" spans="1:4" ht="27" thickBot="1">
      <c r="A32" s="58" t="s">
        <v>81</v>
      </c>
      <c r="B32" s="37"/>
      <c r="C32" s="60">
        <f>SUM(C28:C31)</f>
        <v>7865888</v>
      </c>
      <c r="D32" s="60">
        <f>SUM(D28:D31)</f>
        <v>8537295</v>
      </c>
    </row>
    <row r="33" spans="1:4" ht="15">
      <c r="A33" s="24"/>
      <c r="B33" s="20"/>
      <c r="C33" s="19"/>
      <c r="D33" s="19"/>
    </row>
    <row r="34" spans="1:4" ht="26.25">
      <c r="A34" s="19" t="s">
        <v>82</v>
      </c>
      <c r="B34" s="15"/>
      <c r="C34" s="19"/>
      <c r="D34" s="19"/>
    </row>
    <row r="35" spans="1:4" ht="15">
      <c r="A35" s="72" t="s">
        <v>100</v>
      </c>
      <c r="B35" s="73"/>
      <c r="C35" s="54">
        <v>-3026854</v>
      </c>
      <c r="D35" s="19"/>
    </row>
    <row r="36" spans="1:4" ht="15">
      <c r="A36" s="24" t="s">
        <v>83</v>
      </c>
      <c r="B36" s="20"/>
      <c r="C36" s="54">
        <v>-231052</v>
      </c>
      <c r="D36" s="54">
        <v>-357501</v>
      </c>
    </row>
    <row r="37" spans="1:4" ht="15">
      <c r="A37" s="24" t="s">
        <v>84</v>
      </c>
      <c r="B37" s="20"/>
      <c r="C37" s="54">
        <v>270779</v>
      </c>
      <c r="D37" s="54">
        <v>448548</v>
      </c>
    </row>
    <row r="38" spans="1:4" ht="26.25">
      <c r="A38" s="24" t="s">
        <v>85</v>
      </c>
      <c r="B38" s="20"/>
      <c r="C38" s="54">
        <f>-491566-1</f>
        <v>-491567</v>
      </c>
      <c r="D38" s="54">
        <v>-367904</v>
      </c>
    </row>
    <row r="39" spans="1:4" ht="15">
      <c r="A39" s="24" t="s">
        <v>86</v>
      </c>
      <c r="B39" s="23"/>
      <c r="C39" s="54">
        <v>-5311721</v>
      </c>
      <c r="D39" s="54">
        <v>-8264513</v>
      </c>
    </row>
    <row r="40" spans="1:4" ht="15">
      <c r="A40" s="87" t="s">
        <v>103</v>
      </c>
      <c r="B40" s="23"/>
      <c r="C40" s="54">
        <v>-60</v>
      </c>
      <c r="D40" s="54">
        <v>-2777</v>
      </c>
    </row>
    <row r="41" spans="1:4" ht="15">
      <c r="A41" s="24" t="s">
        <v>87</v>
      </c>
      <c r="B41" s="23"/>
      <c r="C41" s="54"/>
      <c r="D41" s="54" t="s">
        <v>26</v>
      </c>
    </row>
    <row r="42" spans="1:4" ht="27" thickBot="1">
      <c r="A42" s="26" t="s">
        <v>88</v>
      </c>
      <c r="B42" s="66"/>
      <c r="C42" s="55">
        <v>-84342</v>
      </c>
      <c r="D42" s="55">
        <v>-44997</v>
      </c>
    </row>
    <row r="43" spans="1:4" ht="39.75" thickBot="1">
      <c r="A43" s="50" t="s">
        <v>89</v>
      </c>
      <c r="B43" s="27"/>
      <c r="C43" s="71">
        <f>SUM(C35:C42)</f>
        <v>-8874817</v>
      </c>
      <c r="D43" s="71">
        <f>SUM(D35:D42)</f>
        <v>-8589144</v>
      </c>
    </row>
    <row r="44" spans="1:4" ht="15">
      <c r="A44" s="19"/>
      <c r="B44" s="15"/>
      <c r="C44" s="21"/>
      <c r="D44" s="21"/>
    </row>
    <row r="45" spans="1:4" ht="26.25">
      <c r="A45" s="19" t="s">
        <v>90</v>
      </c>
      <c r="B45" s="23"/>
      <c r="C45" s="67"/>
      <c r="D45" s="33"/>
    </row>
    <row r="46" spans="1:4" ht="15">
      <c r="A46" s="24" t="s">
        <v>91</v>
      </c>
      <c r="B46" s="23"/>
      <c r="C46" s="54">
        <v>1008755</v>
      </c>
      <c r="D46" s="25" t="s">
        <v>26</v>
      </c>
    </row>
    <row r="47" spans="1:4" ht="15.75" thickBot="1">
      <c r="A47" s="26" t="s">
        <v>92</v>
      </c>
      <c r="B47" s="66"/>
      <c r="C47" s="57" t="s">
        <v>26</v>
      </c>
      <c r="D47" s="55" t="s">
        <v>26</v>
      </c>
    </row>
    <row r="48" spans="1:4" ht="39">
      <c r="A48" s="19" t="s">
        <v>93</v>
      </c>
      <c r="B48" s="20"/>
      <c r="C48" s="56">
        <f>SUM(C46:C47)</f>
        <v>1008755</v>
      </c>
      <c r="D48" s="56">
        <f>SUM(D46:D47)</f>
        <v>0</v>
      </c>
    </row>
    <row r="49" spans="1:4" ht="27" thickBot="1">
      <c r="A49" s="26" t="s">
        <v>94</v>
      </c>
      <c r="B49" s="27"/>
      <c r="C49" s="71">
        <f>-44774</f>
        <v>-44774</v>
      </c>
      <c r="D49" s="71">
        <f>-89908</f>
        <v>-89908</v>
      </c>
    </row>
    <row r="50" spans="1:4" ht="27" thickBot="1">
      <c r="A50" s="50" t="s">
        <v>95</v>
      </c>
      <c r="B50" s="27"/>
      <c r="C50" s="71">
        <f>C32+C43+C48+C49</f>
        <v>-44948</v>
      </c>
      <c r="D50" s="71">
        <f>D32+D43+D48+D49</f>
        <v>-141757</v>
      </c>
    </row>
    <row r="51" spans="1:4" ht="27" thickBot="1">
      <c r="A51" s="50" t="s">
        <v>96</v>
      </c>
      <c r="B51" s="66"/>
      <c r="C51" s="63">
        <v>424631</v>
      </c>
      <c r="D51" s="63">
        <v>627808</v>
      </c>
    </row>
    <row r="52" spans="1:4" ht="27" thickBot="1">
      <c r="A52" s="68" t="s">
        <v>97</v>
      </c>
      <c r="B52" s="69"/>
      <c r="C52" s="70">
        <f>C51+C50</f>
        <v>379683</v>
      </c>
      <c r="D52" s="70">
        <f>D51+D50</f>
        <v>486051</v>
      </c>
    </row>
    <row r="53" spans="1:4" ht="15.75" thickTop="1">
      <c r="A53" s="84"/>
      <c r="B53" s="84"/>
      <c r="C53" s="84"/>
      <c r="D53" s="84"/>
    </row>
    <row r="54" spans="1:4" ht="19.5" customHeight="1">
      <c r="A54" s="83"/>
      <c r="B54" s="83"/>
      <c r="C54" s="83"/>
      <c r="D54" s="83"/>
    </row>
    <row r="55" spans="1:5" ht="15">
      <c r="A55" s="99" t="s">
        <v>115</v>
      </c>
      <c r="B55" s="101" t="s">
        <v>119</v>
      </c>
      <c r="D55" s="100" t="s">
        <v>120</v>
      </c>
      <c r="E55" s="108"/>
    </row>
    <row r="56" spans="1:5" ht="15">
      <c r="A56" s="99" t="s">
        <v>116</v>
      </c>
      <c r="B56" s="102" t="s">
        <v>113</v>
      </c>
      <c r="D56" s="100" t="s">
        <v>114</v>
      </c>
      <c r="E56" s="108"/>
    </row>
    <row r="57" spans="1:5" ht="62.25" customHeight="1">
      <c r="A57" s="105" t="s">
        <v>117</v>
      </c>
      <c r="B57" s="102" t="s">
        <v>121</v>
      </c>
      <c r="D57" s="104" t="s">
        <v>118</v>
      </c>
      <c r="E57" s="109"/>
    </row>
  </sheetData>
  <sheetProtection/>
  <mergeCells count="5">
    <mergeCell ref="A1:D1"/>
    <mergeCell ref="A2:C2"/>
    <mergeCell ref="A3:C3"/>
    <mergeCell ref="A4:C4"/>
    <mergeCell ref="A5:C5"/>
  </mergeCells>
  <printOptions/>
  <pageMargins left="0.45" right="0.23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Mashkenov Aibek</cp:lastModifiedBy>
  <cp:lastPrinted>2017-11-11T19:54:47Z</cp:lastPrinted>
  <dcterms:created xsi:type="dcterms:W3CDTF">2016-05-13T18:34:15Z</dcterms:created>
  <dcterms:modified xsi:type="dcterms:W3CDTF">2017-11-13T12:24:58Z</dcterms:modified>
  <cp:category/>
  <cp:version/>
  <cp:contentType/>
  <cp:contentStatus/>
</cp:coreProperties>
</file>