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Петрович\ЗОЛОТО\Отчеты на КАСЕ 1полугодие 20г\"/>
    </mc:Choice>
  </mc:AlternateContent>
  <bookViews>
    <workbookView xWindow="0" yWindow="0" windowWidth="24000" windowHeight="8730"/>
  </bookViews>
  <sheets>
    <sheet name="BS" sheetId="1" r:id="rId1"/>
    <sheet name="PL" sheetId="2" r:id="rId2"/>
    <sheet name="CF" sheetId="3" r:id="rId3"/>
    <sheet name="SE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  <c r="D40" i="1"/>
  <c r="C40" i="1"/>
  <c r="D33" i="1"/>
  <c r="D35" i="1" s="1"/>
  <c r="D51" i="1" s="1"/>
  <c r="C33" i="1"/>
  <c r="C35" i="1" s="1"/>
  <c r="C51" i="1" s="1"/>
  <c r="D23" i="1"/>
  <c r="C23" i="1"/>
  <c r="A13" i="1"/>
  <c r="A12" i="1"/>
  <c r="A9" i="1"/>
  <c r="D14" i="1"/>
  <c r="D48" i="1" l="1"/>
  <c r="D49" i="1" s="1"/>
  <c r="C48" i="1"/>
  <c r="C49" i="1"/>
  <c r="C14" i="1"/>
  <c r="C25" i="1" s="1"/>
  <c r="D25" i="1"/>
  <c r="C50" i="1" l="1"/>
</calcChain>
</file>

<file path=xl/sharedStrings.xml><?xml version="1.0" encoding="utf-8"?>
<sst xmlns="http://schemas.openxmlformats.org/spreadsheetml/2006/main" count="138" uniqueCount="127">
  <si>
    <t>тыс. тенге</t>
  </si>
  <si>
    <t xml:space="preserve">Прим. </t>
  </si>
  <si>
    <t>30 июня 2020</t>
  </si>
  <si>
    <t>31  декабря 2019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</si>
  <si>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</si>
  <si>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</si>
  <si>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</si>
  <si>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</si>
  <si>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</si>
  <si>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</si>
  <si>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</si>
  <si>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</si>
  <si>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</si>
  <si>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</si>
  <si>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</si>
  <si>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</si>
  <si>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</si>
  <si>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</si>
  <si>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</si>
  <si>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</si>
  <si>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</si>
  <si>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</si>
  <si>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</si>
  <si>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</si>
  <si>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</si>
  <si>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</si>
  <si>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</si>
  <si>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</si>
  <si>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</si>
  <si>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Неконтрольные доли участия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</si>
  <si>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</si>
  <si>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</si>
  <si>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</si>
  <si>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</si>
  <si>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</si>
  <si>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</si>
  <si>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</si>
  <si>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</si>
  <si>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</si>
  <si>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</si>
  <si>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</si>
  <si>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</si>
  <si>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</si>
  <si>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</si>
  <si>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Прим.</t>
  </si>
  <si>
    <t>6 месяцев 2020</t>
  </si>
  <si>
    <t>6 месяцев 2019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</si>
  <si>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</si>
  <si>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</si>
  <si>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</si>
  <si>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</si>
  <si>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</si>
  <si>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</si>
  <si>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</si>
  <si>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</si>
  <si>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</si>
  <si>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</si>
  <si>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</si>
  <si>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</si>
  <si>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</si>
  <si>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</si>
  <si>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</si>
  <si>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</si>
  <si>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</si>
  <si>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</si>
  <si>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</si>
  <si>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</si>
  <si>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</si>
  <si>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</si>
  <si>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</si>
  <si>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</si>
  <si>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</si>
  <si>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</si>
  <si>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</si>
  <si>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</si>
  <si>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</si>
  <si>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</si>
  <si>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</si>
  <si>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</si>
  <si>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</si>
  <si>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</si>
  <si>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</si>
  <si>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</si>
  <si>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</si>
  <si>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</si>
  <si>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</si>
  <si>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</si>
  <si>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</si>
  <si>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</si>
  <si>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</si>
  <si>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</si>
  <si>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</si>
  <si>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Реализация основных средств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</si>
  <si>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</si>
  <si>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</si>
  <si>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</si>
  <si>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</si>
  <si>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</si>
  <si>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</si>
  <si>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</si>
  <si>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</si>
  <si>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</si>
  <si>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</si>
  <si>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</si>
  <si>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</si>
  <si>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</si>
  <si>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</si>
  <si>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</si>
  <si>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</si>
  <si>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</si>
  <si>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</si>
  <si>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</si>
  <si>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</si>
  <si>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2019 года</t>
  </si>
  <si>
    <t>Влияние изменений учетной политики</t>
  </si>
  <si>
    <t>Остаток на 1 января 2019 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</si>
  <si>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</si>
  <si>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</si>
  <si>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2019 год</t>
  </si>
  <si>
    <t>Операции с собственниками всего (суммма строк с 710 по 718)</t>
  </si>
  <si>
    <t>Общий совокупный доход за 2019 год</t>
  </si>
  <si>
    <t>Остаток на 31 декабря 2019 года</t>
  </si>
  <si>
    <t>Общий совокупный доход за отчетный период</t>
  </si>
  <si>
    <t>Прибыль/(убыток) за 6 месяцев 2020 года</t>
  </si>
  <si>
    <t>Общий совокупный доход / (убыток) за 2020 года</t>
  </si>
  <si>
    <t>Остаток на 30 июня  2020 года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</si>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</sst>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.00_);_(* \(#,##0.00\);_(* &quot;-&quot;??_);_(@_)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sz val="10"/>
      <color theme="1"/>
      <name val="Times New Roman"/>
      <family val="2"/>
      <charset val="204"/>
    </font>
    <font>
      <b/>
      <sz val="10"/>
      <color indexed="8"/>
      <name val="Trebuchet MS"/>
      <family val="2"/>
      <charset val="204"/>
    </font>
    <font>
      <sz val="6"/>
      <color rgb="FF92D05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1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37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37" fontId="4" fillId="2" borderId="0" xfId="0" applyNumberFormat="1" applyFont="1" applyFill="1" applyAlignment="1">
      <alignment horizontal="right" vertical="center"/>
    </xf>
    <xf numFmtId="43" fontId="4" fillId="2" borderId="0" xfId="1" applyFont="1" applyFill="1" applyAlignment="1">
      <alignment horizontal="right" vertical="center"/>
    </xf>
    <xf numFmtId="164" fontId="5" fillId="0" borderId="0" xfId="1" applyNumberFormat="1" applyFont="1"/>
    <xf numFmtId="0" fontId="4" fillId="3" borderId="0" xfId="0" applyFont="1" applyFill="1" applyAlignment="1">
      <alignment horizontal="center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2" fillId="2" borderId="2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Alignment="1">
      <alignment horizontal="right" vertical="center"/>
    </xf>
    <xf numFmtId="37" fontId="3" fillId="2" borderId="2" xfId="0" applyNumberFormat="1" applyFont="1" applyFill="1" applyBorder="1" applyAlignment="1">
      <alignment horizontal="right" vertical="center"/>
    </xf>
    <xf numFmtId="37" fontId="3" fillId="2" borderId="3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>
      <alignment horizontal="right" vertical="center"/>
    </xf>
    <xf numFmtId="37" fontId="7" fillId="2" borderId="1" xfId="2" applyNumberFormat="1" applyFont="1" applyFill="1" applyBorder="1" applyAlignment="1">
      <alignment horizontal="right"/>
    </xf>
    <xf numFmtId="37" fontId="8" fillId="2" borderId="4" xfId="2" applyNumberFormat="1" applyFont="1" applyFill="1" applyBorder="1" applyAlignment="1">
      <alignment horizontal="right"/>
    </xf>
    <xf numFmtId="37" fontId="8" fillId="2" borderId="1" xfId="2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43" fontId="4" fillId="0" borderId="0" xfId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37" fontId="3" fillId="0" borderId="3" xfId="0" applyNumberFormat="1" applyFont="1" applyFill="1" applyBorder="1" applyAlignment="1">
      <alignment horizontal="right" vertical="center"/>
    </xf>
    <xf numFmtId="43" fontId="4" fillId="0" borderId="0" xfId="1" applyFont="1" applyFill="1" applyAlignment="1">
      <alignment horizontal="right" vertical="center"/>
    </xf>
    <xf numFmtId="0" fontId="5" fillId="0" borderId="0" xfId="0" applyFont="1"/>
    <xf numFmtId="37" fontId="9" fillId="2" borderId="0" xfId="0" applyNumberFormat="1" applyFont="1" applyFill="1" applyAlignment="1">
      <alignment horizontal="right" vertical="center"/>
    </xf>
    <xf numFmtId="39" fontId="4" fillId="2" borderId="0" xfId="0" applyNumberFormat="1" applyFont="1" applyFill="1" applyAlignment="1">
      <alignment horizontal="right" vertical="center"/>
    </xf>
    <xf numFmtId="37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3" fontId="4" fillId="2" borderId="0" xfId="0" applyNumberFormat="1" applyFont="1" applyFill="1" applyAlignment="1">
      <alignment horizontal="right" vertical="center"/>
    </xf>
    <xf numFmtId="165" fontId="5" fillId="0" borderId="0" xfId="1" applyNumberFormat="1" applyFont="1"/>
    <xf numFmtId="164" fontId="5" fillId="0" borderId="0" xfId="1" applyNumberFormat="1" applyFont="1" applyFill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37" fontId="5" fillId="3" borderId="0" xfId="0" applyNumberFormat="1" applyFont="1" applyFill="1" applyAlignment="1">
      <alignment horizontal="right" vertical="center"/>
    </xf>
    <xf numFmtId="37" fontId="5" fillId="3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37" fontId="8" fillId="2" borderId="0" xfId="2" applyNumberFormat="1" applyFont="1" applyFill="1" applyBorder="1" applyAlignment="1">
      <alignment horizontal="right"/>
    </xf>
    <xf numFmtId="37" fontId="7" fillId="2" borderId="0" xfId="2" applyNumberFormat="1" applyFont="1" applyFill="1" applyBorder="1" applyAlignment="1">
      <alignment horizontal="right"/>
    </xf>
    <xf numFmtId="0" fontId="2" fillId="3" borderId="0" xfId="0" applyFont="1" applyFill="1" applyAlignment="1">
      <alignment vertical="center" wrapText="1"/>
    </xf>
    <xf numFmtId="0" fontId="5" fillId="3" borderId="0" xfId="0" applyFont="1" applyFill="1"/>
    <xf numFmtId="37" fontId="11" fillId="2" borderId="3" xfId="3" applyNumberFormat="1" applyFont="1" applyFill="1" applyBorder="1" applyAlignment="1">
      <alignment horizontal="right" vertical="center" wrapText="1"/>
    </xf>
    <xf numFmtId="37" fontId="11" fillId="2" borderId="0" xfId="3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37" fontId="3" fillId="3" borderId="5" xfId="0" applyNumberFormat="1" applyFont="1" applyFill="1" applyBorder="1" applyAlignment="1">
      <alignment horizontal="right" vertical="center"/>
    </xf>
    <xf numFmtId="37" fontId="5" fillId="3" borderId="5" xfId="0" applyNumberFormat="1" applyFont="1" applyFill="1" applyBorder="1" applyAlignment="1">
      <alignment horizontal="right" vertical="center"/>
    </xf>
    <xf numFmtId="37" fontId="11" fillId="2" borderId="2" xfId="3" applyNumberFormat="1" applyFont="1" applyFill="1" applyBorder="1" applyAlignment="1">
      <alignment horizontal="right" vertical="center" wrapText="1"/>
    </xf>
    <xf numFmtId="37" fontId="5" fillId="3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37" fontId="8" fillId="2" borderId="3" xfId="0" applyNumberFormat="1" applyFont="1" applyFill="1" applyBorder="1" applyAlignment="1"/>
    <xf numFmtId="37" fontId="8" fillId="2" borderId="0" xfId="0" applyNumberFormat="1" applyFont="1" applyFill="1" applyBorder="1" applyAlignment="1"/>
    <xf numFmtId="0" fontId="5" fillId="0" borderId="0" xfId="0" applyFont="1" applyAlignment="1">
      <alignment horizontal="center" vertical="center" wrapText="1"/>
    </xf>
    <xf numFmtId="37" fontId="5" fillId="0" borderId="0" xfId="1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9" fontId="5" fillId="0" borderId="0" xfId="1" applyNumberFormat="1" applyFont="1" applyBorder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5" fillId="0" borderId="0" xfId="1" applyNumberFormat="1" applyFont="1" applyFill="1" applyAlignment="1">
      <alignment vertical="center" wrapText="1"/>
    </xf>
    <xf numFmtId="0" fontId="5" fillId="0" borderId="0" xfId="0" applyFont="1" applyFill="1"/>
    <xf numFmtId="37" fontId="5" fillId="0" borderId="0" xfId="1" applyNumberFormat="1" applyFont="1" applyFill="1" applyAlignment="1">
      <alignment vertical="center" wrapText="1"/>
    </xf>
    <xf numFmtId="37" fontId="5" fillId="0" borderId="0" xfId="1" applyNumberFormat="1" applyFont="1" applyBorder="1" applyAlignment="1">
      <alignment vertical="center" wrapText="1"/>
    </xf>
    <xf numFmtId="37" fontId="5" fillId="0" borderId="6" xfId="1" applyNumberFormat="1" applyFont="1" applyBorder="1" applyAlignment="1">
      <alignment vertical="center" wrapText="1"/>
    </xf>
    <xf numFmtId="37" fontId="2" fillId="0" borderId="6" xfId="1" applyNumberFormat="1" applyFont="1" applyBorder="1" applyAlignment="1">
      <alignment vertical="center" wrapText="1"/>
    </xf>
    <xf numFmtId="37" fontId="2" fillId="0" borderId="7" xfId="1" applyNumberFormat="1" applyFont="1" applyBorder="1" applyAlignment="1">
      <alignment vertical="center" wrapText="1"/>
    </xf>
    <xf numFmtId="37" fontId="2" fillId="0" borderId="0" xfId="1" applyNumberFormat="1" applyFont="1" applyAlignment="1">
      <alignment vertical="center" wrapText="1"/>
    </xf>
    <xf numFmtId="37" fontId="5" fillId="0" borderId="6" xfId="1" applyNumberFormat="1" applyFont="1" applyFill="1" applyBorder="1" applyAlignment="1">
      <alignment vertical="center" wrapText="1"/>
    </xf>
    <xf numFmtId="37" fontId="2" fillId="0" borderId="2" xfId="1" applyNumberFormat="1" applyFont="1" applyBorder="1" applyAlignment="1">
      <alignment vertical="center" wrapText="1"/>
    </xf>
    <xf numFmtId="164" fontId="1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center" vertical="center" wrapText="1"/>
    </xf>
    <xf numFmtId="37" fontId="5" fillId="0" borderId="4" xfId="1" applyNumberFormat="1" applyFont="1" applyFill="1" applyBorder="1" applyAlignment="1">
      <alignment vertical="center" wrapText="1"/>
    </xf>
    <xf numFmtId="37" fontId="5" fillId="0" borderId="0" xfId="1" applyNumberFormat="1" applyFont="1" applyFill="1" applyBorder="1" applyAlignment="1">
      <alignment vertical="center" wrapText="1"/>
    </xf>
    <xf numFmtId="37" fontId="2" fillId="0" borderId="1" xfId="1" applyNumberFormat="1" applyFont="1" applyFill="1" applyBorder="1" applyAlignment="1">
      <alignment vertical="center" wrapText="1"/>
    </xf>
    <xf numFmtId="37" fontId="5" fillId="0" borderId="0" xfId="1" applyNumberFormat="1" applyFont="1" applyFill="1" applyBorder="1" applyAlignment="1">
      <alignment horizontal="right" wrapText="1"/>
    </xf>
    <xf numFmtId="37" fontId="5" fillId="0" borderId="0" xfId="0" applyNumberFormat="1" applyFont="1" applyAlignment="1">
      <alignment horizontal="right"/>
    </xf>
    <xf numFmtId="37" fontId="5" fillId="0" borderId="0" xfId="1" applyNumberFormat="1" applyFont="1" applyFill="1" applyBorder="1" applyAlignment="1">
      <alignment wrapText="1"/>
    </xf>
    <xf numFmtId="37" fontId="2" fillId="0" borderId="0" xfId="1" applyNumberFormat="1" applyFont="1" applyFill="1" applyBorder="1" applyAlignment="1">
      <alignment vertical="center" wrapText="1"/>
    </xf>
    <xf numFmtId="37" fontId="2" fillId="0" borderId="4" xfId="1" applyNumberFormat="1" applyFont="1" applyFill="1" applyBorder="1" applyAlignment="1">
      <alignment vertical="center" wrapText="1"/>
    </xf>
    <xf numFmtId="164" fontId="5" fillId="0" borderId="0" xfId="0" applyNumberFormat="1" applyFont="1" applyFill="1"/>
    <xf numFmtId="37" fontId="5" fillId="0" borderId="0" xfId="1" applyNumberFormat="1" applyFont="1" applyFill="1" applyBorder="1"/>
    <xf numFmtId="164" fontId="5" fillId="0" borderId="0" xfId="1" applyNumberFormat="1" applyFont="1" applyFill="1" applyBorder="1"/>
    <xf numFmtId="165" fontId="5" fillId="0" borderId="0" xfId="1" applyNumberFormat="1" applyFont="1" applyFill="1" applyBorder="1"/>
    <xf numFmtId="164" fontId="5" fillId="0" borderId="0" xfId="1" applyNumberFormat="1" applyFont="1" applyBorder="1"/>
    <xf numFmtId="164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 15" xfId="2"/>
    <cellStyle name="Финансовый" xfId="1" builtinId="3"/>
    <cellStyle name="Финансовый 2 2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Q2020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Disclosure"/>
      <sheetName val="FA"/>
      <sheetName val="2"/>
      <sheetName val="CF"/>
      <sheetName val="(cf)"/>
      <sheetName val="SE"/>
      <sheetName val="(se)"/>
      <sheetName val="SEaudit"/>
      <sheetName val="TB for FS"/>
      <sheetName val="FYBS2019"/>
      <sheetName val="BSfromAuditors"/>
      <sheetName val="8AJE"/>
      <sheetName val="Лист2"/>
      <sheetName val="CFWork"/>
      <sheetName val="CFWork1"/>
      <sheetName val="ALT"/>
      <sheetName val="BUM"/>
      <sheetName val="MYR"/>
      <sheetName val="MG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E42" sqref="E42"/>
    </sheetView>
  </sheetViews>
  <sheetFormatPr defaultColWidth="24.42578125" defaultRowHeight="15" x14ac:dyDescent="0.3"/>
  <cols>
    <col min="1" max="1" width="60.28515625" style="30" bestFit="1" customWidth="1"/>
    <col min="2" max="2" width="11.42578125" style="30" customWidth="1"/>
    <col min="3" max="3" width="17.28515625" style="13" customWidth="1"/>
    <col min="4" max="4" width="17.28515625" style="38" customWidth="1"/>
    <col min="5" max="16384" width="24.42578125" style="30"/>
  </cols>
  <sheetData>
    <row r="1" spans="1:5" x14ac:dyDescent="0.3">
      <c r="A1" s="1" t="s">
        <v>0</v>
      </c>
      <c r="B1" s="2" t="s">
        <v>1</v>
      </c>
      <c r="C1" s="3" t="s">
        <v>2</v>
      </c>
      <c r="D1" s="3" t="s">
        <v>3</v>
      </c>
    </row>
    <row r="2" spans="1:5" x14ac:dyDescent="0.3">
      <c r="A2" s="4"/>
      <c r="B2" s="5"/>
      <c r="C2" s="6"/>
      <c r="D2" s="6"/>
    </row>
    <row r="3" spans="1:5" x14ac:dyDescent="0.3">
      <c r="A3" s="7" t="s">
        <v>4</v>
      </c>
      <c r="B3" s="4"/>
      <c r="C3" s="4"/>
      <c r="D3" s="4"/>
    </row>
    <row r="4" spans="1:5" x14ac:dyDescent="0.3">
      <c r="A4" s="7" t="s">
        <v>5</v>
      </c>
      <c r="B4" s="4"/>
      <c r="C4" s="8"/>
      <c r="D4" s="8"/>
    </row>
    <row r="5" spans="1:5" x14ac:dyDescent="0.3">
      <c r="A5" s="9" t="s">
        <v>6</v>
      </c>
      <c r="B5" s="10">
        <v>9</v>
      </c>
      <c r="C5" s="11">
        <v>528454.89561999985</v>
      </c>
      <c r="D5" s="11">
        <v>557796</v>
      </c>
    </row>
    <row r="6" spans="1:5" x14ac:dyDescent="0.3">
      <c r="A6" s="9" t="s">
        <v>7</v>
      </c>
      <c r="B6" s="10">
        <v>10</v>
      </c>
      <c r="C6" s="11">
        <v>820067.10946000007</v>
      </c>
      <c r="D6" s="11">
        <v>599810</v>
      </c>
      <c r="E6" s="33"/>
    </row>
    <row r="7" spans="1:5" x14ac:dyDescent="0.3">
      <c r="A7" s="9" t="s">
        <v>8</v>
      </c>
      <c r="B7" s="10">
        <v>11</v>
      </c>
      <c r="C7" s="11">
        <v>165.90948</v>
      </c>
      <c r="D7" s="11">
        <v>171</v>
      </c>
    </row>
    <row r="8" spans="1:5" x14ac:dyDescent="0.3">
      <c r="A8" s="9" t="s">
        <v>9</v>
      </c>
      <c r="B8" s="10"/>
      <c r="C8" s="11"/>
      <c r="D8" s="12">
        <v>0</v>
      </c>
    </row>
    <row r="9" spans="1:5" x14ac:dyDescent="0.3">
      <c r="A9" s="9" t="str">
        <f>'[1]BS from BDO'!B8</f>
        <v>Займы выданные</v>
      </c>
      <c r="B9" s="10">
        <v>20</v>
      </c>
      <c r="C9" s="11">
        <v>330168.99997</v>
      </c>
      <c r="D9" s="12">
        <v>0</v>
      </c>
    </row>
    <row r="10" spans="1:5" x14ac:dyDescent="0.3">
      <c r="A10" s="9" t="s">
        <v>10</v>
      </c>
      <c r="B10" s="10"/>
      <c r="D10" s="12">
        <v>0</v>
      </c>
    </row>
    <row r="11" spans="1:5" x14ac:dyDescent="0.3">
      <c r="A11" s="9" t="s">
        <v>9</v>
      </c>
      <c r="B11" s="14">
        <v>14</v>
      </c>
      <c r="C11" s="11"/>
      <c r="D11" s="12">
        <v>0</v>
      </c>
    </row>
    <row r="12" spans="1:5" x14ac:dyDescent="0.3">
      <c r="A12" s="9" t="str">
        <f>'[1]BS from BDO'!B10</f>
        <v>Денежные средства ограниченные в использовании</v>
      </c>
      <c r="B12" s="14">
        <v>22</v>
      </c>
      <c r="C12" s="11">
        <v>0</v>
      </c>
      <c r="D12" s="12">
        <v>0</v>
      </c>
    </row>
    <row r="13" spans="1:5" x14ac:dyDescent="0.3">
      <c r="A13" s="9" t="str">
        <f>'[1]BS from BDO'!B11</f>
        <v>Авансы выданные и прочие долгосрочные активы</v>
      </c>
      <c r="B13" s="14">
        <v>21</v>
      </c>
      <c r="C13" s="15">
        <v>1424301.713</v>
      </c>
      <c r="D13" s="15">
        <v>3268617</v>
      </c>
    </row>
    <row r="14" spans="1:5" ht="15.75" thickBot="1" x14ac:dyDescent="0.35">
      <c r="A14" s="7" t="s">
        <v>11</v>
      </c>
      <c r="B14" s="10"/>
      <c r="C14" s="16">
        <f>SUM(C5:C13)</f>
        <v>3103158.6275300002</v>
      </c>
      <c r="D14" s="16">
        <f>SUM(D5:D13)</f>
        <v>4426394</v>
      </c>
    </row>
    <row r="15" spans="1:5" ht="15.75" thickTop="1" x14ac:dyDescent="0.3">
      <c r="A15" s="7" t="s">
        <v>12</v>
      </c>
      <c r="B15" s="10"/>
      <c r="C15" s="11"/>
      <c r="D15" s="11"/>
    </row>
    <row r="16" spans="1:5" x14ac:dyDescent="0.3">
      <c r="A16" s="9" t="s">
        <v>13</v>
      </c>
      <c r="B16" s="10">
        <v>18</v>
      </c>
      <c r="C16" s="11">
        <v>142466.42486999996</v>
      </c>
      <c r="D16" s="11">
        <v>144255</v>
      </c>
    </row>
    <row r="17" spans="1:6" x14ac:dyDescent="0.3">
      <c r="A17" s="9" t="s">
        <v>14</v>
      </c>
      <c r="B17" s="10">
        <v>19</v>
      </c>
      <c r="C17" s="11">
        <v>67070.127860000022</v>
      </c>
      <c r="D17" s="11">
        <v>153198</v>
      </c>
    </row>
    <row r="18" spans="1:6" x14ac:dyDescent="0.3">
      <c r="A18" s="9" t="s">
        <v>15</v>
      </c>
      <c r="B18" s="10"/>
      <c r="C18" s="11"/>
      <c r="D18" s="12">
        <v>0</v>
      </c>
    </row>
    <row r="19" spans="1:6" x14ac:dyDescent="0.3">
      <c r="A19" s="9" t="s">
        <v>16</v>
      </c>
      <c r="B19" s="10">
        <v>20</v>
      </c>
      <c r="C19" s="11"/>
      <c r="D19" s="11">
        <v>330089</v>
      </c>
    </row>
    <row r="20" spans="1:6" x14ac:dyDescent="0.3">
      <c r="A20" s="9" t="s">
        <v>17</v>
      </c>
      <c r="B20" s="10"/>
      <c r="C20" s="11">
        <v>708</v>
      </c>
      <c r="D20" s="11">
        <v>708</v>
      </c>
    </row>
    <row r="21" spans="1:6" x14ac:dyDescent="0.3">
      <c r="A21" s="9" t="s">
        <v>18</v>
      </c>
      <c r="B21" s="10">
        <v>21</v>
      </c>
      <c r="C21" s="17"/>
      <c r="D21" s="11">
        <v>55175</v>
      </c>
    </row>
    <row r="22" spans="1:6" x14ac:dyDescent="0.3">
      <c r="A22" s="9" t="s">
        <v>19</v>
      </c>
      <c r="B22" s="10">
        <v>16</v>
      </c>
      <c r="C22" s="15">
        <v>152009.03781000082</v>
      </c>
      <c r="D22" s="11">
        <v>3337</v>
      </c>
    </row>
    <row r="23" spans="1:6" ht="15.75" thickBot="1" x14ac:dyDescent="0.35">
      <c r="A23" s="7" t="s">
        <v>20</v>
      </c>
      <c r="B23" s="10"/>
      <c r="C23" s="18">
        <f>SUM(C16:C22)</f>
        <v>362253.59054000082</v>
      </c>
      <c r="D23" s="19">
        <f>SUM(D16:D22)</f>
        <v>686762</v>
      </c>
    </row>
    <row r="24" spans="1:6" ht="16.5" thickTop="1" thickBot="1" x14ac:dyDescent="0.35">
      <c r="A24" s="9" t="s">
        <v>21</v>
      </c>
      <c r="B24" s="10">
        <v>17</v>
      </c>
      <c r="C24" s="18"/>
      <c r="D24" s="18"/>
    </row>
    <row r="25" spans="1:6" ht="16.5" thickTop="1" thickBot="1" x14ac:dyDescent="0.35">
      <c r="A25" s="7" t="s">
        <v>22</v>
      </c>
      <c r="B25" s="10"/>
      <c r="C25" s="18">
        <f>C24+C23+C14</f>
        <v>3465412.2180700009</v>
      </c>
      <c r="D25" s="18">
        <f>D24+D23+D14</f>
        <v>5113156</v>
      </c>
    </row>
    <row r="26" spans="1:6" ht="15.75" thickTop="1" x14ac:dyDescent="0.3">
      <c r="A26" s="7"/>
      <c r="B26" s="10"/>
      <c r="C26" s="20"/>
      <c r="D26" s="20"/>
    </row>
    <row r="27" spans="1:6" x14ac:dyDescent="0.3">
      <c r="A27" s="7"/>
      <c r="B27" s="10"/>
      <c r="C27" s="20"/>
      <c r="D27" s="20"/>
    </row>
    <row r="28" spans="1:6" x14ac:dyDescent="0.3">
      <c r="A28" s="7" t="s">
        <v>23</v>
      </c>
      <c r="B28" s="10"/>
      <c r="C28" s="11"/>
      <c r="D28" s="11"/>
    </row>
    <row r="29" spans="1:6" x14ac:dyDescent="0.3">
      <c r="A29" s="7" t="s">
        <v>24</v>
      </c>
      <c r="B29" s="10"/>
      <c r="C29" s="11"/>
      <c r="D29" s="11"/>
      <c r="E29" s="34"/>
    </row>
    <row r="30" spans="1:6" x14ac:dyDescent="0.3">
      <c r="A30" s="9" t="s">
        <v>25</v>
      </c>
      <c r="B30" s="10">
        <v>18</v>
      </c>
      <c r="C30" s="11">
        <v>48560</v>
      </c>
      <c r="D30" s="11">
        <v>48560</v>
      </c>
      <c r="E30" s="34"/>
      <c r="F30" s="34"/>
    </row>
    <row r="31" spans="1:6" x14ac:dyDescent="0.3">
      <c r="A31" s="9" t="s">
        <v>26</v>
      </c>
      <c r="B31" s="10"/>
      <c r="C31" s="11">
        <v>0</v>
      </c>
      <c r="D31" s="12">
        <v>0</v>
      </c>
      <c r="E31" s="34"/>
      <c r="F31" s="34"/>
    </row>
    <row r="32" spans="1:6" x14ac:dyDescent="0.3">
      <c r="A32" s="9" t="s">
        <v>27</v>
      </c>
      <c r="B32" s="10"/>
      <c r="C32" s="21">
        <v>-3358405.3099321369</v>
      </c>
      <c r="D32" s="11">
        <v>-2663723</v>
      </c>
      <c r="E32" s="34"/>
    </row>
    <row r="33" spans="1:6" ht="30" x14ac:dyDescent="0.3">
      <c r="A33" s="7" t="s">
        <v>28</v>
      </c>
      <c r="B33" s="10"/>
      <c r="C33" s="22">
        <f>SUM(C30:C32)</f>
        <v>-3309845.3099321369</v>
      </c>
      <c r="D33" s="22">
        <f>SUM(D30:D32)</f>
        <v>-2615163</v>
      </c>
      <c r="E33" s="34"/>
    </row>
    <row r="34" spans="1:6" x14ac:dyDescent="0.3">
      <c r="A34" s="9" t="s">
        <v>29</v>
      </c>
      <c r="B34" s="10"/>
      <c r="C34" s="21">
        <v>9339.5534220000009</v>
      </c>
      <c r="D34" s="21">
        <v>8967</v>
      </c>
      <c r="E34" s="34"/>
    </row>
    <row r="35" spans="1:6" x14ac:dyDescent="0.3">
      <c r="A35" s="7" t="s">
        <v>30</v>
      </c>
      <c r="B35" s="10"/>
      <c r="C35" s="23">
        <f>SUM(C33:C34)</f>
        <v>-3300505.7565101371</v>
      </c>
      <c r="D35" s="23">
        <f>SUM(D33:D34)</f>
        <v>-2606196</v>
      </c>
      <c r="F35" s="33"/>
    </row>
    <row r="36" spans="1:6" x14ac:dyDescent="0.3">
      <c r="A36" s="7" t="s">
        <v>31</v>
      </c>
      <c r="B36" s="10"/>
      <c r="C36" s="11"/>
      <c r="D36" s="11"/>
    </row>
    <row r="37" spans="1:6" x14ac:dyDescent="0.3">
      <c r="A37" s="9" t="s">
        <v>32</v>
      </c>
      <c r="B37" s="14">
        <v>25</v>
      </c>
      <c r="C37" s="11">
        <v>4801038.153380136</v>
      </c>
      <c r="D37" s="24">
        <v>91887</v>
      </c>
      <c r="E37" s="13"/>
      <c r="F37" s="35"/>
    </row>
    <row r="38" spans="1:6" x14ac:dyDescent="0.3">
      <c r="A38" s="25" t="s">
        <v>33</v>
      </c>
      <c r="B38" s="14">
        <v>28</v>
      </c>
      <c r="C38" s="11">
        <v>155.1</v>
      </c>
      <c r="D38" s="26">
        <v>0</v>
      </c>
      <c r="E38" s="13"/>
      <c r="F38" s="35"/>
    </row>
    <row r="39" spans="1:6" x14ac:dyDescent="0.3">
      <c r="A39" s="9" t="s">
        <v>34</v>
      </c>
      <c r="B39" s="10"/>
      <c r="C39" s="15">
        <v>553779.35438999999</v>
      </c>
      <c r="D39" s="26">
        <v>0</v>
      </c>
    </row>
    <row r="40" spans="1:6" ht="15.75" thickBot="1" x14ac:dyDescent="0.35">
      <c r="A40" s="7" t="s">
        <v>35</v>
      </c>
      <c r="B40" s="10"/>
      <c r="C40" s="27">
        <f>SUM(C37:C39)</f>
        <v>5354972.6077701356</v>
      </c>
      <c r="D40" s="28">
        <f>SUM(D37:D39)</f>
        <v>91887</v>
      </c>
    </row>
    <row r="41" spans="1:6" ht="15.75" thickTop="1" x14ac:dyDescent="0.3">
      <c r="A41" s="7" t="s">
        <v>36</v>
      </c>
      <c r="B41" s="10"/>
      <c r="C41" s="17"/>
      <c r="D41" s="17"/>
    </row>
    <row r="42" spans="1:6" x14ac:dyDescent="0.3">
      <c r="A42" s="9" t="s">
        <v>37</v>
      </c>
      <c r="B42" s="10">
        <v>26</v>
      </c>
      <c r="C42" s="11">
        <v>1289761.8478399999</v>
      </c>
      <c r="D42" s="17">
        <v>1487736</v>
      </c>
    </row>
    <row r="43" spans="1:6" x14ac:dyDescent="0.3">
      <c r="A43" s="9" t="s">
        <v>38</v>
      </c>
      <c r="B43" s="10"/>
      <c r="C43" s="11">
        <v>0</v>
      </c>
      <c r="D43" s="29">
        <v>0</v>
      </c>
    </row>
    <row r="44" spans="1:6" x14ac:dyDescent="0.3">
      <c r="A44" s="9" t="s">
        <v>32</v>
      </c>
      <c r="B44" s="14">
        <v>25</v>
      </c>
      <c r="C44" s="11">
        <v>6592.518970000001</v>
      </c>
      <c r="D44" s="17">
        <v>6025138</v>
      </c>
    </row>
    <row r="45" spans="1:6" x14ac:dyDescent="0.3">
      <c r="A45" s="9" t="s">
        <v>39</v>
      </c>
      <c r="B45" s="14">
        <v>27</v>
      </c>
      <c r="C45" s="11">
        <v>114591</v>
      </c>
      <c r="D45" s="17">
        <v>114591</v>
      </c>
    </row>
    <row r="46" spans="1:6" x14ac:dyDescent="0.3">
      <c r="A46" s="9" t="s">
        <v>33</v>
      </c>
      <c r="B46" s="14">
        <v>28</v>
      </c>
      <c r="C46" s="15"/>
      <c r="D46" s="29">
        <v>0</v>
      </c>
    </row>
    <row r="47" spans="1:6" ht="15.75" thickBot="1" x14ac:dyDescent="0.35">
      <c r="A47" s="7" t="s">
        <v>40</v>
      </c>
      <c r="B47" s="10"/>
      <c r="C47" s="18">
        <f>SUM(C42:C46)</f>
        <v>1410945.36681</v>
      </c>
      <c r="D47" s="19">
        <f>SUM(D42:D46)</f>
        <v>7627465</v>
      </c>
    </row>
    <row r="48" spans="1:6" ht="16.5" thickTop="1" thickBot="1" x14ac:dyDescent="0.35">
      <c r="A48" s="7" t="s">
        <v>41</v>
      </c>
      <c r="B48" s="10"/>
      <c r="C48" s="18">
        <f>C40+C47</f>
        <v>6765917.9745801352</v>
      </c>
      <c r="D48" s="18">
        <f>D40+D47</f>
        <v>7719352</v>
      </c>
    </row>
    <row r="49" spans="1:4" ht="16.5" thickTop="1" thickBot="1" x14ac:dyDescent="0.35">
      <c r="A49" s="7" t="s">
        <v>42</v>
      </c>
      <c r="B49" s="10"/>
      <c r="C49" s="18">
        <f>C48+C35</f>
        <v>3465412.2180699981</v>
      </c>
      <c r="D49" s="18">
        <f>D48+D35</f>
        <v>5113156</v>
      </c>
    </row>
    <row r="50" spans="1:4" ht="15.75" thickTop="1" x14ac:dyDescent="0.3">
      <c r="C50" s="31">
        <f>C25-C49</f>
        <v>0</v>
      </c>
      <c r="D50" s="31">
        <v>-2.8999987989664078E-4</v>
      </c>
    </row>
    <row r="51" spans="1:4" x14ac:dyDescent="0.3">
      <c r="A51" s="30" t="s">
        <v>43</v>
      </c>
      <c r="C51" s="32">
        <f>(C35-C7)/32000</f>
        <v>-103.14598956219179</v>
      </c>
      <c r="D51" s="32">
        <f>(D35-D7)/32000</f>
        <v>-81.448968750000006</v>
      </c>
    </row>
    <row r="52" spans="1:4" x14ac:dyDescent="0.3">
      <c r="C52" s="11"/>
      <c r="D52" s="11"/>
    </row>
    <row r="53" spans="1:4" x14ac:dyDescent="0.3">
      <c r="C53" s="36"/>
      <c r="D53" s="36"/>
    </row>
    <row r="54" spans="1:4" x14ac:dyDescent="0.3">
      <c r="C54" s="37"/>
    </row>
    <row r="55" spans="1:4" x14ac:dyDescent="0.3">
      <c r="D55" s="13"/>
    </row>
    <row r="56" spans="1:4" x14ac:dyDescent="0.3">
      <c r="D56" s="13"/>
    </row>
    <row r="57" spans="1:4" x14ac:dyDescent="0.3">
      <c r="D57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3" workbookViewId="0">
      <selection activeCell="C11" sqref="C11"/>
    </sheetView>
  </sheetViews>
  <sheetFormatPr defaultColWidth="9.140625" defaultRowHeight="15" x14ac:dyDescent="0.3"/>
  <cols>
    <col min="1" max="1" width="56.5703125" style="30" customWidth="1"/>
    <col min="2" max="2" width="11.42578125" style="30" customWidth="1"/>
    <col min="3" max="4" width="18.5703125" style="13" customWidth="1"/>
    <col min="5" max="5" width="12.42578125" style="30" bestFit="1" customWidth="1"/>
    <col min="6" max="6" width="9.140625" style="30" customWidth="1"/>
    <col min="7" max="16384" width="9.140625" style="30"/>
  </cols>
  <sheetData>
    <row r="1" spans="1:4" x14ac:dyDescent="0.3">
      <c r="A1" s="1" t="s">
        <v>0</v>
      </c>
      <c r="B1" s="39" t="s">
        <v>44</v>
      </c>
      <c r="C1" s="40" t="s">
        <v>45</v>
      </c>
      <c r="D1" s="40" t="s">
        <v>46</v>
      </c>
    </row>
    <row r="2" spans="1:4" x14ac:dyDescent="0.3">
      <c r="A2" s="1"/>
      <c r="B2" s="39"/>
      <c r="C2" s="41"/>
      <c r="D2" s="41"/>
    </row>
    <row r="3" spans="1:4" x14ac:dyDescent="0.3">
      <c r="A3" s="1" t="s">
        <v>47</v>
      </c>
      <c r="B3" s="39"/>
      <c r="C3" s="42"/>
      <c r="D3" s="41"/>
    </row>
    <row r="4" spans="1:4" x14ac:dyDescent="0.3">
      <c r="A4" s="43" t="s">
        <v>48</v>
      </c>
      <c r="B4" s="14"/>
      <c r="C4" s="44">
        <v>476145.02945999999</v>
      </c>
      <c r="D4" s="44">
        <v>668575.89890999999</v>
      </c>
    </row>
    <row r="5" spans="1:4" x14ac:dyDescent="0.3">
      <c r="A5" s="43" t="s">
        <v>49</v>
      </c>
      <c r="B5" s="14"/>
      <c r="C5" s="21">
        <v>-442730.90866000002</v>
      </c>
      <c r="D5" s="45">
        <v>-513766.44505999994</v>
      </c>
    </row>
    <row r="6" spans="1:4" x14ac:dyDescent="0.3">
      <c r="A6" s="46" t="s">
        <v>50</v>
      </c>
      <c r="B6" s="14"/>
      <c r="C6" s="47">
        <v>33414.120799999975</v>
      </c>
      <c r="D6" s="47">
        <v>154809.45385000005</v>
      </c>
    </row>
    <row r="7" spans="1:4" x14ac:dyDescent="0.3">
      <c r="A7" s="43" t="s">
        <v>51</v>
      </c>
      <c r="B7" s="14"/>
      <c r="C7" s="48">
        <v>-314272.73293999978</v>
      </c>
      <c r="D7" s="44">
        <v>44905.542369999996</v>
      </c>
    </row>
    <row r="8" spans="1:4" x14ac:dyDescent="0.3">
      <c r="A8" s="43" t="s">
        <v>52</v>
      </c>
      <c r="B8" s="14"/>
      <c r="C8" s="48">
        <v>-135119.87352000005</v>
      </c>
      <c r="D8" s="44">
        <v>-166818.59007000001</v>
      </c>
    </row>
    <row r="9" spans="1:4" x14ac:dyDescent="0.3">
      <c r="A9" s="43" t="s">
        <v>53</v>
      </c>
      <c r="B9" s="14"/>
      <c r="C9" s="21"/>
      <c r="D9" s="45">
        <v>0</v>
      </c>
    </row>
    <row r="10" spans="1:4" x14ac:dyDescent="0.3">
      <c r="A10" s="46" t="s">
        <v>54</v>
      </c>
      <c r="B10" s="14"/>
      <c r="C10" s="47">
        <v>-415978.48565999989</v>
      </c>
      <c r="D10" s="47">
        <v>32896.406150000024</v>
      </c>
    </row>
    <row r="11" spans="1:4" x14ac:dyDescent="0.3">
      <c r="A11" s="43" t="s">
        <v>55</v>
      </c>
      <c r="B11" s="14"/>
      <c r="C11" s="48">
        <v>0</v>
      </c>
      <c r="D11" s="44">
        <v>0</v>
      </c>
    </row>
    <row r="12" spans="1:4" x14ac:dyDescent="0.3">
      <c r="A12" s="43" t="s">
        <v>56</v>
      </c>
      <c r="B12" s="14"/>
      <c r="C12" s="21">
        <v>-278331.27085013699</v>
      </c>
      <c r="D12" s="45">
        <v>0</v>
      </c>
    </row>
    <row r="13" spans="1:4" ht="30" x14ac:dyDescent="0.3">
      <c r="A13" s="49" t="s">
        <v>57</v>
      </c>
      <c r="B13" s="14"/>
      <c r="C13" s="47">
        <v>-694309.75651013688</v>
      </c>
      <c r="D13" s="47">
        <v>32896.406150000024</v>
      </c>
    </row>
    <row r="14" spans="1:4" x14ac:dyDescent="0.3">
      <c r="A14" s="43" t="s">
        <v>58</v>
      </c>
      <c r="B14" s="14"/>
      <c r="C14" s="21">
        <v>0</v>
      </c>
      <c r="D14" s="21"/>
    </row>
    <row r="15" spans="1:4" ht="30.75" thickBot="1" x14ac:dyDescent="0.35">
      <c r="A15" s="49" t="s">
        <v>59</v>
      </c>
      <c r="B15" s="50"/>
      <c r="C15" s="51">
        <v>-694309.75651013688</v>
      </c>
      <c r="D15" s="51">
        <v>32896.406150000024</v>
      </c>
    </row>
    <row r="16" spans="1:4" ht="15.75" thickTop="1" x14ac:dyDescent="0.3">
      <c r="A16" s="49"/>
      <c r="B16" s="50"/>
      <c r="C16" s="52"/>
      <c r="D16" s="52"/>
    </row>
    <row r="17" spans="1:5" x14ac:dyDescent="0.3">
      <c r="A17" s="53" t="s">
        <v>60</v>
      </c>
      <c r="B17" s="50"/>
      <c r="C17" s="47"/>
      <c r="D17" s="47"/>
    </row>
    <row r="18" spans="1:5" x14ac:dyDescent="0.3">
      <c r="A18" s="43" t="s">
        <v>61</v>
      </c>
      <c r="B18" s="50"/>
      <c r="C18" s="48">
        <v>0</v>
      </c>
      <c r="D18" s="44">
        <v>32896.406150000024</v>
      </c>
    </row>
    <row r="19" spans="1:5" x14ac:dyDescent="0.3">
      <c r="A19" s="43" t="s">
        <v>62</v>
      </c>
      <c r="B19" s="50"/>
      <c r="C19" s="21">
        <v>0</v>
      </c>
      <c r="D19" s="44">
        <v>0</v>
      </c>
    </row>
    <row r="20" spans="1:5" ht="15.75" thickBot="1" x14ac:dyDescent="0.35">
      <c r="A20" s="53" t="s">
        <v>63</v>
      </c>
      <c r="B20" s="50"/>
      <c r="C20" s="51">
        <v>0</v>
      </c>
      <c r="D20" s="51">
        <v>32896.406150000024</v>
      </c>
    </row>
    <row r="21" spans="1:5" ht="30.75" thickTop="1" x14ac:dyDescent="0.3">
      <c r="A21" s="54" t="s">
        <v>64</v>
      </c>
      <c r="B21" s="14"/>
      <c r="C21" s="55">
        <v>0</v>
      </c>
      <c r="D21" s="56"/>
    </row>
    <row r="22" spans="1:5" ht="15.75" thickBot="1" x14ac:dyDescent="0.35">
      <c r="A22" s="46" t="s">
        <v>65</v>
      </c>
      <c r="B22" s="14"/>
      <c r="C22" s="57">
        <v>-694309.75651013688</v>
      </c>
      <c r="D22" s="57">
        <v>32896.406150000024</v>
      </c>
    </row>
    <row r="23" spans="1:5" ht="15.75" thickTop="1" x14ac:dyDescent="0.3">
      <c r="A23" s="43" t="s">
        <v>66</v>
      </c>
      <c r="B23" s="14"/>
      <c r="C23" s="58"/>
      <c r="D23" s="58"/>
    </row>
    <row r="24" spans="1:5" x14ac:dyDescent="0.3">
      <c r="A24" s="43" t="s">
        <v>67</v>
      </c>
      <c r="B24" s="14"/>
      <c r="C24" s="48">
        <v>-694682.30993213691</v>
      </c>
      <c r="D24" s="44">
        <v>32976.730476650024</v>
      </c>
    </row>
    <row r="25" spans="1:5" x14ac:dyDescent="0.3">
      <c r="A25" s="43" t="s">
        <v>29</v>
      </c>
      <c r="B25" s="14"/>
      <c r="C25" s="21">
        <v>372.55342199999996</v>
      </c>
      <c r="D25" s="21">
        <v>-80.324326649999975</v>
      </c>
    </row>
    <row r="26" spans="1:5" ht="15.75" thickBot="1" x14ac:dyDescent="0.35">
      <c r="A26" s="43"/>
      <c r="B26" s="59"/>
      <c r="C26" s="60">
        <v>-694309.75651013688</v>
      </c>
      <c r="D26" s="60">
        <v>32896.406150000024</v>
      </c>
    </row>
    <row r="27" spans="1:5" ht="15.75" thickTop="1" x14ac:dyDescent="0.3">
      <c r="A27" s="43"/>
      <c r="B27" s="59"/>
      <c r="C27" s="61"/>
      <c r="D27" s="61"/>
    </row>
    <row r="28" spans="1:5" x14ac:dyDescent="0.3">
      <c r="A28" s="1" t="s">
        <v>68</v>
      </c>
      <c r="B28" s="62"/>
      <c r="C28" s="63"/>
      <c r="D28" s="63"/>
    </row>
    <row r="29" spans="1:5" x14ac:dyDescent="0.3">
      <c r="A29" s="64" t="s">
        <v>69</v>
      </c>
      <c r="B29" s="62"/>
      <c r="C29" s="65">
        <v>-21.70882218537928</v>
      </c>
      <c r="D29" s="65">
        <v>1.0305228273953133</v>
      </c>
      <c r="E29" s="30" t="s">
        <v>70</v>
      </c>
    </row>
    <row r="30" spans="1:5" x14ac:dyDescent="0.3">
      <c r="A30" s="64" t="s">
        <v>71</v>
      </c>
      <c r="B30" s="62"/>
      <c r="C30" s="65">
        <v>-21.70882218537928</v>
      </c>
      <c r="D30" s="65">
        <v>1.0305228273953133</v>
      </c>
    </row>
    <row r="31" spans="1:5" x14ac:dyDescent="0.3">
      <c r="A31" s="1"/>
      <c r="B31" s="62"/>
      <c r="C31" s="66"/>
      <c r="D31" s="66"/>
    </row>
    <row r="34" spans="3:5" x14ac:dyDescent="0.3">
      <c r="C34" s="37"/>
      <c r="D34" s="37"/>
      <c r="E34" s="13"/>
    </row>
    <row r="35" spans="3:5" x14ac:dyDescent="0.3">
      <c r="E35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4" workbookViewId="0">
      <selection sqref="A1:D40"/>
    </sheetView>
  </sheetViews>
  <sheetFormatPr defaultColWidth="9.140625" defaultRowHeight="15" x14ac:dyDescent="0.3"/>
  <cols>
    <col min="1" max="1" width="56.5703125" style="30" customWidth="1"/>
    <col min="2" max="2" width="12.42578125" style="30" customWidth="1"/>
    <col min="3" max="4" width="16.5703125" style="13" customWidth="1"/>
    <col min="5" max="16384" width="9.140625" style="30"/>
  </cols>
  <sheetData>
    <row r="1" spans="1:5" ht="30" x14ac:dyDescent="0.3">
      <c r="A1" s="1" t="s">
        <v>0</v>
      </c>
      <c r="B1" s="67" t="s">
        <v>72</v>
      </c>
      <c r="C1" s="40" t="s">
        <v>45</v>
      </c>
      <c r="D1" s="40" t="s">
        <v>46</v>
      </c>
    </row>
    <row r="2" spans="1:5" x14ac:dyDescent="0.3">
      <c r="A2" s="1"/>
      <c r="B2" s="67"/>
      <c r="C2" s="68"/>
      <c r="D2" s="68"/>
    </row>
    <row r="3" spans="1:5" x14ac:dyDescent="0.3">
      <c r="A3" s="1" t="s">
        <v>73</v>
      </c>
      <c r="B3" s="62"/>
      <c r="C3" s="69"/>
      <c r="D3" s="69"/>
    </row>
    <row r="4" spans="1:5" x14ac:dyDescent="0.3">
      <c r="A4" s="64" t="s">
        <v>74</v>
      </c>
      <c r="B4" s="62"/>
      <c r="C4" s="63">
        <v>651767.30250999995</v>
      </c>
      <c r="D4" s="63">
        <v>604914.49023</v>
      </c>
      <c r="E4" s="70"/>
    </row>
    <row r="5" spans="1:5" x14ac:dyDescent="0.3">
      <c r="A5" s="64" t="s">
        <v>75</v>
      </c>
      <c r="B5" s="62"/>
      <c r="C5" s="63"/>
      <c r="D5" s="63"/>
    </row>
    <row r="6" spans="1:5" x14ac:dyDescent="0.3">
      <c r="A6" s="64" t="s">
        <v>76</v>
      </c>
      <c r="B6" s="62"/>
      <c r="C6" s="63"/>
      <c r="D6" s="63"/>
    </row>
    <row r="7" spans="1:5" x14ac:dyDescent="0.3">
      <c r="A7" s="64" t="s">
        <v>77</v>
      </c>
      <c r="B7" s="62"/>
      <c r="C7" s="63"/>
      <c r="D7" s="63"/>
    </row>
    <row r="8" spans="1:5" x14ac:dyDescent="0.3">
      <c r="A8" s="64" t="s">
        <v>78</v>
      </c>
      <c r="B8" s="62"/>
      <c r="C8" s="71">
        <v>-240963.26747000002</v>
      </c>
      <c r="D8" s="63">
        <v>-98444.375830000019</v>
      </c>
    </row>
    <row r="9" spans="1:5" x14ac:dyDescent="0.3">
      <c r="A9" s="64" t="s">
        <v>79</v>
      </c>
      <c r="B9" s="62"/>
      <c r="C9" s="63">
        <v>-397.71019999999993</v>
      </c>
      <c r="D9" s="63">
        <v>-111957.93741</v>
      </c>
    </row>
    <row r="10" spans="1:5" x14ac:dyDescent="0.3">
      <c r="A10" s="64" t="s">
        <v>80</v>
      </c>
      <c r="B10" s="62"/>
      <c r="C10" s="72">
        <v>75</v>
      </c>
      <c r="D10" s="63">
        <v>-271765.17905999999</v>
      </c>
    </row>
    <row r="11" spans="1:5" x14ac:dyDescent="0.3">
      <c r="A11" s="64" t="s">
        <v>81</v>
      </c>
      <c r="B11" s="62"/>
      <c r="C11" s="72">
        <v>-1341336.11785</v>
      </c>
      <c r="D11" s="63">
        <v>-44031.311040000001</v>
      </c>
    </row>
    <row r="12" spans="1:5" x14ac:dyDescent="0.3">
      <c r="A12" s="64" t="s">
        <v>82</v>
      </c>
      <c r="B12" s="62"/>
      <c r="C12" s="63"/>
      <c r="D12" s="63">
        <v>0</v>
      </c>
    </row>
    <row r="13" spans="1:5" x14ac:dyDescent="0.3">
      <c r="A13" s="64" t="s">
        <v>83</v>
      </c>
      <c r="B13" s="62"/>
      <c r="C13" s="63"/>
      <c r="D13" s="63">
        <v>1417.4182200000002</v>
      </c>
    </row>
    <row r="14" spans="1:5" ht="15.75" thickBot="1" x14ac:dyDescent="0.35">
      <c r="A14" s="64"/>
      <c r="B14" s="62"/>
      <c r="C14" s="73"/>
      <c r="D14" s="73"/>
    </row>
    <row r="15" spans="1:5" ht="30.75" thickBot="1" x14ac:dyDescent="0.35">
      <c r="A15" s="1" t="s">
        <v>84</v>
      </c>
      <c r="B15" s="62"/>
      <c r="C15" s="74">
        <v>-930854.79301000014</v>
      </c>
      <c r="D15" s="74">
        <v>80133.10510999996</v>
      </c>
    </row>
    <row r="16" spans="1:5" x14ac:dyDescent="0.3">
      <c r="A16" s="64"/>
      <c r="B16" s="62"/>
      <c r="C16" s="63"/>
      <c r="D16" s="63"/>
    </row>
    <row r="17" spans="1:4" x14ac:dyDescent="0.3">
      <c r="A17" s="1" t="s">
        <v>85</v>
      </c>
      <c r="B17" s="62"/>
      <c r="C17" s="72"/>
      <c r="D17" s="72"/>
    </row>
    <row r="18" spans="1:4" x14ac:dyDescent="0.3">
      <c r="A18" s="64" t="s">
        <v>86</v>
      </c>
      <c r="B18" s="62"/>
      <c r="C18" s="63"/>
      <c r="D18" s="63"/>
    </row>
    <row r="19" spans="1:4" x14ac:dyDescent="0.3">
      <c r="A19" s="64" t="s">
        <v>87</v>
      </c>
      <c r="B19" s="62"/>
      <c r="C19" s="63"/>
      <c r="D19" s="63">
        <v>2460</v>
      </c>
    </row>
    <row r="20" spans="1:4" x14ac:dyDescent="0.3">
      <c r="A20" s="64" t="s">
        <v>88</v>
      </c>
      <c r="B20" s="62"/>
      <c r="C20" s="63"/>
      <c r="D20" s="63">
        <v>-1456</v>
      </c>
    </row>
    <row r="21" spans="1:4" x14ac:dyDescent="0.3">
      <c r="A21" s="64" t="s">
        <v>89</v>
      </c>
      <c r="B21" s="62"/>
      <c r="C21" s="63"/>
      <c r="D21" s="63"/>
    </row>
    <row r="22" spans="1:4" x14ac:dyDescent="0.3">
      <c r="A22" s="64" t="s">
        <v>90</v>
      </c>
      <c r="B22" s="62"/>
      <c r="C22" s="63"/>
      <c r="D22" s="63"/>
    </row>
    <row r="23" spans="1:4" x14ac:dyDescent="0.3">
      <c r="A23" s="64" t="s">
        <v>91</v>
      </c>
      <c r="B23" s="62"/>
      <c r="C23" s="63"/>
      <c r="D23" s="63"/>
    </row>
    <row r="24" spans="1:4" x14ac:dyDescent="0.3">
      <c r="A24" s="64" t="s">
        <v>92</v>
      </c>
      <c r="B24" s="62"/>
      <c r="C24" s="63"/>
      <c r="D24" s="63"/>
    </row>
    <row r="25" spans="1:4" x14ac:dyDescent="0.3">
      <c r="A25" s="64" t="s">
        <v>93</v>
      </c>
      <c r="B25" s="62"/>
      <c r="C25" s="63"/>
      <c r="D25" s="63"/>
    </row>
    <row r="26" spans="1:4" ht="15.75" thickBot="1" x14ac:dyDescent="0.35">
      <c r="A26" s="64" t="s">
        <v>94</v>
      </c>
      <c r="B26" s="62"/>
      <c r="C26" s="63"/>
      <c r="D26" s="63"/>
    </row>
    <row r="27" spans="1:4" ht="30.75" thickBot="1" x14ac:dyDescent="0.35">
      <c r="A27" s="1" t="s">
        <v>95</v>
      </c>
      <c r="B27" s="62"/>
      <c r="C27" s="75">
        <v>0</v>
      </c>
      <c r="D27" s="75">
        <v>1004</v>
      </c>
    </row>
    <row r="28" spans="1:4" x14ac:dyDescent="0.3">
      <c r="A28" s="1"/>
      <c r="B28" s="62"/>
      <c r="C28" s="63"/>
      <c r="D28" s="63"/>
    </row>
    <row r="29" spans="1:4" x14ac:dyDescent="0.3">
      <c r="A29" s="1" t="s">
        <v>96</v>
      </c>
      <c r="B29" s="62"/>
      <c r="C29" s="63"/>
      <c r="D29" s="63"/>
    </row>
    <row r="30" spans="1:4" x14ac:dyDescent="0.3">
      <c r="A30" s="64" t="s">
        <v>97</v>
      </c>
      <c r="B30" s="62"/>
      <c r="C30" s="63"/>
      <c r="D30" s="63"/>
    </row>
    <row r="31" spans="1:4" x14ac:dyDescent="0.3">
      <c r="A31" s="64" t="s">
        <v>98</v>
      </c>
      <c r="B31" s="62"/>
      <c r="C31" s="63">
        <v>1415084.67289</v>
      </c>
      <c r="D31" s="63">
        <v>16476.717190000003</v>
      </c>
    </row>
    <row r="32" spans="1:4" x14ac:dyDescent="0.3">
      <c r="A32" s="64" t="s">
        <v>99</v>
      </c>
      <c r="B32" s="62"/>
      <c r="C32" s="63">
        <v>-368135.53988</v>
      </c>
      <c r="D32" s="63">
        <v>-109712.75539000001</v>
      </c>
    </row>
    <row r="33" spans="1:6" ht="15.75" thickBot="1" x14ac:dyDescent="0.35">
      <c r="A33" s="64" t="s">
        <v>100</v>
      </c>
      <c r="B33" s="62"/>
      <c r="C33" s="63"/>
      <c r="D33" s="63"/>
    </row>
    <row r="34" spans="1:6" ht="15.75" hidden="1" thickBot="1" x14ac:dyDescent="0.35">
      <c r="A34" s="64" t="s">
        <v>101</v>
      </c>
      <c r="B34" s="62"/>
      <c r="C34" s="63">
        <v>0</v>
      </c>
      <c r="D34" s="63">
        <v>0</v>
      </c>
    </row>
    <row r="35" spans="1:6" ht="30.75" thickBot="1" x14ac:dyDescent="0.35">
      <c r="A35" s="1" t="s">
        <v>102</v>
      </c>
      <c r="B35" s="62"/>
      <c r="C35" s="75">
        <v>1046949.13301</v>
      </c>
      <c r="D35" s="75">
        <v>-93236.03820000001</v>
      </c>
    </row>
    <row r="36" spans="1:6" x14ac:dyDescent="0.3">
      <c r="A36" s="1"/>
      <c r="B36" s="62"/>
      <c r="C36" s="63"/>
      <c r="D36" s="63"/>
    </row>
    <row r="37" spans="1:6" ht="30" x14ac:dyDescent="0.3">
      <c r="A37" s="1" t="s">
        <v>103</v>
      </c>
      <c r="B37" s="62"/>
      <c r="C37" s="76">
        <v>116094.33999999985</v>
      </c>
      <c r="D37" s="76">
        <v>-12098.93309000005</v>
      </c>
      <c r="E37" s="34"/>
      <c r="F37" s="34"/>
    </row>
    <row r="38" spans="1:6" x14ac:dyDescent="0.3">
      <c r="A38" s="64" t="s">
        <v>104</v>
      </c>
      <c r="B38" s="62"/>
      <c r="C38" s="63">
        <v>3337</v>
      </c>
      <c r="D38" s="71">
        <v>23373.246580000003</v>
      </c>
    </row>
    <row r="39" spans="1:6" ht="30.75" thickBot="1" x14ac:dyDescent="0.35">
      <c r="A39" s="64" t="s">
        <v>105</v>
      </c>
      <c r="B39" s="62"/>
      <c r="C39" s="73">
        <v>32577.183219999995</v>
      </c>
      <c r="D39" s="77">
        <v>-5330.48182</v>
      </c>
    </row>
    <row r="40" spans="1:6" ht="15.75" thickBot="1" x14ac:dyDescent="0.35">
      <c r="A40" s="1" t="s">
        <v>106</v>
      </c>
      <c r="B40" s="62"/>
      <c r="C40" s="78">
        <v>152008.52321999986</v>
      </c>
      <c r="D40" s="78">
        <v>5943.8316699999532</v>
      </c>
    </row>
    <row r="41" spans="1:6" ht="15.75" thickTop="1" x14ac:dyDescent="0.3"/>
    <row r="42" spans="1:6" x14ac:dyDescent="0.3">
      <c r="C42" s="79" t="s">
        <v>126</v>
      </c>
    </row>
    <row r="43" spans="1:6" x14ac:dyDescent="0.3">
      <c r="C43" s="37"/>
    </row>
    <row r="45" spans="1:6" x14ac:dyDescent="0.3">
      <c r="C45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workbookViewId="0">
      <selection activeCell="B2" sqref="B2"/>
    </sheetView>
  </sheetViews>
  <sheetFormatPr defaultColWidth="9.140625" defaultRowHeight="15" x14ac:dyDescent="0.3"/>
  <cols>
    <col min="1" max="1" width="40.85546875" style="30" bestFit="1" customWidth="1"/>
    <col min="2" max="2" width="13" style="30" customWidth="1"/>
    <col min="3" max="3" width="11" style="13" customWidth="1"/>
    <col min="4" max="4" width="11.42578125" style="13" customWidth="1"/>
    <col min="5" max="5" width="15.42578125" style="13" customWidth="1"/>
    <col min="6" max="6" width="15.140625" style="13" customWidth="1"/>
    <col min="7" max="7" width="12.140625" style="13" customWidth="1"/>
    <col min="8" max="8" width="15.28515625" style="13" customWidth="1"/>
    <col min="9" max="9" width="9.85546875" style="30" bestFit="1" customWidth="1"/>
    <col min="10" max="16384" width="9.140625" style="30"/>
  </cols>
  <sheetData>
    <row r="1" spans="1:10" ht="15.75" customHeight="1" thickBot="1" x14ac:dyDescent="0.35">
      <c r="A1" s="1" t="s">
        <v>0</v>
      </c>
      <c r="B1" s="67"/>
      <c r="C1" s="95" t="s">
        <v>107</v>
      </c>
      <c r="D1" s="95"/>
      <c r="E1" s="95"/>
      <c r="F1" s="95"/>
      <c r="G1" s="80"/>
      <c r="H1" s="80"/>
    </row>
    <row r="2" spans="1:10" ht="90.75" thickBot="1" x14ac:dyDescent="0.35">
      <c r="A2" s="1"/>
      <c r="B2" s="67" t="s">
        <v>72</v>
      </c>
      <c r="C2" s="94" t="s">
        <v>108</v>
      </c>
      <c r="D2" s="94" t="s">
        <v>26</v>
      </c>
      <c r="E2" s="94" t="s">
        <v>109</v>
      </c>
      <c r="F2" s="94" t="s">
        <v>110</v>
      </c>
      <c r="G2" s="94" t="s">
        <v>111</v>
      </c>
      <c r="H2" s="94" t="s">
        <v>112</v>
      </c>
    </row>
    <row r="3" spans="1:10" x14ac:dyDescent="0.3">
      <c r="A3" s="64"/>
      <c r="B3" s="62"/>
      <c r="C3" s="66"/>
      <c r="D3" s="66"/>
      <c r="E3" s="66"/>
      <c r="F3" s="66"/>
      <c r="G3" s="66"/>
      <c r="H3" s="66"/>
    </row>
    <row r="4" spans="1:10" x14ac:dyDescent="0.3">
      <c r="A4" s="64" t="s">
        <v>113</v>
      </c>
      <c r="B4" s="62"/>
      <c r="C4" s="81">
        <v>48560</v>
      </c>
      <c r="D4" s="81"/>
      <c r="E4" s="81">
        <v>-2022508</v>
      </c>
      <c r="F4" s="81">
        <v>-1973948</v>
      </c>
      <c r="G4" s="81">
        <v>-847</v>
      </c>
      <c r="H4" s="81">
        <v>-1974795</v>
      </c>
    </row>
    <row r="5" spans="1:10" x14ac:dyDescent="0.3">
      <c r="A5" s="64" t="s">
        <v>114</v>
      </c>
      <c r="B5" s="62"/>
      <c r="C5" s="82">
        <v>0</v>
      </c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70"/>
    </row>
    <row r="6" spans="1:10" ht="30" x14ac:dyDescent="0.3">
      <c r="A6" s="64" t="s">
        <v>115</v>
      </c>
      <c r="B6" s="62"/>
      <c r="C6" s="83">
        <v>48560</v>
      </c>
      <c r="D6" s="83">
        <v>0</v>
      </c>
      <c r="E6" s="83">
        <v>-2022508</v>
      </c>
      <c r="F6" s="83">
        <v>-1973948</v>
      </c>
      <c r="G6" s="83">
        <v>-847</v>
      </c>
      <c r="H6" s="83">
        <v>-1974795</v>
      </c>
      <c r="I6" s="70"/>
    </row>
    <row r="7" spans="1:10" x14ac:dyDescent="0.3">
      <c r="A7" s="1" t="s">
        <v>116</v>
      </c>
      <c r="B7" s="62"/>
      <c r="C7" s="82"/>
      <c r="D7" s="82"/>
      <c r="E7" s="82"/>
      <c r="F7" s="82"/>
      <c r="G7" s="82"/>
      <c r="H7" s="82"/>
      <c r="I7" s="70"/>
    </row>
    <row r="8" spans="1:10" x14ac:dyDescent="0.3">
      <c r="A8" s="64" t="s">
        <v>117</v>
      </c>
      <c r="B8" s="62"/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70"/>
    </row>
    <row r="9" spans="1:10" x14ac:dyDescent="0.3">
      <c r="A9" s="64"/>
      <c r="B9" s="62"/>
      <c r="C9" s="82"/>
      <c r="D9" s="82"/>
      <c r="E9" s="82"/>
      <c r="F9" s="82"/>
      <c r="G9" s="82"/>
      <c r="H9" s="82">
        <v>0</v>
      </c>
      <c r="I9" s="70"/>
    </row>
    <row r="10" spans="1:10" x14ac:dyDescent="0.3">
      <c r="A10" s="64" t="s">
        <v>118</v>
      </c>
      <c r="B10" s="62"/>
      <c r="C10" s="82"/>
      <c r="D10" s="82">
        <v>0</v>
      </c>
      <c r="E10" s="82">
        <v>-631981</v>
      </c>
      <c r="F10" s="82">
        <v>-631981</v>
      </c>
      <c r="G10" s="82">
        <v>580</v>
      </c>
      <c r="H10" s="82">
        <v>-631401</v>
      </c>
      <c r="I10" s="70"/>
    </row>
    <row r="11" spans="1:10" ht="30" x14ac:dyDescent="0.3">
      <c r="A11" s="64" t="s">
        <v>119</v>
      </c>
      <c r="B11" s="62"/>
      <c r="C11" s="82"/>
      <c r="D11" s="82"/>
      <c r="E11" s="84">
        <v>-9234</v>
      </c>
      <c r="F11" s="85">
        <v>-9234</v>
      </c>
      <c r="G11" s="84">
        <v>9234</v>
      </c>
      <c r="H11" s="86">
        <v>0</v>
      </c>
      <c r="I11" s="70"/>
    </row>
    <row r="12" spans="1:10" x14ac:dyDescent="0.3">
      <c r="A12" s="1" t="s">
        <v>120</v>
      </c>
      <c r="B12" s="62"/>
      <c r="C12" s="87">
        <v>0</v>
      </c>
      <c r="D12" s="87">
        <v>0</v>
      </c>
      <c r="E12" s="87">
        <v>-641215</v>
      </c>
      <c r="F12" s="87">
        <v>-641215</v>
      </c>
      <c r="G12" s="87">
        <v>9814</v>
      </c>
      <c r="H12" s="87">
        <v>-631401</v>
      </c>
      <c r="I12" s="70"/>
    </row>
    <row r="13" spans="1:10" x14ac:dyDescent="0.3">
      <c r="A13" s="1" t="s">
        <v>121</v>
      </c>
      <c r="B13" s="62"/>
      <c r="C13" s="88">
        <v>48560</v>
      </c>
      <c r="D13" s="88">
        <v>0</v>
      </c>
      <c r="E13" s="88">
        <v>-2663723</v>
      </c>
      <c r="F13" s="88">
        <v>-2615163</v>
      </c>
      <c r="G13" s="88">
        <v>8967</v>
      </c>
      <c r="H13" s="88">
        <v>-2606196</v>
      </c>
      <c r="I13" s="89"/>
      <c r="J13" s="35"/>
    </row>
    <row r="14" spans="1:10" x14ac:dyDescent="0.3">
      <c r="C14" s="90"/>
      <c r="D14" s="90"/>
      <c r="E14" s="90"/>
      <c r="F14" s="90"/>
      <c r="G14" s="90"/>
      <c r="H14" s="90"/>
      <c r="I14" s="70"/>
    </row>
    <row r="15" spans="1:10" ht="30" x14ac:dyDescent="0.3">
      <c r="A15" s="1" t="s">
        <v>122</v>
      </c>
      <c r="B15" s="64"/>
      <c r="C15" s="82"/>
      <c r="D15" s="82"/>
      <c r="E15" s="82"/>
      <c r="F15" s="82"/>
      <c r="G15" s="82"/>
      <c r="H15" s="82"/>
      <c r="I15" s="70"/>
    </row>
    <row r="16" spans="1:10" x14ac:dyDescent="0.3">
      <c r="A16" s="64" t="s">
        <v>123</v>
      </c>
      <c r="B16" s="64"/>
      <c r="C16" s="82">
        <v>0</v>
      </c>
      <c r="D16" s="82">
        <v>0</v>
      </c>
      <c r="E16" s="82">
        <v>-694682.30993213691</v>
      </c>
      <c r="F16" s="82">
        <v>-694682.30993213691</v>
      </c>
      <c r="G16" s="82">
        <v>372.55342199999996</v>
      </c>
      <c r="H16" s="82">
        <v>-694309.75651013688</v>
      </c>
      <c r="I16" s="70"/>
    </row>
    <row r="17" spans="1:10" ht="30" x14ac:dyDescent="0.3">
      <c r="A17" s="1" t="s">
        <v>124</v>
      </c>
      <c r="B17" s="64"/>
      <c r="C17" s="87">
        <v>0</v>
      </c>
      <c r="D17" s="87">
        <v>0</v>
      </c>
      <c r="E17" s="87">
        <v>-694682.30993213691</v>
      </c>
      <c r="F17" s="87">
        <v>-694682.30993213691</v>
      </c>
      <c r="G17" s="87">
        <v>372.55342199999996</v>
      </c>
      <c r="H17" s="87">
        <v>-694309.75651013688</v>
      </c>
      <c r="I17" s="70"/>
    </row>
    <row r="18" spans="1:10" x14ac:dyDescent="0.3">
      <c r="A18" s="1" t="s">
        <v>125</v>
      </c>
      <c r="B18" s="64"/>
      <c r="C18" s="88">
        <v>48560</v>
      </c>
      <c r="D18" s="88">
        <v>0</v>
      </c>
      <c r="E18" s="88">
        <v>-3358405.3099321369</v>
      </c>
      <c r="F18" s="88">
        <v>-3309845.3099321369</v>
      </c>
      <c r="G18" s="88">
        <v>9339.5534220000009</v>
      </c>
      <c r="H18" s="88">
        <v>-3300505.7565101366</v>
      </c>
      <c r="I18" s="91"/>
      <c r="J18" s="92"/>
    </row>
    <row r="19" spans="1:10" x14ac:dyDescent="0.3">
      <c r="C19" s="91"/>
      <c r="D19" s="91"/>
      <c r="E19" s="91"/>
      <c r="F19" s="91"/>
      <c r="G19" s="91"/>
      <c r="H19" s="91"/>
    </row>
    <row r="20" spans="1:10" x14ac:dyDescent="0.3">
      <c r="C20" s="91"/>
      <c r="D20" s="91"/>
      <c r="E20" s="38"/>
      <c r="F20" s="91"/>
      <c r="G20" s="91"/>
      <c r="I20" s="70"/>
    </row>
    <row r="21" spans="1:10" x14ac:dyDescent="0.3">
      <c r="C21" s="91"/>
      <c r="D21" s="91"/>
      <c r="E21" s="38"/>
      <c r="F21" s="38"/>
      <c r="G21" s="38"/>
      <c r="H21" s="38"/>
      <c r="I21" s="70"/>
    </row>
    <row r="22" spans="1:10" x14ac:dyDescent="0.3">
      <c r="C22" s="91"/>
      <c r="D22" s="91"/>
      <c r="E22" s="91"/>
      <c r="F22" s="91"/>
      <c r="G22" s="91"/>
      <c r="H22" s="91"/>
      <c r="I22" s="70"/>
    </row>
    <row r="23" spans="1:10" x14ac:dyDescent="0.3">
      <c r="C23" s="91"/>
      <c r="D23" s="91"/>
      <c r="E23" s="91"/>
      <c r="F23" s="91"/>
      <c r="G23" s="91"/>
      <c r="H23" s="91"/>
      <c r="I23" s="70"/>
    </row>
    <row r="24" spans="1:10" x14ac:dyDescent="0.3">
      <c r="C24" s="91"/>
      <c r="D24" s="91"/>
      <c r="E24" s="91"/>
      <c r="F24" s="91"/>
      <c r="G24" s="91"/>
      <c r="H24" s="91"/>
      <c r="I24" s="70"/>
    </row>
    <row r="25" spans="1:10" x14ac:dyDescent="0.3">
      <c r="C25" s="91"/>
      <c r="D25" s="91"/>
      <c r="E25" s="91"/>
      <c r="F25" s="91"/>
      <c r="G25" s="91"/>
      <c r="H25" s="91"/>
      <c r="I25" s="70"/>
    </row>
    <row r="26" spans="1:10" x14ac:dyDescent="0.3">
      <c r="C26" s="93"/>
      <c r="D26" s="93"/>
      <c r="E26" s="93"/>
      <c r="F26" s="93"/>
      <c r="G26" s="93"/>
      <c r="H26" s="93"/>
    </row>
  </sheetData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CF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dcterms:created xsi:type="dcterms:W3CDTF">2020-09-22T10:28:32Z</dcterms:created>
  <dcterms:modified xsi:type="dcterms:W3CDTF">2020-09-23T12:28:02Z</dcterms:modified>
</cp:coreProperties>
</file>