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tamekenagro-my.sharepoint.com/personal/a_tuyakova_a-agro_kz/Documents/Рабочий стол/КФО 1 полугодие 2024/"/>
    </mc:Choice>
  </mc:AlternateContent>
  <xr:revisionPtr revIDLastSave="148" documentId="13_ncr:1_{BCD2DB39-5F65-4E9F-BD89-E3DA392F4BA4}" xr6:coauthVersionLast="47" xr6:coauthVersionMax="47" xr10:uidLastSave="{D8FE47BD-B1D6-4068-9040-C98DBA19D317}"/>
  <bookViews>
    <workbookView xWindow="-120" yWindow="-120" windowWidth="29040" windowHeight="15840" activeTab="4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3" l="1"/>
  <c r="B39" i="3"/>
  <c r="B37" i="3"/>
  <c r="B33" i="3"/>
  <c r="B27" i="3"/>
  <c r="B22" i="3"/>
  <c r="B17" i="3"/>
  <c r="B20" i="3"/>
  <c r="D3" i="5" l="1"/>
  <c r="D14" i="5" l="1"/>
  <c r="E23" i="4" l="1"/>
</calcChain>
</file>

<file path=xl/sharedStrings.xml><?xml version="1.0" encoding="utf-8"?>
<sst xmlns="http://schemas.openxmlformats.org/spreadsheetml/2006/main" count="191" uniqueCount="155">
  <si>
    <t>АО «АТАМЕКЕН-АГРО»</t>
  </si>
  <si>
    <t>В тысячах казахстанских тенге</t>
  </si>
  <si>
    <t>Прим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</si>
  <si>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</si>
  <si>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</si>
  <si>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</si>
  <si>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</si>
  <si>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</si>
  <si>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</si>
  <si>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</si>
  <si>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</si>
  <si>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</si>
  <si>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</si>
  <si>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</si>
  <si>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</si>
  <si>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</si>
  <si>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</si>
  <si>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</si>
  <si>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</si>
  <si>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</si>
  <si>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</si>
  <si>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</si>
  <si>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</si>
  <si>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</si>
  <si>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</si>
  <si>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</si>
  <si>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</si>
  <si>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</si>
  <si>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</si>
  <si>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</si>
  <si>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</si>
  <si>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</si>
  <si>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</si>
  <si>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</si>
  <si>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</si>
  <si>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</si>
  <si>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</si>
  <si>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</si>
  <si>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</si>
  <si>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</si>
  <si>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</si>
  <si>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</si>
  <si>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</si>
  <si>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</si>
  <si>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</si>
  <si>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</si>
  <si>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</si>
  <si>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</si>
  <si>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</si>
  <si>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</si>
  <si>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</si>
  <si>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</si>
  <si>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</si>
  <si>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</si>
  <si>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</si>
  <si>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</si>
  <si>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</si>
  <si>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</si>
  <si>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</si>
  <si>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</si>
  <si>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</si>
  <si>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</si>
  <si>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</si>
  <si>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</si>
  <si>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</si>
  <si>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</si>
  <si>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</si>
  <si>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</si>
  <si>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</si>
  <si>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</si>
  <si>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</si>
  <si>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</si>
  <si>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</si>
  <si>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</si>
  <si>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</si>
  <si>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</si>
  <si>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</si>
  <si>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</si>
  <si>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Снятие депозитов</t>
  </si>
  <si>
    <t>Потоки денежных средств от финансовой деятельности</t>
  </si>
  <si>
    <t xml:space="preserve">Погашение кредитов и займов 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</si>
  <si>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</si>
  <si>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</si>
  <si>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</si>
  <si>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</si>
  <si>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</si>
  <si>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</si>
  <si>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</si>
  <si>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</si>
  <si>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</si>
  <si>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простые акции</t>
  </si>
  <si>
    <t>привилегированные акции</t>
  </si>
  <si>
    <t xml:space="preserve"> </t>
  </si>
  <si>
    <t>Движение входящего сальдо</t>
  </si>
  <si>
    <t>Присоединение компании</t>
  </si>
  <si>
    <t>№</t>
  </si>
  <si>
    <t>Показатели</t>
  </si>
  <si>
    <t>Нематериальные активы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</si>
  <si>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</si>
  <si>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</si>
  <si>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</si>
  <si>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</si>
  <si>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</si>
  <si>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</si>
  <si>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</si>
  <si>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</si>
  <si>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</si>
  <si>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</si>
  <si>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</si>
  <si>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Туякова А.Б.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</si>
  <si>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</si>
  <si>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</si>
  <si>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</si>
  <si>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</si>
  <si>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</si>
  <si>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</si>
  <si>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Начисленные обязательства</t>
  </si>
  <si>
    <t>Изменение запасов</t>
  </si>
  <si>
    <t>И.о. Председателя Правления</t>
  </si>
  <si>
    <t>Уланов М.В.</t>
  </si>
  <si>
    <t>Краткосрочные займы выданные</t>
  </si>
  <si>
    <t>Накопленная прибыль</t>
  </si>
  <si>
    <t>Резерв на обязательства по привилегированным акциям</t>
  </si>
  <si>
    <t>Убытки/прибыль за вычетом прибылей по курсовой разнице</t>
  </si>
  <si>
    <t>Перенос на нераспределеную прибыль</t>
  </si>
  <si>
    <t>31 декабря 2023г. 
(не аудировано)</t>
  </si>
  <si>
    <t>Дивиденды уплаченные</t>
  </si>
  <si>
    <t>Остаток на 31 декабря 2023 года
(не аудировано)</t>
  </si>
  <si>
    <t>Изменение в неконтролирующей доли дочерних компаний</t>
  </si>
  <si>
    <t>31 декабря 2023г.
(не аудировано)</t>
  </si>
  <si>
    <t>Активы в отчете о финансовом положении, 
тыс. тенге</t>
  </si>
  <si>
    <t>Краткосрочные и долгосрочные обязательства в отчете о финансовом положении, тыс. тенге</t>
  </si>
  <si>
    <t>в тысячах казахстанских тенге</t>
  </si>
  <si>
    <t xml:space="preserve">Денежные средства с ограничением в использовании </t>
  </si>
  <si>
    <t>Доходы будущих периодов по государственным субсидиям</t>
  </si>
  <si>
    <t>Балансовая стоимость одной привилигированной акции 1 группы (в тенге)</t>
  </si>
  <si>
    <r>
      <t>Промежуточный сокращенный консолидированный отчет о финансовом положении по состоянию на 30 июня 2024 года</t>
    </r>
    <r>
      <rPr>
        <sz val="10"/>
        <rFont val="Trebuchet MS"/>
        <family val="2"/>
        <charset val="204"/>
      </rPr>
      <t xml:space="preserve"> (неаудированный)</t>
    </r>
  </si>
  <si>
    <t>30 июня 2024г. 
(не аудировано)</t>
  </si>
  <si>
    <t>ВСЕГО КАПИТАЛ И ОБЯЗАТЕЛЬСТВА</t>
  </si>
  <si>
    <t>12 августа 2024 г.</t>
  </si>
  <si>
    <t>за 1 полугодие 2024 г. 
(не аудировано)</t>
  </si>
  <si>
    <t>за 1 полугодие 2023 г. 
(не аудировано)</t>
  </si>
  <si>
    <t>за 1 полугодие 2023 г.
(не аудировано)</t>
  </si>
  <si>
    <t>Приобретение доли в дочерних предприятиях</t>
  </si>
  <si>
    <t>Поступление кредитов и займов</t>
  </si>
  <si>
    <t>Остаток на 30 июня 2024 года
(не аудировано)</t>
  </si>
  <si>
    <t>6.  Расчет балансовой стоимости одной простой акции на 30 июня 2024 года</t>
  </si>
  <si>
    <t>7.  Расчет балансовой стоимости одной привилегированной акции 1 группы на 30 июня 2024 года</t>
  </si>
  <si>
    <t>Чистая сумма денежных средств от операционной деятельности</t>
  </si>
  <si>
    <t>Чистая сумма денежных средств от инвестиционной деятельности</t>
  </si>
  <si>
    <t>Консолидированный сокращенный промежуточный отчет о совокупном доходе за 6 месяцев, закончившиеся 30 июня 2024 года (неаудированный)</t>
  </si>
  <si>
    <t>Промежуточный сокращенный консолидированный отчет о движении денежных средств за 6 месяцев, закончившиеся 30 июня 2024 года (неаудированный)</t>
  </si>
  <si>
    <t>Промежуточный сокращенный консолидированный отчет об изменениях в капитале 
за 6 месяцев, закончившиеся 30 июня 2024 года (неаудированный)</t>
  </si>
  <si>
    <t>Выпущенные акции</t>
  </si>
  <si>
    <t>Прочий совокупный доход: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</si>
</sst>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  <numFmt numFmtId="174" formatCode="_-* #,##0_-;\-* #,##0_-;_-* &quot;-&quot;??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rgb="FF000000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i/>
      <sz val="9"/>
      <color theme="1"/>
      <name val="Trebuchet MS"/>
      <family val="2"/>
      <charset val="204"/>
    </font>
    <font>
      <sz val="9"/>
      <color rgb="FFFF0000"/>
      <name val="Trebuchet MS"/>
      <family val="2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8"/>
      <color theme="1"/>
      <name val="Trebuchet MS"/>
      <family val="2"/>
      <charset val="204"/>
    </font>
    <font>
      <b/>
      <sz val="10"/>
      <name val="Book Antiqua"/>
      <family val="1"/>
      <charset val="204"/>
    </font>
    <font>
      <b/>
      <i/>
      <sz val="10"/>
      <color theme="1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4" fillId="0" borderId="0" xfId="2" applyFont="1"/>
    <xf numFmtId="0" fontId="4" fillId="0" borderId="0" xfId="0" applyFont="1"/>
    <xf numFmtId="165" fontId="4" fillId="0" borderId="0" xfId="0" applyNumberFormat="1" applyFont="1"/>
    <xf numFmtId="0" fontId="3" fillId="0" borderId="0" xfId="2" applyFont="1" applyAlignment="1">
      <alignment horizontal="left"/>
    </xf>
    <xf numFmtId="0" fontId="3" fillId="0" borderId="0" xfId="2" applyFont="1"/>
    <xf numFmtId="165" fontId="4" fillId="0" borderId="0" xfId="2" applyNumberFormat="1" applyFont="1"/>
    <xf numFmtId="173" fontId="3" fillId="0" borderId="0" xfId="2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167" fontId="7" fillId="0" borderId="0" xfId="0" applyNumberFormat="1" applyFont="1"/>
    <xf numFmtId="167" fontId="4" fillId="0" borderId="0" xfId="0" applyNumberFormat="1" applyFont="1"/>
    <xf numFmtId="3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1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71" fontId="10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2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2" borderId="6" xfId="0" applyFont="1" applyFill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top" wrapText="1"/>
    </xf>
    <xf numFmtId="165" fontId="3" fillId="0" borderId="0" xfId="2" applyNumberFormat="1" applyFont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0" fontId="16" fillId="0" borderId="2" xfId="2" applyFont="1" applyBorder="1"/>
    <xf numFmtId="168" fontId="15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165" fontId="7" fillId="0" borderId="0" xfId="2" applyNumberFormat="1" applyFont="1"/>
    <xf numFmtId="0" fontId="18" fillId="0" borderId="0" xfId="2" applyFont="1" applyAlignment="1">
      <alignment vertical="center"/>
    </xf>
    <xf numFmtId="0" fontId="19" fillId="0" borderId="0" xfId="2" applyFont="1"/>
    <xf numFmtId="0" fontId="19" fillId="0" borderId="0" xfId="0" applyFont="1"/>
    <xf numFmtId="3" fontId="19" fillId="0" borderId="0" xfId="2" applyNumberFormat="1" applyFont="1" applyAlignment="1">
      <alignment horizontal="right" vertical="center" wrapText="1"/>
    </xf>
    <xf numFmtId="0" fontId="19" fillId="0" borderId="0" xfId="2" applyFont="1" applyAlignment="1">
      <alignment horizontal="right" vertical="center" wrapText="1"/>
    </xf>
    <xf numFmtId="0" fontId="18" fillId="0" borderId="0" xfId="2" applyFont="1" applyAlignment="1">
      <alignment wrapText="1"/>
    </xf>
    <xf numFmtId="165" fontId="18" fillId="0" borderId="0" xfId="2" applyNumberFormat="1" applyFont="1" applyAlignment="1">
      <alignment horizontal="right" vertical="center" wrapText="1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right"/>
    </xf>
    <xf numFmtId="0" fontId="18" fillId="0" borderId="0" xfId="2" applyFont="1" applyAlignment="1">
      <alignment horizontal="right"/>
    </xf>
    <xf numFmtId="0" fontId="18" fillId="0" borderId="0" xfId="2" applyFont="1"/>
    <xf numFmtId="165" fontId="19" fillId="0" borderId="0" xfId="2" applyNumberFormat="1" applyFont="1"/>
    <xf numFmtId="0" fontId="19" fillId="0" borderId="0" xfId="6" applyFont="1"/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6" fontId="14" fillId="0" borderId="6" xfId="0" applyNumberFormat="1" applyFont="1" applyBorder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5" fillId="0" borderId="0" xfId="3" applyNumberFormat="1" applyFont="1" applyFill="1" applyAlignment="1">
      <alignment vertical="center" wrapText="1"/>
    </xf>
    <xf numFmtId="167" fontId="14" fillId="0" borderId="6" xfId="0" applyNumberFormat="1" applyFont="1" applyBorder="1" applyAlignment="1">
      <alignment vertical="top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7" fontId="15" fillId="0" borderId="6" xfId="0" applyNumberFormat="1" applyFont="1" applyBorder="1" applyAlignment="1">
      <alignment vertical="top" wrapText="1"/>
    </xf>
    <xf numFmtId="167" fontId="15" fillId="0" borderId="5" xfId="0" applyNumberFormat="1" applyFont="1" applyBorder="1" applyAlignment="1">
      <alignment vertical="top" wrapText="1"/>
    </xf>
    <xf numFmtId="165" fontId="15" fillId="0" borderId="6" xfId="3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166" fontId="15" fillId="0" borderId="6" xfId="0" applyNumberFormat="1" applyFont="1" applyBorder="1" applyAlignment="1">
      <alignment vertical="top" wrapText="1"/>
    </xf>
    <xf numFmtId="167" fontId="15" fillId="0" borderId="6" xfId="0" applyNumberFormat="1" applyFont="1" applyBorder="1" applyAlignment="1">
      <alignment vertical="center" wrapText="1"/>
    </xf>
    <xf numFmtId="0" fontId="21" fillId="0" borderId="0" xfId="0" applyFont="1"/>
    <xf numFmtId="0" fontId="20" fillId="0" borderId="0" xfId="0" applyFont="1" applyAlignment="1">
      <alignment vertical="center" wrapText="1"/>
    </xf>
    <xf numFmtId="0" fontId="22" fillId="0" borderId="3" xfId="0" applyFont="1" applyBorder="1" applyAlignment="1">
      <alignment wrapText="1"/>
    </xf>
    <xf numFmtId="3" fontId="21" fillId="0" borderId="0" xfId="0" applyNumberFormat="1" applyFont="1"/>
    <xf numFmtId="3" fontId="23" fillId="0" borderId="0" xfId="0" applyNumberFormat="1" applyFont="1"/>
    <xf numFmtId="0" fontId="20" fillId="0" borderId="0" xfId="2" applyFont="1" applyAlignment="1">
      <alignment horizontal="left"/>
    </xf>
    <xf numFmtId="0" fontId="21" fillId="0" borderId="0" xfId="2" applyFont="1"/>
    <xf numFmtId="0" fontId="20" fillId="0" borderId="0" xfId="2" applyFont="1"/>
    <xf numFmtId="165" fontId="21" fillId="0" borderId="0" xfId="2" applyNumberFormat="1" applyFont="1"/>
    <xf numFmtId="169" fontId="21" fillId="0" borderId="0" xfId="0" applyNumberFormat="1" applyFont="1"/>
    <xf numFmtId="166" fontId="9" fillId="0" borderId="6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/>
    </xf>
    <xf numFmtId="0" fontId="18" fillId="0" borderId="0" xfId="2" applyFont="1" applyAlignment="1">
      <alignment horizontal="center" wrapText="1"/>
    </xf>
    <xf numFmtId="0" fontId="18" fillId="0" borderId="0" xfId="2" applyFont="1" applyAlignment="1">
      <alignment horizontal="center"/>
    </xf>
    <xf numFmtId="0" fontId="19" fillId="0" borderId="0" xfId="6" applyFont="1" applyAlignment="1">
      <alignment horizontal="center"/>
    </xf>
    <xf numFmtId="0" fontId="3" fillId="0" borderId="0" xfId="2" applyFont="1" applyAlignment="1">
      <alignment horizontal="left" vertical="center" wrapText="1"/>
    </xf>
    <xf numFmtId="165" fontId="24" fillId="0" borderId="0" xfId="3" applyNumberFormat="1" applyFont="1" applyFill="1" applyAlignment="1">
      <alignment horizontal="right" vertical="center" wrapText="1"/>
    </xf>
    <xf numFmtId="165" fontId="24" fillId="0" borderId="2" xfId="3" applyNumberFormat="1" applyFont="1" applyFill="1" applyBorder="1" applyAlignment="1">
      <alignment horizontal="right" vertical="center" wrapText="1"/>
    </xf>
    <xf numFmtId="165" fontId="24" fillId="0" borderId="0" xfId="3" applyNumberFormat="1" applyFont="1" applyFill="1" applyBorder="1" applyAlignment="1">
      <alignment horizontal="right"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3" fontId="4" fillId="0" borderId="0" xfId="11" applyNumberFormat="1" applyFont="1" applyAlignment="1">
      <alignment horizontal="right" vertical="center" wrapText="1"/>
    </xf>
    <xf numFmtId="165" fontId="4" fillId="0" borderId="0" xfId="12" applyNumberFormat="1" applyFont="1" applyFill="1" applyAlignment="1">
      <alignment horizontal="right" vertical="center" wrapText="1"/>
    </xf>
    <xf numFmtId="165" fontId="4" fillId="0" borderId="2" xfId="12" applyNumberFormat="1" applyFont="1" applyFill="1" applyBorder="1" applyAlignment="1">
      <alignment horizontal="right" vertical="center" wrapText="1"/>
    </xf>
    <xf numFmtId="165" fontId="4" fillId="0" borderId="0" xfId="12" applyNumberFormat="1" applyFont="1" applyFill="1" applyBorder="1" applyAlignment="1">
      <alignment horizontal="right" vertical="center" wrapText="1"/>
    </xf>
    <xf numFmtId="165" fontId="4" fillId="0" borderId="2" xfId="2" applyNumberFormat="1" applyFont="1" applyBorder="1" applyAlignment="1">
      <alignment horizontal="right" vertical="center" wrapText="1"/>
    </xf>
    <xf numFmtId="0" fontId="3" fillId="0" borderId="0" xfId="2" applyFont="1" applyAlignment="1">
      <alignment wrapText="1"/>
    </xf>
    <xf numFmtId="3" fontId="3" fillId="0" borderId="0" xfId="2" applyNumberFormat="1" applyFont="1" applyAlignment="1">
      <alignment horizontal="right" vertical="center" wrapText="1"/>
    </xf>
    <xf numFmtId="0" fontId="3" fillId="0" borderId="3" xfId="2" applyFont="1" applyBorder="1" applyAlignment="1">
      <alignment wrapText="1"/>
    </xf>
    <xf numFmtId="166" fontId="27" fillId="0" borderId="11" xfId="0" applyNumberFormat="1" applyFont="1" applyBorder="1" applyAlignment="1">
      <alignment vertical="center" wrapText="1"/>
    </xf>
    <xf numFmtId="0" fontId="25" fillId="0" borderId="0" xfId="0" applyFont="1"/>
    <xf numFmtId="3" fontId="24" fillId="0" borderId="0" xfId="0" applyNumberFormat="1" applyFont="1"/>
    <xf numFmtId="0" fontId="24" fillId="0" borderId="0" xfId="0" applyFont="1"/>
    <xf numFmtId="165" fontId="25" fillId="0" borderId="0" xfId="3" applyNumberFormat="1" applyFont="1" applyFill="1" applyAlignment="1">
      <alignment horizontal="right" vertical="center" wrapText="1"/>
    </xf>
    <xf numFmtId="165" fontId="24" fillId="0" borderId="0" xfId="0" applyNumberFormat="1" applyFont="1"/>
    <xf numFmtId="165" fontId="26" fillId="0" borderId="0" xfId="0" applyNumberFormat="1" applyFont="1"/>
    <xf numFmtId="3" fontId="24" fillId="0" borderId="0" xfId="0" applyNumberFormat="1" applyFont="1" applyAlignment="1">
      <alignment horizontal="right"/>
    </xf>
    <xf numFmtId="165" fontId="24" fillId="0" borderId="0" xfId="13" applyNumberFormat="1" applyFont="1" applyFill="1" applyAlignment="1">
      <alignment horizontal="right" vertical="center" wrapText="1"/>
    </xf>
    <xf numFmtId="165" fontId="24" fillId="0" borderId="0" xfId="13" applyNumberFormat="1" applyFont="1" applyFill="1" applyBorder="1" applyAlignment="1">
      <alignment horizontal="right" vertical="center" wrapText="1"/>
    </xf>
    <xf numFmtId="0" fontId="24" fillId="0" borderId="2" xfId="0" applyFont="1" applyBorder="1"/>
    <xf numFmtId="165" fontId="24" fillId="0" borderId="2" xfId="13" applyNumberFormat="1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wrapText="1"/>
    </xf>
    <xf numFmtId="164" fontId="24" fillId="0" borderId="0" xfId="3" applyFont="1"/>
    <xf numFmtId="3" fontId="24" fillId="0" borderId="2" xfId="0" applyNumberFormat="1" applyFont="1" applyBorder="1"/>
    <xf numFmtId="3" fontId="25" fillId="0" borderId="2" xfId="0" applyNumberFormat="1" applyFont="1" applyBorder="1"/>
    <xf numFmtId="165" fontId="25" fillId="0" borderId="4" xfId="3" applyNumberFormat="1" applyFont="1" applyFill="1" applyBorder="1" applyAlignment="1">
      <alignment horizontal="right" vertical="center" wrapText="1"/>
    </xf>
    <xf numFmtId="3" fontId="24" fillId="0" borderId="1" xfId="0" applyNumberFormat="1" applyFont="1" applyBorder="1"/>
    <xf numFmtId="165" fontId="24" fillId="0" borderId="1" xfId="3" applyNumberFormat="1" applyFont="1" applyFill="1" applyBorder="1" applyAlignment="1">
      <alignment horizontal="right" vertical="center" wrapText="1"/>
    </xf>
    <xf numFmtId="165" fontId="24" fillId="0" borderId="1" xfId="13" applyNumberFormat="1" applyFont="1" applyFill="1" applyBorder="1" applyAlignment="1">
      <alignment horizontal="right" vertical="center" wrapText="1"/>
    </xf>
    <xf numFmtId="3" fontId="25" fillId="0" borderId="2" xfId="0" applyNumberFormat="1" applyFont="1" applyBorder="1" applyAlignment="1">
      <alignment wrapText="1"/>
    </xf>
    <xf numFmtId="3" fontId="25" fillId="0" borderId="0" xfId="0" applyNumberFormat="1" applyFont="1"/>
    <xf numFmtId="4" fontId="24" fillId="0" borderId="0" xfId="0" applyNumberFormat="1" applyFont="1" applyAlignment="1">
      <alignment horizontal="right"/>
    </xf>
    <xf numFmtId="3" fontId="24" fillId="0" borderId="0" xfId="14" applyNumberFormat="1" applyFont="1" applyAlignment="1">
      <alignment horizontal="right"/>
    </xf>
    <xf numFmtId="3" fontId="25" fillId="0" borderId="4" xfId="0" applyNumberFormat="1" applyFont="1" applyBorder="1" applyAlignment="1">
      <alignment wrapText="1"/>
    </xf>
    <xf numFmtId="165" fontId="25" fillId="0" borderId="4" xfId="3" applyNumberFormat="1" applyFont="1" applyFill="1" applyBorder="1" applyAlignment="1">
      <alignment horizontal="right" wrapText="1"/>
    </xf>
    <xf numFmtId="165" fontId="4" fillId="0" borderId="0" xfId="10" applyNumberFormat="1" applyFont="1" applyFill="1" applyAlignment="1">
      <alignment horizontal="right" vertical="center" wrapText="1"/>
    </xf>
    <xf numFmtId="0" fontId="25" fillId="0" borderId="4" xfId="0" applyFont="1" applyBorder="1" applyAlignment="1">
      <alignment wrapText="1"/>
    </xf>
    <xf numFmtId="166" fontId="24" fillId="0" borderId="2" xfId="3" applyNumberFormat="1" applyFont="1" applyFill="1" applyBorder="1" applyAlignment="1">
      <alignment horizontal="right" vertical="center" wrapText="1"/>
    </xf>
    <xf numFmtId="0" fontId="25" fillId="0" borderId="2" xfId="0" applyFont="1" applyBorder="1"/>
    <xf numFmtId="165" fontId="25" fillId="0" borderId="2" xfId="3" applyNumberFormat="1" applyFont="1" applyBorder="1" applyAlignment="1">
      <alignment horizontal="right" vertical="center" wrapText="1"/>
    </xf>
    <xf numFmtId="3" fontId="24" fillId="0" borderId="2" xfId="0" applyNumberFormat="1" applyFont="1" applyBorder="1" applyAlignment="1">
      <alignment horizontal="right"/>
    </xf>
    <xf numFmtId="0" fontId="25" fillId="0" borderId="3" xfId="0" applyFont="1" applyBorder="1"/>
    <xf numFmtId="3" fontId="28" fillId="0" borderId="3" xfId="0" applyNumberFormat="1" applyFont="1" applyBorder="1" applyAlignment="1">
      <alignment horizontal="right"/>
    </xf>
    <xf numFmtId="3" fontId="26" fillId="0" borderId="0" xfId="0" applyNumberFormat="1" applyFont="1"/>
    <xf numFmtId="0" fontId="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166" fontId="20" fillId="0" borderId="0" xfId="0" applyNumberFormat="1" applyFont="1" applyAlignment="1">
      <alignment vertical="center" wrapText="1"/>
    </xf>
    <xf numFmtId="168" fontId="20" fillId="0" borderId="0" xfId="2" applyNumberFormat="1" applyFont="1" applyAlignment="1">
      <alignment horizontal="right" vertical="center" wrapText="1"/>
    </xf>
    <xf numFmtId="166" fontId="21" fillId="0" borderId="0" xfId="0" applyNumberFormat="1" applyFont="1" applyAlignment="1">
      <alignment vertical="center" wrapText="1"/>
    </xf>
    <xf numFmtId="172" fontId="21" fillId="0" borderId="0" xfId="0" applyNumberFormat="1" applyFont="1"/>
    <xf numFmtId="0" fontId="24" fillId="0" borderId="4" xfId="0" applyFont="1" applyBorder="1" applyAlignment="1">
      <alignment wrapText="1"/>
    </xf>
    <xf numFmtId="165" fontId="17" fillId="0" borderId="2" xfId="2" applyNumberFormat="1" applyFont="1" applyBorder="1" applyAlignment="1">
      <alignment horizontal="right" vertical="center"/>
    </xf>
    <xf numFmtId="4" fontId="15" fillId="0" borderId="3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3" fillId="0" borderId="0" xfId="2" applyFont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166" fontId="20" fillId="0" borderId="0" xfId="0" applyNumberFormat="1" applyFont="1" applyAlignment="1">
      <alignment horizontal="center" vertical="center" wrapText="1"/>
    </xf>
    <xf numFmtId="166" fontId="21" fillId="0" borderId="0" xfId="0" applyNumberFormat="1" applyFont="1" applyAlignment="1">
      <alignment horizontal="center" vertical="center" wrapText="1"/>
    </xf>
    <xf numFmtId="166" fontId="27" fillId="0" borderId="11" xfId="0" applyNumberFormat="1" applyFont="1" applyBorder="1" applyAlignment="1">
      <alignment horizontal="center" vertical="center" wrapText="1"/>
    </xf>
    <xf numFmtId="166" fontId="4" fillId="0" borderId="0" xfId="2" applyNumberFormat="1" applyFont="1" applyAlignment="1">
      <alignment horizontal="right"/>
    </xf>
    <xf numFmtId="41" fontId="4" fillId="0" borderId="0" xfId="11" applyNumberFormat="1" applyFont="1" applyAlignment="1">
      <alignment horizontal="right"/>
    </xf>
    <xf numFmtId="0" fontId="29" fillId="0" borderId="6" xfId="0" quotePrefix="1" applyFont="1" applyBorder="1" applyAlignment="1">
      <alignment vertical="top" wrapText="1"/>
    </xf>
    <xf numFmtId="174" fontId="4" fillId="0" borderId="0" xfId="9" applyNumberFormat="1" applyFont="1" applyAlignment="1">
      <alignment horizontal="right"/>
    </xf>
    <xf numFmtId="0" fontId="14" fillId="0" borderId="0" xfId="2" applyFont="1" applyAlignment="1">
      <alignment horizontal="left" vertical="center" wrapText="1"/>
    </xf>
    <xf numFmtId="0" fontId="18" fillId="0" borderId="0" xfId="2" applyFont="1" applyAlignment="1">
      <alignment horizontal="right" indent="4"/>
    </xf>
    <xf numFmtId="0" fontId="18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8" fillId="0" borderId="0" xfId="2" applyFont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20" fillId="0" borderId="0" xfId="2" applyFont="1" applyAlignment="1">
      <alignment horizontal="left" indent="4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3 3" xfId="14" xr:uid="{25824C60-C885-4ABA-A6B8-21D3732500F0}"/>
    <cellStyle name="Обычный 4" xfId="6" xr:uid="{00000000-0005-0000-0000-000003000000}"/>
    <cellStyle name="Обычный 5" xfId="2" xr:uid="{00000000-0005-0000-0000-000004000000}"/>
    <cellStyle name="Обычный 5 4" xfId="11" xr:uid="{6D2EAF6A-F49A-401F-9750-1DAD7B466089}"/>
    <cellStyle name="Обычный 7" xfId="9" xr:uid="{769471A2-1ECB-45A7-9998-593AB5F42E4F}"/>
    <cellStyle name="Финансовый" xfId="1" builtinId="3"/>
    <cellStyle name="Финансовый 2" xfId="7" xr:uid="{00000000-0005-0000-0000-000006000000}"/>
    <cellStyle name="Финансовый 2 3" xfId="13" xr:uid="{53F410EB-D7C5-4B40-9542-F8045FC091EA}"/>
    <cellStyle name="Финансовый 3" xfId="8" xr:uid="{00000000-0005-0000-0000-000007000000}"/>
    <cellStyle name="Финансовый 4" xfId="3" xr:uid="{00000000-0005-0000-0000-000008000000}"/>
    <cellStyle name="Финансовый 4 4" xfId="12" xr:uid="{14889CAA-1AE3-493C-AA2B-D216FDEC2D0B}"/>
    <cellStyle name="Финансовый 6" xfId="10" xr:uid="{030CAF07-55BA-483B-B9AC-09947BD6D26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0;&#1060;&#1054;%20&#1040;&#1040;_9%20&#1084;&#1077;&#1089;&#1103;&#1094;&#1077;&#1074;%202022/&#1050;&#1060;&#1054;_1&#1087;&#1086;&#1083;&#1091;&#1075;&#1086;&#1076;&#1080;&#1077;_%202022%20&#1040;&#1054;%20&#1040;.&#1040;.%20&#1050;&#1086;&#1088;&#1087;.&#1089;&#1077;&#1082;&#108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  <sheetName val="Расчет по акциям"/>
    </sheetNames>
    <sheetDataSet>
      <sheetData sheetId="0" refreshError="1">
        <row r="5">
          <cell r="D5" t="str">
            <v>30 июня 2022 г. (неаудировано)</v>
          </cell>
        </row>
        <row r="60">
          <cell r="D60" t="str">
            <v>Туякова А.Б.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9"/>
  <sheetViews>
    <sheetView showGridLines="0" workbookViewId="0">
      <pane xSplit="5" ySplit="5" topLeftCell="F51" activePane="bottomRight" state="frozen"/>
      <selection pane="topRight" activeCell="F1" sqref="F1"/>
      <selection pane="bottomLeft" activeCell="A8" sqref="A8"/>
      <selection pane="bottomRight" activeCell="B3" sqref="B3:E4"/>
    </sheetView>
  </sheetViews>
  <sheetFormatPr defaultRowHeight="15" x14ac:dyDescent="0.3"/>
  <cols>
    <col min="1" max="1" width="4" style="2" customWidth="1"/>
    <col min="2" max="2" width="56.5703125" style="1" customWidth="1"/>
    <col min="3" max="3" width="10" style="158" customWidth="1"/>
    <col min="4" max="4" width="17.85546875" style="1" customWidth="1"/>
    <col min="5" max="5" width="18.28515625" style="1" customWidth="1"/>
    <col min="6" max="6" width="9.140625" style="2"/>
    <col min="7" max="22" width="25.5703125" style="2" customWidth="1"/>
    <col min="23" max="16384" width="9.140625" style="2"/>
  </cols>
  <sheetData>
    <row r="1" spans="2:5" x14ac:dyDescent="0.3">
      <c r="B1" s="38" t="s">
        <v>0</v>
      </c>
    </row>
    <row r="2" spans="2:5" x14ac:dyDescent="0.3">
      <c r="C2" s="100"/>
    </row>
    <row r="3" spans="2:5" ht="15" customHeight="1" x14ac:dyDescent="0.3">
      <c r="B3" s="184" t="s">
        <v>136</v>
      </c>
      <c r="C3" s="184"/>
      <c r="D3" s="184"/>
      <c r="E3" s="184"/>
    </row>
    <row r="4" spans="2:5" x14ac:dyDescent="0.3">
      <c r="B4" s="184"/>
      <c r="C4" s="184"/>
      <c r="D4" s="184"/>
      <c r="E4" s="184"/>
    </row>
    <row r="5" spans="2:5" ht="45" x14ac:dyDescent="0.3">
      <c r="B5" s="39" t="s">
        <v>1</v>
      </c>
      <c r="C5" s="40" t="s">
        <v>2</v>
      </c>
      <c r="D5" s="40" t="s">
        <v>137</v>
      </c>
      <c r="E5" s="40" t="s">
        <v>125</v>
      </c>
    </row>
    <row r="6" spans="2:5" x14ac:dyDescent="0.3">
      <c r="D6" s="41"/>
      <c r="E6" s="42"/>
    </row>
    <row r="7" spans="2:5" x14ac:dyDescent="0.3">
      <c r="B7" s="1" t="s">
        <v>3</v>
      </c>
      <c r="C7" s="158">
        <v>6</v>
      </c>
      <c r="D7" s="43">
        <v>56163031</v>
      </c>
      <c r="E7" s="43">
        <v>57923061</v>
      </c>
    </row>
    <row r="8" spans="2:5" x14ac:dyDescent="0.3">
      <c r="B8" s="1" t="s">
        <v>4</v>
      </c>
      <c r="C8" s="158">
        <v>8</v>
      </c>
      <c r="D8" s="43">
        <v>2031330</v>
      </c>
      <c r="E8" s="43">
        <v>1917625</v>
      </c>
    </row>
    <row r="9" spans="2:5" x14ac:dyDescent="0.3">
      <c r="B9" s="1" t="s">
        <v>5</v>
      </c>
      <c r="C9" s="158">
        <v>7</v>
      </c>
      <c r="D9" s="43">
        <v>129807</v>
      </c>
      <c r="E9" s="43">
        <v>131047</v>
      </c>
    </row>
    <row r="10" spans="2:5" x14ac:dyDescent="0.3">
      <c r="B10" s="1" t="s">
        <v>115</v>
      </c>
      <c r="D10" s="43">
        <v>1537158</v>
      </c>
      <c r="E10" s="43">
        <v>1562249</v>
      </c>
    </row>
    <row r="11" spans="2:5" x14ac:dyDescent="0.3">
      <c r="B11" s="44" t="s">
        <v>6</v>
      </c>
      <c r="C11" s="160"/>
      <c r="D11" s="45">
        <v>4342089</v>
      </c>
      <c r="E11" s="45">
        <v>368829</v>
      </c>
    </row>
    <row r="12" spans="2:5" x14ac:dyDescent="0.3">
      <c r="B12" s="46" t="s">
        <v>7</v>
      </c>
      <c r="C12" s="161"/>
      <c r="D12" s="47">
        <v>64203415</v>
      </c>
      <c r="E12" s="47">
        <v>61902811</v>
      </c>
    </row>
    <row r="13" spans="2:5" x14ac:dyDescent="0.3">
      <c r="D13" s="41"/>
      <c r="E13" s="41"/>
    </row>
    <row r="14" spans="2:5" x14ac:dyDescent="0.3">
      <c r="B14" s="5" t="s">
        <v>8</v>
      </c>
      <c r="C14" s="100"/>
      <c r="D14" s="41"/>
      <c r="E14" s="41"/>
    </row>
    <row r="15" spans="2:5" x14ac:dyDescent="0.3">
      <c r="B15" s="1" t="s">
        <v>9</v>
      </c>
      <c r="C15" s="158">
        <v>9</v>
      </c>
      <c r="D15" s="48">
        <v>34452296</v>
      </c>
      <c r="E15" s="48">
        <v>27886828</v>
      </c>
    </row>
    <row r="16" spans="2:5" x14ac:dyDescent="0.3">
      <c r="B16" s="1" t="s">
        <v>4</v>
      </c>
      <c r="C16" s="158">
        <v>8</v>
      </c>
      <c r="D16" s="43">
        <v>188724</v>
      </c>
      <c r="E16" s="43">
        <v>1610257</v>
      </c>
    </row>
    <row r="17" spans="2:8" x14ac:dyDescent="0.3">
      <c r="B17" s="49" t="s">
        <v>10</v>
      </c>
      <c r="C17" s="162">
        <v>10</v>
      </c>
      <c r="D17" s="43">
        <v>10451481</v>
      </c>
      <c r="E17" s="43">
        <v>14030732</v>
      </c>
    </row>
    <row r="18" spans="2:8" x14ac:dyDescent="0.3">
      <c r="B18" s="49" t="s">
        <v>120</v>
      </c>
      <c r="C18" s="162"/>
      <c r="D18" s="43">
        <v>25233</v>
      </c>
      <c r="E18" s="43">
        <v>8333</v>
      </c>
    </row>
    <row r="19" spans="2:8" x14ac:dyDescent="0.3">
      <c r="B19" s="49" t="s">
        <v>11</v>
      </c>
      <c r="C19" s="162"/>
      <c r="D19" s="43">
        <v>1196072</v>
      </c>
      <c r="E19" s="43">
        <v>828447</v>
      </c>
    </row>
    <row r="20" spans="2:8" hidden="1" x14ac:dyDescent="0.3">
      <c r="B20" s="1" t="s">
        <v>133</v>
      </c>
      <c r="D20" s="43">
        <v>0</v>
      </c>
      <c r="E20" s="43">
        <v>0</v>
      </c>
    </row>
    <row r="21" spans="2:8" x14ac:dyDescent="0.3">
      <c r="B21" s="1" t="s">
        <v>12</v>
      </c>
      <c r="C21" s="158">
        <v>11</v>
      </c>
      <c r="D21" s="43">
        <v>2334159</v>
      </c>
      <c r="E21" s="43">
        <v>1506545</v>
      </c>
    </row>
    <row r="22" spans="2:8" x14ac:dyDescent="0.3">
      <c r="B22" s="44" t="s">
        <v>13</v>
      </c>
      <c r="C22" s="160"/>
      <c r="D22" s="45">
        <v>0</v>
      </c>
      <c r="E22" s="45">
        <v>20810</v>
      </c>
    </row>
    <row r="23" spans="2:8" x14ac:dyDescent="0.3">
      <c r="B23" s="46" t="s">
        <v>14</v>
      </c>
      <c r="C23" s="161"/>
      <c r="D23" s="47">
        <v>48647965</v>
      </c>
      <c r="E23" s="47">
        <v>45891952</v>
      </c>
    </row>
    <row r="24" spans="2:8" ht="15.75" thickBot="1" x14ac:dyDescent="0.35">
      <c r="B24" s="50" t="s">
        <v>15</v>
      </c>
      <c r="C24" s="163"/>
      <c r="D24" s="51">
        <v>112851380</v>
      </c>
      <c r="E24" s="51">
        <v>107794763</v>
      </c>
    </row>
    <row r="25" spans="2:8" x14ac:dyDescent="0.3">
      <c r="D25" s="41"/>
      <c r="E25" s="41"/>
    </row>
    <row r="26" spans="2:8" x14ac:dyDescent="0.3">
      <c r="B26" s="5" t="s">
        <v>16</v>
      </c>
      <c r="C26" s="100"/>
      <c r="D26" s="52"/>
      <c r="E26" s="52"/>
    </row>
    <row r="27" spans="2:8" x14ac:dyDescent="0.3">
      <c r="B27" s="1" t="s">
        <v>17</v>
      </c>
      <c r="C27" s="158">
        <v>5</v>
      </c>
      <c r="D27" s="53">
        <v>14254483</v>
      </c>
      <c r="E27" s="53">
        <v>14254483</v>
      </c>
    </row>
    <row r="28" spans="2:8" x14ac:dyDescent="0.3">
      <c r="B28" s="1" t="s">
        <v>18</v>
      </c>
      <c r="D28" s="54">
        <v>-35700</v>
      </c>
      <c r="E28" s="54">
        <v>-35700</v>
      </c>
    </row>
    <row r="29" spans="2:8" x14ac:dyDescent="0.3">
      <c r="B29" s="1" t="s">
        <v>19</v>
      </c>
      <c r="D29" s="53">
        <v>13319237</v>
      </c>
      <c r="E29" s="53">
        <v>14597293</v>
      </c>
      <c r="G29" s="9"/>
    </row>
    <row r="30" spans="2:8" x14ac:dyDescent="0.3">
      <c r="B30" s="44" t="s">
        <v>121</v>
      </c>
      <c r="C30" s="160"/>
      <c r="D30" s="45">
        <v>-3747880</v>
      </c>
      <c r="E30" s="45">
        <v>-6734300</v>
      </c>
      <c r="G30" s="3"/>
    </row>
    <row r="31" spans="2:8" x14ac:dyDescent="0.3">
      <c r="B31" s="55" t="s">
        <v>20</v>
      </c>
      <c r="C31" s="164"/>
      <c r="D31" s="56">
        <v>23790140</v>
      </c>
      <c r="E31" s="114">
        <v>22081776</v>
      </c>
      <c r="H31" s="3"/>
    </row>
    <row r="32" spans="2:8" x14ac:dyDescent="0.3">
      <c r="B32" s="46" t="s">
        <v>21</v>
      </c>
      <c r="C32" s="161"/>
      <c r="D32" s="57">
        <v>883254</v>
      </c>
      <c r="E32" s="57">
        <v>845570</v>
      </c>
      <c r="G32" s="10"/>
      <c r="H32" s="3"/>
    </row>
    <row r="33" spans="2:8" ht="15.75" thickBot="1" x14ac:dyDescent="0.35">
      <c r="B33" s="50" t="s">
        <v>22</v>
      </c>
      <c r="C33" s="163"/>
      <c r="D33" s="51">
        <v>24673394</v>
      </c>
      <c r="E33" s="51">
        <v>22927346</v>
      </c>
      <c r="H33" s="3"/>
    </row>
    <row r="34" spans="2:8" x14ac:dyDescent="0.3">
      <c r="D34" s="52"/>
      <c r="E34" s="52"/>
    </row>
    <row r="35" spans="2:8" x14ac:dyDescent="0.3">
      <c r="B35" s="5" t="s">
        <v>23</v>
      </c>
      <c r="C35" s="100"/>
      <c r="D35" s="41"/>
      <c r="E35" s="41"/>
    </row>
    <row r="36" spans="2:8" x14ac:dyDescent="0.3">
      <c r="B36" s="5" t="s">
        <v>24</v>
      </c>
      <c r="C36" s="100"/>
      <c r="D36" s="41"/>
      <c r="E36" s="41"/>
    </row>
    <row r="37" spans="2:8" x14ac:dyDescent="0.3">
      <c r="B37" s="1" t="s">
        <v>25</v>
      </c>
      <c r="D37" s="43">
        <v>7268244</v>
      </c>
      <c r="E37" s="43">
        <v>7268244</v>
      </c>
    </row>
    <row r="38" spans="2:8" x14ac:dyDescent="0.3">
      <c r="B38" s="1" t="s">
        <v>26</v>
      </c>
      <c r="C38" s="158">
        <v>12</v>
      </c>
      <c r="D38" s="43">
        <v>30166542</v>
      </c>
      <c r="E38" s="43">
        <v>22442900</v>
      </c>
    </row>
    <row r="39" spans="2:8" x14ac:dyDescent="0.3">
      <c r="B39" s="1" t="s">
        <v>134</v>
      </c>
      <c r="D39" s="43">
        <v>22125143</v>
      </c>
      <c r="E39" s="43">
        <v>20598963</v>
      </c>
    </row>
    <row r="40" spans="2:8" x14ac:dyDescent="0.3">
      <c r="B40" s="1" t="s">
        <v>28</v>
      </c>
      <c r="D40" s="54">
        <v>1029526</v>
      </c>
      <c r="E40" s="54">
        <v>1051351</v>
      </c>
    </row>
    <row r="41" spans="2:8" x14ac:dyDescent="0.3">
      <c r="B41" s="44" t="s">
        <v>29</v>
      </c>
      <c r="C41" s="160">
        <v>13</v>
      </c>
      <c r="D41" s="45">
        <v>170975</v>
      </c>
      <c r="E41" s="45">
        <v>126222</v>
      </c>
    </row>
    <row r="42" spans="2:8" x14ac:dyDescent="0.3">
      <c r="B42" s="46" t="s">
        <v>30</v>
      </c>
      <c r="C42" s="161"/>
      <c r="D42" s="47">
        <v>60760430</v>
      </c>
      <c r="E42" s="47">
        <v>51487680</v>
      </c>
    </row>
    <row r="43" spans="2:8" x14ac:dyDescent="0.3">
      <c r="D43" s="41"/>
      <c r="E43" s="41"/>
    </row>
    <row r="44" spans="2:8" x14ac:dyDescent="0.3">
      <c r="B44" s="5" t="s">
        <v>31</v>
      </c>
      <c r="C44" s="100"/>
      <c r="D44" s="41"/>
      <c r="E44" s="41"/>
    </row>
    <row r="45" spans="2:8" x14ac:dyDescent="0.3">
      <c r="B45" s="1" t="s">
        <v>26</v>
      </c>
      <c r="C45" s="158">
        <v>12</v>
      </c>
      <c r="D45" s="43">
        <v>4184778</v>
      </c>
      <c r="E45" s="43">
        <v>7058640</v>
      </c>
    </row>
    <row r="46" spans="2:8" x14ac:dyDescent="0.3">
      <c r="B46" s="1" t="s">
        <v>27</v>
      </c>
      <c r="D46" s="43">
        <v>3858627</v>
      </c>
      <c r="E46" s="43">
        <v>3630502</v>
      </c>
    </row>
    <row r="47" spans="2:8" x14ac:dyDescent="0.3">
      <c r="B47" s="1" t="s">
        <v>122</v>
      </c>
      <c r="D47" s="43">
        <v>1033840</v>
      </c>
      <c r="E47" s="43">
        <v>2047760</v>
      </c>
    </row>
    <row r="48" spans="2:8" x14ac:dyDescent="0.3">
      <c r="B48" s="1" t="s">
        <v>116</v>
      </c>
      <c r="D48" s="43">
        <v>542990</v>
      </c>
      <c r="E48" s="43">
        <v>565018</v>
      </c>
    </row>
    <row r="49" spans="2:5" x14ac:dyDescent="0.3">
      <c r="B49" s="1" t="s">
        <v>32</v>
      </c>
      <c r="D49" s="54">
        <v>155575</v>
      </c>
      <c r="E49" s="54">
        <v>29349</v>
      </c>
    </row>
    <row r="50" spans="2:5" x14ac:dyDescent="0.3">
      <c r="B50" s="44" t="s">
        <v>29</v>
      </c>
      <c r="C50" s="160">
        <v>13</v>
      </c>
      <c r="D50" s="45">
        <v>17641746</v>
      </c>
      <c r="E50" s="45">
        <v>20048468</v>
      </c>
    </row>
    <row r="51" spans="2:5" x14ac:dyDescent="0.3">
      <c r="B51" s="46" t="s">
        <v>33</v>
      </c>
      <c r="C51" s="161"/>
      <c r="D51" s="47">
        <v>27417556</v>
      </c>
      <c r="E51" s="47">
        <v>33379737</v>
      </c>
    </row>
    <row r="52" spans="2:5" ht="15.75" thickBot="1" x14ac:dyDescent="0.35">
      <c r="B52" s="50" t="s">
        <v>34</v>
      </c>
      <c r="C52" s="163"/>
      <c r="D52" s="51">
        <v>88177986</v>
      </c>
      <c r="E52" s="51">
        <v>84867417</v>
      </c>
    </row>
    <row r="53" spans="2:5" ht="15.75" thickBot="1" x14ac:dyDescent="0.35">
      <c r="B53" s="50" t="s">
        <v>138</v>
      </c>
      <c r="C53" s="163"/>
      <c r="D53" s="51">
        <v>112851380</v>
      </c>
      <c r="E53" s="51">
        <v>107794763</v>
      </c>
    </row>
    <row r="54" spans="2:5" x14ac:dyDescent="0.3">
      <c r="D54" s="174"/>
      <c r="E54" s="174"/>
    </row>
    <row r="55" spans="2:5" x14ac:dyDescent="0.3">
      <c r="B55" s="58"/>
      <c r="C55" s="165"/>
      <c r="D55" s="172"/>
      <c r="E55" s="172"/>
    </row>
    <row r="56" spans="2:5" x14ac:dyDescent="0.3">
      <c r="B56" s="1" t="s">
        <v>35</v>
      </c>
      <c r="C56" s="158">
        <v>22</v>
      </c>
      <c r="D56" s="59">
        <v>779.00715629014269</v>
      </c>
      <c r="E56" s="59">
        <v>662.35463983847319</v>
      </c>
    </row>
    <row r="57" spans="2:5" ht="30.75" thickBot="1" x14ac:dyDescent="0.35">
      <c r="B57" s="60" t="s">
        <v>135</v>
      </c>
      <c r="C57" s="166">
        <v>23</v>
      </c>
      <c r="D57" s="173">
        <v>14620.563123378901</v>
      </c>
      <c r="E57" s="173">
        <v>15320.563192417863</v>
      </c>
    </row>
    <row r="58" spans="2:5" x14ac:dyDescent="0.3">
      <c r="D58" s="61"/>
      <c r="E58" s="61"/>
    </row>
    <row r="59" spans="2:5" x14ac:dyDescent="0.3">
      <c r="D59" s="41"/>
      <c r="E59" s="42"/>
    </row>
    <row r="60" spans="2:5" s="64" customFormat="1" x14ac:dyDescent="0.3">
      <c r="B60" s="69" t="s">
        <v>118</v>
      </c>
      <c r="C60" s="105"/>
      <c r="D60" s="185" t="s">
        <v>119</v>
      </c>
      <c r="E60" s="185"/>
    </row>
    <row r="61" spans="2:5" s="64" customFormat="1" x14ac:dyDescent="0.3">
      <c r="B61" s="69"/>
      <c r="C61" s="105"/>
      <c r="D61" s="70"/>
      <c r="E61" s="71"/>
    </row>
    <row r="62" spans="2:5" s="64" customFormat="1" x14ac:dyDescent="0.3">
      <c r="B62" s="69" t="s">
        <v>36</v>
      </c>
      <c r="C62" s="105"/>
      <c r="D62" s="185" t="s">
        <v>109</v>
      </c>
      <c r="E62" s="185"/>
    </row>
    <row r="63" spans="2:5" s="64" customFormat="1" x14ac:dyDescent="0.3">
      <c r="B63" s="63"/>
      <c r="C63" s="159"/>
      <c r="D63" s="63"/>
      <c r="E63" s="63"/>
    </row>
    <row r="64" spans="2:5" s="64" customFormat="1" x14ac:dyDescent="0.3">
      <c r="B64" s="72" t="s">
        <v>37</v>
      </c>
      <c r="C64" s="105"/>
      <c r="D64" s="63"/>
      <c r="E64" s="73"/>
    </row>
    <row r="65" spans="2:5" s="64" customFormat="1" x14ac:dyDescent="0.3">
      <c r="B65" s="7" t="s">
        <v>139</v>
      </c>
      <c r="C65" s="105"/>
      <c r="D65" s="63"/>
      <c r="E65" s="63"/>
    </row>
    <row r="66" spans="2:5" x14ac:dyDescent="0.3">
      <c r="D66" s="41"/>
      <c r="E66" s="42"/>
    </row>
    <row r="67" spans="2:5" x14ac:dyDescent="0.3">
      <c r="D67" s="41"/>
      <c r="E67" s="42"/>
    </row>
    <row r="68" spans="2:5" x14ac:dyDescent="0.3">
      <c r="D68" s="41"/>
      <c r="E68" s="42"/>
    </row>
    <row r="69" spans="2:5" x14ac:dyDescent="0.3">
      <c r="D69" s="41"/>
      <c r="E69" s="42"/>
    </row>
    <row r="70" spans="2:5" x14ac:dyDescent="0.3">
      <c r="D70" s="41"/>
      <c r="E70" s="42"/>
    </row>
    <row r="71" spans="2:5" x14ac:dyDescent="0.3">
      <c r="D71" s="41"/>
      <c r="E71" s="42"/>
    </row>
    <row r="72" spans="2:5" x14ac:dyDescent="0.3">
      <c r="D72" s="41"/>
      <c r="E72" s="42"/>
    </row>
    <row r="73" spans="2:5" x14ac:dyDescent="0.3">
      <c r="D73" s="41"/>
      <c r="E73" s="42"/>
    </row>
    <row r="74" spans="2:5" x14ac:dyDescent="0.3">
      <c r="D74" s="41"/>
      <c r="E74" s="42"/>
    </row>
    <row r="75" spans="2:5" x14ac:dyDescent="0.3">
      <c r="D75" s="41"/>
      <c r="E75" s="42"/>
    </row>
    <row r="76" spans="2:5" x14ac:dyDescent="0.3">
      <c r="D76" s="41"/>
      <c r="E76" s="42"/>
    </row>
    <row r="77" spans="2:5" x14ac:dyDescent="0.3">
      <c r="D77" s="41"/>
      <c r="E77" s="42"/>
    </row>
    <row r="78" spans="2:5" x14ac:dyDescent="0.3">
      <c r="D78" s="41"/>
      <c r="E78" s="42"/>
    </row>
    <row r="79" spans="2:5" x14ac:dyDescent="0.3">
      <c r="D79" s="41"/>
      <c r="E79" s="42"/>
    </row>
    <row r="80" spans="2:5" x14ac:dyDescent="0.3">
      <c r="D80" s="41"/>
      <c r="E80" s="42"/>
    </row>
    <row r="81" spans="4:5" x14ac:dyDescent="0.3">
      <c r="D81" s="41"/>
      <c r="E81" s="42"/>
    </row>
    <row r="82" spans="4:5" x14ac:dyDescent="0.3">
      <c r="D82" s="41"/>
      <c r="E82" s="42"/>
    </row>
    <row r="83" spans="4:5" x14ac:dyDescent="0.3">
      <c r="D83" s="41"/>
      <c r="E83" s="42"/>
    </row>
    <row r="84" spans="4:5" x14ac:dyDescent="0.3">
      <c r="D84" s="41"/>
      <c r="E84" s="42"/>
    </row>
    <row r="85" spans="4:5" x14ac:dyDescent="0.3">
      <c r="D85" s="41"/>
      <c r="E85" s="42"/>
    </row>
    <row r="86" spans="4:5" x14ac:dyDescent="0.3">
      <c r="D86" s="41"/>
      <c r="E86" s="42"/>
    </row>
    <row r="87" spans="4:5" x14ac:dyDescent="0.3">
      <c r="D87" s="41"/>
      <c r="E87" s="42"/>
    </row>
    <row r="88" spans="4:5" x14ac:dyDescent="0.3">
      <c r="D88" s="41"/>
      <c r="E88" s="42"/>
    </row>
    <row r="89" spans="4:5" x14ac:dyDescent="0.3">
      <c r="D89" s="41"/>
      <c r="E89" s="42"/>
    </row>
    <row r="90" spans="4:5" x14ac:dyDescent="0.3">
      <c r="D90" s="41"/>
      <c r="E90" s="42"/>
    </row>
    <row r="91" spans="4:5" x14ac:dyDescent="0.3">
      <c r="D91" s="41"/>
      <c r="E91" s="42"/>
    </row>
    <row r="92" spans="4:5" x14ac:dyDescent="0.3">
      <c r="D92" s="41"/>
      <c r="E92" s="42"/>
    </row>
    <row r="93" spans="4:5" x14ac:dyDescent="0.3">
      <c r="D93" s="41"/>
      <c r="E93" s="42"/>
    </row>
    <row r="94" spans="4:5" x14ac:dyDescent="0.3">
      <c r="D94" s="41"/>
      <c r="E94" s="42"/>
    </row>
    <row r="95" spans="4:5" x14ac:dyDescent="0.3">
      <c r="D95" s="41"/>
      <c r="E95" s="42"/>
    </row>
    <row r="96" spans="4:5" x14ac:dyDescent="0.3">
      <c r="D96" s="41"/>
      <c r="E96" s="42"/>
    </row>
    <row r="97" spans="4:5" x14ac:dyDescent="0.3">
      <c r="D97" s="41"/>
      <c r="E97" s="42"/>
    </row>
    <row r="98" spans="4:5" x14ac:dyDescent="0.3">
      <c r="D98" s="41"/>
      <c r="E98" s="42"/>
    </row>
    <row r="99" spans="4:5" x14ac:dyDescent="0.3">
      <c r="D99" s="41"/>
      <c r="E99" s="42"/>
    </row>
    <row r="100" spans="4:5" x14ac:dyDescent="0.3">
      <c r="D100" s="41"/>
      <c r="E100" s="42"/>
    </row>
    <row r="101" spans="4:5" x14ac:dyDescent="0.3">
      <c r="D101" s="41"/>
      <c r="E101" s="42"/>
    </row>
    <row r="102" spans="4:5" x14ac:dyDescent="0.3">
      <c r="D102" s="41"/>
      <c r="E102" s="42"/>
    </row>
    <row r="103" spans="4:5" x14ac:dyDescent="0.3">
      <c r="D103" s="41"/>
      <c r="E103" s="42"/>
    </row>
    <row r="104" spans="4:5" x14ac:dyDescent="0.3">
      <c r="D104" s="41"/>
      <c r="E104" s="42"/>
    </row>
    <row r="105" spans="4:5" x14ac:dyDescent="0.3">
      <c r="D105" s="41"/>
      <c r="E105" s="42"/>
    </row>
    <row r="106" spans="4:5" x14ac:dyDescent="0.3">
      <c r="D106" s="41"/>
      <c r="E106" s="42"/>
    </row>
    <row r="107" spans="4:5" x14ac:dyDescent="0.3">
      <c r="D107" s="41"/>
      <c r="E107" s="42"/>
    </row>
    <row r="108" spans="4:5" x14ac:dyDescent="0.3">
      <c r="D108" s="41"/>
      <c r="E108" s="42"/>
    </row>
    <row r="109" spans="4:5" x14ac:dyDescent="0.3">
      <c r="D109" s="41"/>
      <c r="E109" s="42"/>
    </row>
    <row r="110" spans="4:5" x14ac:dyDescent="0.3">
      <c r="D110" s="41"/>
      <c r="E110" s="42"/>
    </row>
    <row r="111" spans="4:5" x14ac:dyDescent="0.3">
      <c r="D111" s="41"/>
      <c r="E111" s="42"/>
    </row>
    <row r="112" spans="4:5" x14ac:dyDescent="0.3">
      <c r="D112" s="41"/>
      <c r="E112" s="42"/>
    </row>
    <row r="113" spans="4:5" x14ac:dyDescent="0.3">
      <c r="D113" s="41"/>
      <c r="E113" s="42"/>
    </row>
    <row r="114" spans="4:5" x14ac:dyDescent="0.3">
      <c r="D114" s="41"/>
      <c r="E114" s="42"/>
    </row>
    <row r="115" spans="4:5" x14ac:dyDescent="0.3">
      <c r="D115" s="41"/>
      <c r="E115" s="42"/>
    </row>
    <row r="116" spans="4:5" x14ac:dyDescent="0.3">
      <c r="D116" s="41"/>
      <c r="E116" s="42"/>
    </row>
    <row r="117" spans="4:5" x14ac:dyDescent="0.3">
      <c r="D117" s="41"/>
      <c r="E117" s="42"/>
    </row>
    <row r="118" spans="4:5" x14ac:dyDescent="0.3">
      <c r="D118" s="41"/>
      <c r="E118" s="42"/>
    </row>
    <row r="119" spans="4:5" x14ac:dyDescent="0.3">
      <c r="D119" s="41"/>
      <c r="E119" s="42"/>
    </row>
    <row r="120" spans="4:5" x14ac:dyDescent="0.3">
      <c r="D120" s="41"/>
      <c r="E120" s="42"/>
    </row>
    <row r="121" spans="4:5" x14ac:dyDescent="0.3">
      <c r="D121" s="41"/>
      <c r="E121" s="42"/>
    </row>
    <row r="122" spans="4:5" x14ac:dyDescent="0.3">
      <c r="D122" s="41"/>
      <c r="E122" s="42"/>
    </row>
    <row r="123" spans="4:5" x14ac:dyDescent="0.3">
      <c r="D123" s="41"/>
      <c r="E123" s="42"/>
    </row>
    <row r="124" spans="4:5" x14ac:dyDescent="0.3">
      <c r="D124" s="41"/>
      <c r="E124" s="42"/>
    </row>
    <row r="125" spans="4:5" x14ac:dyDescent="0.3">
      <c r="D125" s="41"/>
      <c r="E125" s="42"/>
    </row>
    <row r="126" spans="4:5" x14ac:dyDescent="0.3">
      <c r="D126" s="41"/>
      <c r="E126" s="42"/>
    </row>
    <row r="127" spans="4:5" x14ac:dyDescent="0.3">
      <c r="D127" s="41"/>
      <c r="E127" s="42"/>
    </row>
    <row r="128" spans="4:5" x14ac:dyDescent="0.3">
      <c r="D128" s="41"/>
      <c r="E128" s="42"/>
    </row>
    <row r="129" spans="4:5" x14ac:dyDescent="0.3">
      <c r="D129" s="41"/>
      <c r="E129" s="42"/>
    </row>
  </sheetData>
  <mergeCells count="3">
    <mergeCell ref="B3:E4"/>
    <mergeCell ref="D60:E60"/>
    <mergeCell ref="D62:E62"/>
  </mergeCells>
  <pageMargins left="0.98425196850393704" right="0.19685039370078741" top="0.39370078740157483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4"/>
  <sheetViews>
    <sheetView showGridLines="0" workbookViewId="0">
      <pane xSplit="5" ySplit="7" topLeftCell="F8" activePane="bottomRight" state="frozen"/>
      <selection pane="topRight" activeCell="E1" sqref="E1"/>
      <selection pane="bottomLeft" activeCell="A7" sqref="A7"/>
      <selection pane="bottomRight" activeCell="G16" sqref="G16"/>
    </sheetView>
  </sheetViews>
  <sheetFormatPr defaultColWidth="9.140625" defaultRowHeight="15" x14ac:dyDescent="0.3"/>
  <cols>
    <col min="1" max="1" width="3.85546875" style="64" customWidth="1"/>
    <col min="2" max="2" width="49.140625" style="74" customWidth="1"/>
    <col min="3" max="3" width="8.140625" style="109" customWidth="1"/>
    <col min="4" max="4" width="18.140625" style="74" customWidth="1"/>
    <col min="5" max="5" width="17.28515625" style="74" customWidth="1"/>
    <col min="6" max="6" width="9.140625" style="64"/>
    <col min="7" max="7" width="27" style="64" customWidth="1"/>
    <col min="8" max="16384" width="9.140625" style="64"/>
  </cols>
  <sheetData>
    <row r="1" spans="2:6" x14ac:dyDescent="0.3">
      <c r="B1" s="62" t="s">
        <v>0</v>
      </c>
      <c r="C1" s="105"/>
      <c r="D1" s="63"/>
      <c r="E1" s="63"/>
    </row>
    <row r="2" spans="2:6" x14ac:dyDescent="0.3">
      <c r="B2" s="62"/>
      <c r="C2" s="105"/>
      <c r="D2" s="63"/>
      <c r="E2" s="63"/>
    </row>
    <row r="3" spans="2:6" ht="15" customHeight="1" x14ac:dyDescent="0.3">
      <c r="B3" s="186" t="s">
        <v>150</v>
      </c>
      <c r="C3" s="186"/>
      <c r="D3" s="186"/>
      <c r="E3" s="186"/>
    </row>
    <row r="4" spans="2:6" ht="15" customHeight="1" x14ac:dyDescent="0.3">
      <c r="B4" s="186"/>
      <c r="C4" s="186"/>
      <c r="D4" s="186"/>
      <c r="E4" s="186"/>
    </row>
    <row r="5" spans="2:6" x14ac:dyDescent="0.3">
      <c r="B5" s="63"/>
      <c r="C5" s="106"/>
      <c r="D5" s="63"/>
      <c r="E5" s="63"/>
    </row>
    <row r="6" spans="2:6" ht="13.5" customHeight="1" x14ac:dyDescent="0.3">
      <c r="B6" s="187" t="s">
        <v>1</v>
      </c>
      <c r="C6" s="189" t="s">
        <v>2</v>
      </c>
      <c r="D6" s="189" t="s">
        <v>140</v>
      </c>
      <c r="E6" s="189" t="s">
        <v>141</v>
      </c>
    </row>
    <row r="7" spans="2:6" ht="30" customHeight="1" thickBot="1" x14ac:dyDescent="0.35">
      <c r="B7" s="188"/>
      <c r="C7" s="190"/>
      <c r="D7" s="190"/>
      <c r="E7" s="190"/>
    </row>
    <row r="8" spans="2:6" ht="16.5" customHeight="1" x14ac:dyDescent="0.3">
      <c r="B8" s="63"/>
      <c r="C8" s="106"/>
      <c r="D8" s="65"/>
      <c r="E8" s="66"/>
    </row>
    <row r="9" spans="2:6" s="2" customFormat="1" x14ac:dyDescent="0.3">
      <c r="B9" s="1" t="s">
        <v>38</v>
      </c>
      <c r="C9" s="101">
        <v>14</v>
      </c>
      <c r="D9" s="53">
        <v>17026441</v>
      </c>
      <c r="E9" s="115">
        <v>24622825</v>
      </c>
      <c r="F9" s="9"/>
    </row>
    <row r="10" spans="2:6" s="2" customFormat="1" x14ac:dyDescent="0.3">
      <c r="B10" s="44" t="s">
        <v>39</v>
      </c>
      <c r="C10" s="102">
        <v>15</v>
      </c>
      <c r="D10" s="45">
        <v>-11519344</v>
      </c>
      <c r="E10" s="117">
        <v>-18948942</v>
      </c>
      <c r="F10" s="9"/>
    </row>
    <row r="11" spans="2:6" s="2" customFormat="1" x14ac:dyDescent="0.3">
      <c r="B11" s="1"/>
      <c r="C11" s="101"/>
      <c r="D11" s="41"/>
      <c r="E11" s="41"/>
      <c r="F11" s="9"/>
    </row>
    <row r="12" spans="2:6" s="2" customFormat="1" ht="15.75" thickBot="1" x14ac:dyDescent="0.35">
      <c r="B12" s="50" t="s">
        <v>40</v>
      </c>
      <c r="C12" s="104"/>
      <c r="D12" s="51">
        <v>5507097</v>
      </c>
      <c r="E12" s="51">
        <v>5673883</v>
      </c>
      <c r="F12" s="9"/>
    </row>
    <row r="13" spans="2:6" s="2" customFormat="1" x14ac:dyDescent="0.3">
      <c r="B13" s="1"/>
      <c r="C13" s="101"/>
      <c r="D13" s="41"/>
      <c r="E13" s="41"/>
      <c r="F13" s="9"/>
    </row>
    <row r="14" spans="2:6" s="2" customFormat="1" x14ac:dyDescent="0.3">
      <c r="B14" s="1" t="s">
        <v>41</v>
      </c>
      <c r="C14" s="101"/>
      <c r="D14" s="53">
        <v>1813229</v>
      </c>
      <c r="E14" s="115">
        <v>1191758</v>
      </c>
      <c r="F14" s="9"/>
    </row>
    <row r="15" spans="2:6" s="2" customFormat="1" x14ac:dyDescent="0.3">
      <c r="B15" s="1" t="s">
        <v>42</v>
      </c>
      <c r="C15" s="101">
        <v>18</v>
      </c>
      <c r="D15" s="53">
        <v>214445</v>
      </c>
      <c r="E15" s="115">
        <v>525399</v>
      </c>
      <c r="F15" s="9"/>
    </row>
    <row r="16" spans="2:6" s="2" customFormat="1" x14ac:dyDescent="0.3">
      <c r="B16" s="1" t="s">
        <v>43</v>
      </c>
      <c r="C16" s="101">
        <v>17</v>
      </c>
      <c r="D16" s="54">
        <v>-2339604</v>
      </c>
      <c r="E16" s="118">
        <v>-2712754</v>
      </c>
      <c r="F16" s="9"/>
    </row>
    <row r="17" spans="2:6" s="2" customFormat="1" x14ac:dyDescent="0.3">
      <c r="B17" s="1" t="s">
        <v>44</v>
      </c>
      <c r="C17" s="101">
        <v>16</v>
      </c>
      <c r="D17" s="54">
        <v>-2004533</v>
      </c>
      <c r="E17" s="118">
        <v>-3890533</v>
      </c>
      <c r="F17" s="9"/>
    </row>
    <row r="18" spans="2:6" s="2" customFormat="1" x14ac:dyDescent="0.3">
      <c r="B18" s="44" t="s">
        <v>45</v>
      </c>
      <c r="C18" s="102">
        <v>19</v>
      </c>
      <c r="D18" s="45">
        <v>-524106</v>
      </c>
      <c r="E18" s="117">
        <v>-191494</v>
      </c>
      <c r="F18" s="9"/>
    </row>
    <row r="19" spans="2:6" s="2" customFormat="1" x14ac:dyDescent="0.3">
      <c r="B19" s="1"/>
      <c r="C19" s="101"/>
      <c r="D19" s="41"/>
      <c r="E19" s="41"/>
      <c r="F19" s="9"/>
    </row>
    <row r="20" spans="2:6" s="2" customFormat="1" ht="15.75" thickBot="1" x14ac:dyDescent="0.35">
      <c r="B20" s="50" t="s">
        <v>46</v>
      </c>
      <c r="C20" s="104"/>
      <c r="D20" s="51">
        <v>2666528</v>
      </c>
      <c r="E20" s="51">
        <v>596259</v>
      </c>
      <c r="F20" s="9"/>
    </row>
    <row r="21" spans="2:6" s="2" customFormat="1" x14ac:dyDescent="0.3">
      <c r="B21" s="1"/>
      <c r="C21" s="101"/>
      <c r="D21" s="41"/>
      <c r="E21" s="41"/>
      <c r="F21" s="9"/>
    </row>
    <row r="22" spans="2:6" s="2" customFormat="1" x14ac:dyDescent="0.3">
      <c r="B22" s="1" t="s">
        <v>47</v>
      </c>
      <c r="C22" s="101">
        <v>20</v>
      </c>
      <c r="D22" s="180">
        <v>49349</v>
      </c>
      <c r="E22" s="181">
        <v>97767</v>
      </c>
      <c r="F22" s="9"/>
    </row>
    <row r="23" spans="2:6" s="2" customFormat="1" x14ac:dyDescent="0.3">
      <c r="B23" s="44" t="s">
        <v>48</v>
      </c>
      <c r="C23" s="102">
        <v>21</v>
      </c>
      <c r="D23" s="45">
        <v>-936099</v>
      </c>
      <c r="E23" s="117">
        <v>-1856932</v>
      </c>
      <c r="F23" s="9"/>
    </row>
    <row r="24" spans="2:6" s="2" customFormat="1" x14ac:dyDescent="0.3">
      <c r="B24" s="1"/>
      <c r="C24" s="101"/>
      <c r="D24" s="41"/>
      <c r="E24" s="41"/>
      <c r="F24" s="9"/>
    </row>
    <row r="25" spans="2:6" s="2" customFormat="1" ht="15.75" thickBot="1" x14ac:dyDescent="0.35">
      <c r="B25" s="50" t="s">
        <v>49</v>
      </c>
      <c r="C25" s="104"/>
      <c r="D25" s="51">
        <v>1779778</v>
      </c>
      <c r="E25" s="51">
        <v>-1162906</v>
      </c>
      <c r="F25" s="9"/>
    </row>
    <row r="26" spans="2:6" s="2" customFormat="1" x14ac:dyDescent="0.3">
      <c r="B26" s="1"/>
      <c r="C26" s="101"/>
      <c r="D26" s="41"/>
      <c r="E26" s="41"/>
      <c r="F26" s="9"/>
    </row>
    <row r="27" spans="2:6" s="2" customFormat="1" x14ac:dyDescent="0.3">
      <c r="B27" s="44" t="s">
        <v>50</v>
      </c>
      <c r="C27" s="102"/>
      <c r="D27" s="45">
        <v>-29562</v>
      </c>
      <c r="E27" s="45">
        <v>5194</v>
      </c>
      <c r="F27" s="9"/>
    </row>
    <row r="28" spans="2:6" s="2" customFormat="1" x14ac:dyDescent="0.3">
      <c r="B28" s="1"/>
      <c r="C28" s="101"/>
      <c r="D28" s="41"/>
      <c r="E28" s="41"/>
      <c r="F28" s="9"/>
    </row>
    <row r="29" spans="2:6" s="2" customFormat="1" ht="15.75" thickBot="1" x14ac:dyDescent="0.35">
      <c r="B29" s="50" t="s">
        <v>110</v>
      </c>
      <c r="C29" s="104"/>
      <c r="D29" s="51">
        <v>1750216</v>
      </c>
      <c r="E29" s="51">
        <v>-1157712</v>
      </c>
      <c r="F29" s="9"/>
    </row>
    <row r="30" spans="2:6" s="2" customFormat="1" x14ac:dyDescent="0.3">
      <c r="B30" s="1"/>
      <c r="C30" s="101"/>
      <c r="D30" s="53"/>
      <c r="E30" s="53"/>
      <c r="F30" s="9"/>
    </row>
    <row r="31" spans="2:6" s="2" customFormat="1" ht="15.75" thickBot="1" x14ac:dyDescent="0.35">
      <c r="B31" s="50" t="s">
        <v>51</v>
      </c>
      <c r="C31" s="104"/>
      <c r="D31" s="51"/>
      <c r="E31" s="51"/>
      <c r="F31" s="9"/>
    </row>
    <row r="32" spans="2:6" s="2" customFormat="1" x14ac:dyDescent="0.3">
      <c r="B32" s="1" t="s">
        <v>52</v>
      </c>
      <c r="C32" s="101"/>
      <c r="D32" s="43">
        <v>1712992</v>
      </c>
      <c r="E32" s="116">
        <v>-976419</v>
      </c>
      <c r="F32" s="9"/>
    </row>
    <row r="33" spans="2:7" s="2" customFormat="1" x14ac:dyDescent="0.3">
      <c r="B33" s="44" t="s">
        <v>53</v>
      </c>
      <c r="C33" s="102"/>
      <c r="D33" s="45">
        <v>37224</v>
      </c>
      <c r="E33" s="117">
        <v>-181293</v>
      </c>
      <c r="F33" s="9"/>
    </row>
    <row r="34" spans="2:7" s="2" customFormat="1" x14ac:dyDescent="0.3">
      <c r="B34" s="1"/>
      <c r="C34" s="101"/>
      <c r="D34" s="53"/>
      <c r="E34" s="53"/>
      <c r="F34" s="9"/>
    </row>
    <row r="35" spans="2:7" s="2" customFormat="1" ht="15.75" thickBot="1" x14ac:dyDescent="0.35">
      <c r="B35" s="50" t="s">
        <v>111</v>
      </c>
      <c r="C35" s="104"/>
      <c r="D35" s="51">
        <v>1750216</v>
      </c>
      <c r="E35" s="51">
        <v>-1157712</v>
      </c>
      <c r="F35" s="9"/>
    </row>
    <row r="36" spans="2:7" s="2" customFormat="1" x14ac:dyDescent="0.3">
      <c r="B36" s="1"/>
      <c r="C36" s="101"/>
      <c r="D36" s="53"/>
      <c r="E36" s="53"/>
      <c r="F36" s="9"/>
    </row>
    <row r="37" spans="2:7" s="2" customFormat="1" x14ac:dyDescent="0.3">
      <c r="B37" s="1" t="s">
        <v>54</v>
      </c>
      <c r="C37" s="101"/>
      <c r="D37" s="54">
        <v>0</v>
      </c>
      <c r="E37" s="54">
        <v>0</v>
      </c>
      <c r="F37" s="9"/>
    </row>
    <row r="38" spans="2:7" s="2" customFormat="1" x14ac:dyDescent="0.3">
      <c r="B38" s="46" t="s">
        <v>55</v>
      </c>
      <c r="C38" s="103"/>
      <c r="D38" s="119">
        <v>1750216</v>
      </c>
      <c r="E38" s="119">
        <v>-1157712</v>
      </c>
      <c r="F38" s="9"/>
    </row>
    <row r="39" spans="2:7" s="2" customFormat="1" x14ac:dyDescent="0.3">
      <c r="B39" s="120" t="s">
        <v>56</v>
      </c>
      <c r="C39" s="175"/>
      <c r="D39" s="121"/>
      <c r="E39" s="121"/>
    </row>
    <row r="40" spans="2:7" s="2" customFormat="1" ht="21.75" customHeight="1" x14ac:dyDescent="0.3">
      <c r="B40" s="1" t="s">
        <v>52</v>
      </c>
      <c r="C40" s="101"/>
      <c r="D40" s="43">
        <v>1712992</v>
      </c>
      <c r="E40" s="43">
        <v>-976419</v>
      </c>
    </row>
    <row r="41" spans="2:7" s="2" customFormat="1" x14ac:dyDescent="0.3">
      <c r="B41" s="44" t="s">
        <v>53</v>
      </c>
      <c r="C41" s="102"/>
      <c r="D41" s="45">
        <v>37224</v>
      </c>
      <c r="E41" s="45">
        <v>-181293</v>
      </c>
    </row>
    <row r="42" spans="2:7" s="2" customFormat="1" ht="15.75" thickBot="1" x14ac:dyDescent="0.35">
      <c r="B42" s="122" t="s">
        <v>57</v>
      </c>
      <c r="C42" s="176"/>
      <c r="D42" s="51">
        <v>1750216</v>
      </c>
      <c r="E42" s="51">
        <v>-1157712</v>
      </c>
      <c r="G42" s="3"/>
    </row>
    <row r="43" spans="2:7" s="2" customFormat="1" x14ac:dyDescent="0.3">
      <c r="B43" s="120"/>
      <c r="C43" s="175"/>
      <c r="D43" s="56"/>
      <c r="E43" s="56"/>
    </row>
    <row r="44" spans="2:7" s="89" customFormat="1" ht="45" x14ac:dyDescent="0.35">
      <c r="B44" s="167" t="s">
        <v>58</v>
      </c>
      <c r="C44" s="177"/>
      <c r="D44" s="168">
        <v>116.84799571334274</v>
      </c>
      <c r="E44" s="168">
        <v>-77.291218234369609</v>
      </c>
    </row>
    <row r="45" spans="2:7" s="89" customFormat="1" x14ac:dyDescent="0.35">
      <c r="B45" s="169" t="s">
        <v>59</v>
      </c>
      <c r="C45" s="178"/>
      <c r="D45" s="168"/>
      <c r="E45" s="168"/>
      <c r="F45" s="170"/>
    </row>
    <row r="46" spans="2:7" s="2" customFormat="1" ht="15.75" thickBot="1" x14ac:dyDescent="0.35">
      <c r="B46" s="123"/>
      <c r="C46" s="179"/>
      <c r="D46" s="123"/>
      <c r="E46" s="123"/>
    </row>
    <row r="47" spans="2:7" ht="15.75" thickTop="1" x14ac:dyDescent="0.3">
      <c r="B47" s="67"/>
      <c r="C47" s="107"/>
      <c r="D47" s="68"/>
      <c r="E47" s="68"/>
    </row>
    <row r="48" spans="2:7" x14ac:dyDescent="0.3">
      <c r="B48" s="67"/>
      <c r="C48" s="107"/>
      <c r="D48" s="68"/>
      <c r="E48" s="68"/>
    </row>
    <row r="49" spans="2:5" x14ac:dyDescent="0.3">
      <c r="B49" s="69" t="s">
        <v>118</v>
      </c>
      <c r="C49" s="108"/>
      <c r="D49" s="185" t="s">
        <v>119</v>
      </c>
      <c r="E49" s="185"/>
    </row>
    <row r="50" spans="2:5" x14ac:dyDescent="0.3">
      <c r="B50" s="69"/>
      <c r="C50" s="108"/>
      <c r="D50" s="70"/>
      <c r="E50" s="71"/>
    </row>
    <row r="51" spans="2:5" x14ac:dyDescent="0.3">
      <c r="B51" s="69" t="s">
        <v>36</v>
      </c>
      <c r="C51" s="108"/>
      <c r="D51" s="185" t="s">
        <v>109</v>
      </c>
      <c r="E51" s="185"/>
    </row>
    <row r="52" spans="2:5" x14ac:dyDescent="0.3">
      <c r="B52" s="63"/>
      <c r="C52" s="106"/>
      <c r="D52" s="63"/>
      <c r="E52" s="63"/>
    </row>
    <row r="53" spans="2:5" x14ac:dyDescent="0.3">
      <c r="B53" s="72" t="s">
        <v>37</v>
      </c>
      <c r="C53" s="108"/>
      <c r="D53" s="63"/>
      <c r="E53" s="73"/>
    </row>
    <row r="54" spans="2:5" x14ac:dyDescent="0.3">
      <c r="B54" s="7" t="s">
        <v>139</v>
      </c>
      <c r="C54" s="108"/>
      <c r="D54" s="63"/>
      <c r="E54" s="63"/>
    </row>
  </sheetData>
  <mergeCells count="7">
    <mergeCell ref="D49:E49"/>
    <mergeCell ref="D51:E51"/>
    <mergeCell ref="B3:E4"/>
    <mergeCell ref="B6:B7"/>
    <mergeCell ref="D6:D7"/>
    <mergeCell ref="E6:E7"/>
    <mergeCell ref="C6:C7"/>
  </mergeCells>
  <pageMargins left="0.9055118110236221" right="0.70866141732283472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"/>
  <sheetViews>
    <sheetView showGridLines="0" workbookViewId="0">
      <pane xSplit="4" ySplit="7" topLeftCell="E19" activePane="bottomRight" state="frozen"/>
      <selection pane="topRight" activeCell="E1" sqref="E1"/>
      <selection pane="bottomLeft" activeCell="A6" sqref="A6"/>
      <selection pane="bottomRight" activeCell="C35" sqref="C35"/>
    </sheetView>
  </sheetViews>
  <sheetFormatPr defaultColWidth="9.140625" defaultRowHeight="15" x14ac:dyDescent="0.35"/>
  <cols>
    <col min="1" max="1" width="67.28515625" style="89" customWidth="1"/>
    <col min="2" max="2" width="17.5703125" style="89" customWidth="1"/>
    <col min="3" max="3" width="18" style="89" customWidth="1"/>
    <col min="4" max="4" width="3.28515625" style="89" customWidth="1"/>
    <col min="5" max="5" width="9.140625" style="89"/>
    <col min="6" max="6" width="10.85546875" style="89" bestFit="1" customWidth="1"/>
    <col min="7" max="9" width="9.140625" style="89"/>
    <col min="10" max="10" width="19.85546875" style="89" customWidth="1"/>
    <col min="11" max="16384" width="9.140625" style="89"/>
  </cols>
  <sheetData>
    <row r="1" spans="1:6" ht="15.75" x14ac:dyDescent="0.35">
      <c r="A1" s="35" t="s">
        <v>0</v>
      </c>
      <c r="B1" s="2"/>
      <c r="C1" s="2"/>
    </row>
    <row r="2" spans="1:6" ht="15.75" x14ac:dyDescent="0.35">
      <c r="A2" s="35"/>
      <c r="B2" s="2"/>
      <c r="C2" s="2"/>
    </row>
    <row r="3" spans="1:6" ht="15" customHeight="1" x14ac:dyDescent="0.35">
      <c r="A3" s="194" t="s">
        <v>151</v>
      </c>
      <c r="B3" s="194"/>
      <c r="C3" s="194"/>
    </row>
    <row r="4" spans="1:6" ht="15" customHeight="1" x14ac:dyDescent="0.35">
      <c r="A4" s="194"/>
      <c r="B4" s="194"/>
      <c r="C4" s="194"/>
    </row>
    <row r="5" spans="1:6" ht="15" customHeight="1" x14ac:dyDescent="0.35">
      <c r="A5" s="110"/>
      <c r="B5" s="110"/>
      <c r="C5" s="110"/>
    </row>
    <row r="6" spans="1:6" ht="15" customHeight="1" x14ac:dyDescent="0.35">
      <c r="A6" s="90"/>
      <c r="B6" s="192" t="s">
        <v>140</v>
      </c>
      <c r="C6" s="192" t="s">
        <v>142</v>
      </c>
    </row>
    <row r="7" spans="1:6" ht="30.75" customHeight="1" thickBot="1" x14ac:dyDescent="0.4">
      <c r="A7" s="91" t="s">
        <v>1</v>
      </c>
      <c r="B7" s="193"/>
      <c r="C7" s="193"/>
    </row>
    <row r="8" spans="1:6" s="126" customFormat="1" x14ac:dyDescent="0.3">
      <c r="A8" s="124" t="s">
        <v>60</v>
      </c>
      <c r="B8" s="125"/>
      <c r="C8" s="125"/>
    </row>
    <row r="9" spans="1:6" s="126" customFormat="1" x14ac:dyDescent="0.25">
      <c r="A9" s="126" t="s">
        <v>61</v>
      </c>
      <c r="B9" s="127">
        <v>1779778</v>
      </c>
      <c r="C9" s="127">
        <v>-1162906</v>
      </c>
      <c r="E9" s="128"/>
      <c r="F9" s="129"/>
    </row>
    <row r="10" spans="1:6" s="126" customFormat="1" ht="13.5" x14ac:dyDescent="0.25">
      <c r="A10" s="126" t="s">
        <v>62</v>
      </c>
      <c r="B10" s="130"/>
      <c r="C10" s="130"/>
    </row>
    <row r="11" spans="1:6" s="126" customFormat="1" ht="13.5" x14ac:dyDescent="0.25">
      <c r="A11" s="126" t="s">
        <v>63</v>
      </c>
      <c r="B11" s="111">
        <v>3124684</v>
      </c>
      <c r="C11" s="131">
        <v>3789419</v>
      </c>
    </row>
    <row r="12" spans="1:6" s="126" customFormat="1" ht="13.5" x14ac:dyDescent="0.25">
      <c r="A12" s="126" t="s">
        <v>123</v>
      </c>
      <c r="B12" s="113">
        <v>209885</v>
      </c>
      <c r="C12" s="132">
        <v>-543670</v>
      </c>
    </row>
    <row r="13" spans="1:6" s="126" customFormat="1" ht="13.5" x14ac:dyDescent="0.25">
      <c r="A13" s="126" t="s">
        <v>47</v>
      </c>
      <c r="B13" s="113">
        <v>-49349</v>
      </c>
      <c r="C13" s="132">
        <v>-97767</v>
      </c>
    </row>
    <row r="14" spans="1:6" s="126" customFormat="1" ht="13.5" x14ac:dyDescent="0.25">
      <c r="A14" s="126" t="s">
        <v>64</v>
      </c>
      <c r="B14" s="113">
        <v>936099</v>
      </c>
      <c r="C14" s="132">
        <v>1856932</v>
      </c>
    </row>
    <row r="15" spans="1:6" s="126" customFormat="1" ht="13.5" x14ac:dyDescent="0.25">
      <c r="A15" s="126" t="s">
        <v>65</v>
      </c>
      <c r="B15" s="113">
        <v>-11684</v>
      </c>
      <c r="C15" s="132">
        <v>-16038</v>
      </c>
    </row>
    <row r="16" spans="1:6" s="126" customFormat="1" ht="13.5" x14ac:dyDescent="0.25">
      <c r="A16" s="133" t="s">
        <v>66</v>
      </c>
      <c r="B16" s="112">
        <v>-837330</v>
      </c>
      <c r="C16" s="134">
        <v>365829</v>
      </c>
    </row>
    <row r="17" spans="1:10" s="126" customFormat="1" ht="30" x14ac:dyDescent="0.3">
      <c r="A17" s="135" t="s">
        <v>67</v>
      </c>
      <c r="B17" s="127">
        <f>SUM(B9:B16)</f>
        <v>5152083</v>
      </c>
      <c r="C17" s="127">
        <v>4191799</v>
      </c>
    </row>
    <row r="18" spans="1:10" s="126" customFormat="1" ht="13.5" x14ac:dyDescent="0.25">
      <c r="A18" s="125" t="s">
        <v>68</v>
      </c>
      <c r="B18" s="111">
        <v>3579251</v>
      </c>
      <c r="C18" s="131">
        <v>-1556578</v>
      </c>
      <c r="J18" s="136"/>
    </row>
    <row r="19" spans="1:10" s="126" customFormat="1" ht="13.5" x14ac:dyDescent="0.25">
      <c r="A19" s="125" t="s">
        <v>117</v>
      </c>
      <c r="B19" s="111">
        <v>-6565468</v>
      </c>
      <c r="C19" s="131">
        <v>-3737532</v>
      </c>
      <c r="J19" s="136"/>
    </row>
    <row r="20" spans="1:10" s="126" customFormat="1" ht="13.5" x14ac:dyDescent="0.25">
      <c r="A20" s="125" t="s">
        <v>69</v>
      </c>
      <c r="B20" s="113">
        <f>-1540248</f>
        <v>-1540248</v>
      </c>
      <c r="C20" s="132">
        <v>4742449</v>
      </c>
      <c r="J20" s="136"/>
    </row>
    <row r="21" spans="1:10" s="126" customFormat="1" ht="13.5" x14ac:dyDescent="0.25">
      <c r="A21" s="137" t="s">
        <v>70</v>
      </c>
      <c r="B21" s="112">
        <v>-3973260</v>
      </c>
      <c r="C21" s="134">
        <v>-334633</v>
      </c>
      <c r="J21" s="136"/>
    </row>
    <row r="22" spans="1:10" s="126" customFormat="1" x14ac:dyDescent="0.3">
      <c r="A22" s="138" t="s">
        <v>71</v>
      </c>
      <c r="B22" s="139">
        <f>SUM(B17:B21)</f>
        <v>-3347642</v>
      </c>
      <c r="C22" s="139">
        <v>3305505</v>
      </c>
    </row>
    <row r="23" spans="1:10" s="126" customFormat="1" ht="13.5" x14ac:dyDescent="0.25">
      <c r="A23" s="140" t="s">
        <v>72</v>
      </c>
      <c r="B23" s="141">
        <v>-349056</v>
      </c>
      <c r="C23" s="142">
        <v>-799960</v>
      </c>
    </row>
    <row r="24" spans="1:10" s="126" customFormat="1" ht="13.5" x14ac:dyDescent="0.25">
      <c r="A24" s="125" t="s">
        <v>73</v>
      </c>
      <c r="B24" s="113">
        <v>-192672</v>
      </c>
      <c r="C24" s="132">
        <v>-136004</v>
      </c>
    </row>
    <row r="25" spans="1:10" s="126" customFormat="1" ht="13.5" x14ac:dyDescent="0.25">
      <c r="A25" s="125" t="s">
        <v>126</v>
      </c>
      <c r="B25" s="113">
        <v>-9000</v>
      </c>
      <c r="C25" s="132">
        <v>0</v>
      </c>
    </row>
    <row r="26" spans="1:10" s="126" customFormat="1" ht="13.5" x14ac:dyDescent="0.25">
      <c r="A26" s="137" t="s">
        <v>74</v>
      </c>
      <c r="B26" s="112">
        <v>167539</v>
      </c>
      <c r="C26" s="134">
        <v>152396</v>
      </c>
    </row>
    <row r="27" spans="1:10" s="126" customFormat="1" x14ac:dyDescent="0.3">
      <c r="A27" s="143" t="s">
        <v>148</v>
      </c>
      <c r="B27" s="139">
        <f>SUM(B22:B26)</f>
        <v>-3730831</v>
      </c>
      <c r="C27" s="139">
        <v>2521937</v>
      </c>
    </row>
    <row r="28" spans="1:10" s="126" customFormat="1" x14ac:dyDescent="0.3">
      <c r="A28" s="144" t="s">
        <v>75</v>
      </c>
      <c r="B28" s="145"/>
      <c r="C28" s="145"/>
    </row>
    <row r="29" spans="1:10" s="126" customFormat="1" ht="13.5" x14ac:dyDescent="0.25">
      <c r="A29" s="125" t="s">
        <v>76</v>
      </c>
      <c r="B29" s="111">
        <v>-390795</v>
      </c>
      <c r="C29" s="131">
        <v>-1192573</v>
      </c>
    </row>
    <row r="30" spans="1:10" s="126" customFormat="1" ht="13.5" x14ac:dyDescent="0.25">
      <c r="A30" s="125" t="s">
        <v>77</v>
      </c>
      <c r="B30" s="130">
        <v>44649</v>
      </c>
      <c r="C30" s="146">
        <v>186304</v>
      </c>
    </row>
    <row r="31" spans="1:10" s="126" customFormat="1" ht="13.5" x14ac:dyDescent="0.25">
      <c r="A31" s="125" t="s">
        <v>78</v>
      </c>
      <c r="B31" s="111">
        <v>0</v>
      </c>
      <c r="C31" s="131">
        <v>-2889774</v>
      </c>
    </row>
    <row r="32" spans="1:10" s="126" customFormat="1" ht="13.5" x14ac:dyDescent="0.25">
      <c r="A32" s="125" t="s">
        <v>143</v>
      </c>
      <c r="B32" s="111">
        <v>-137400</v>
      </c>
      <c r="C32" s="131">
        <v>-320700</v>
      </c>
    </row>
    <row r="33" spans="1:6" s="126" customFormat="1" x14ac:dyDescent="0.3">
      <c r="A33" s="147" t="s">
        <v>149</v>
      </c>
      <c r="B33" s="148">
        <f>SUM(B29:B32)</f>
        <v>-483546</v>
      </c>
      <c r="C33" s="148">
        <v>-4216743</v>
      </c>
    </row>
    <row r="34" spans="1:6" s="126" customFormat="1" x14ac:dyDescent="0.3">
      <c r="A34" s="144" t="s">
        <v>79</v>
      </c>
      <c r="B34" s="145"/>
      <c r="C34" s="145"/>
    </row>
    <row r="35" spans="1:6" s="126" customFormat="1" x14ac:dyDescent="0.3">
      <c r="A35" s="125" t="s">
        <v>144</v>
      </c>
      <c r="B35" s="111">
        <v>5067800</v>
      </c>
      <c r="C35" s="183">
        <v>0</v>
      </c>
    </row>
    <row r="36" spans="1:6" s="126" customFormat="1" x14ac:dyDescent="0.25">
      <c r="A36" s="125" t="s">
        <v>80</v>
      </c>
      <c r="B36" s="111">
        <v>-13138</v>
      </c>
      <c r="C36" s="149">
        <v>-145913</v>
      </c>
    </row>
    <row r="37" spans="1:6" s="126" customFormat="1" x14ac:dyDescent="0.3">
      <c r="A37" s="150" t="s">
        <v>81</v>
      </c>
      <c r="B37" s="148">
        <f>SUM(B35:B36)</f>
        <v>5054662</v>
      </c>
      <c r="C37" s="148">
        <v>-145913</v>
      </c>
    </row>
    <row r="38" spans="1:6" s="126" customFormat="1" ht="27" x14ac:dyDescent="0.25">
      <c r="A38" s="171" t="s">
        <v>82</v>
      </c>
      <c r="B38" s="151">
        <v>-12671</v>
      </c>
      <c r="C38" s="151">
        <v>-7310</v>
      </c>
    </row>
    <row r="39" spans="1:6" s="126" customFormat="1" x14ac:dyDescent="0.3">
      <c r="A39" s="152" t="s">
        <v>83</v>
      </c>
      <c r="B39" s="153">
        <f>B27+B33+B37</f>
        <v>840285</v>
      </c>
      <c r="C39" s="153">
        <v>-1848029</v>
      </c>
      <c r="F39" s="129"/>
    </row>
    <row r="40" spans="1:6" s="126" customFormat="1" x14ac:dyDescent="0.3">
      <c r="A40" s="152" t="s">
        <v>113</v>
      </c>
      <c r="B40" s="154">
        <v>1506545</v>
      </c>
      <c r="C40" s="154">
        <v>1990245</v>
      </c>
    </row>
    <row r="41" spans="1:6" s="126" customFormat="1" ht="13.5" x14ac:dyDescent="0.25">
      <c r="B41" s="130"/>
      <c r="C41" s="130"/>
    </row>
    <row r="42" spans="1:6" s="126" customFormat="1" ht="15.75" thickBot="1" x14ac:dyDescent="0.35">
      <c r="A42" s="155" t="s">
        <v>112</v>
      </c>
      <c r="B42" s="156">
        <f>SUM(B38:B41)</f>
        <v>2334159</v>
      </c>
      <c r="C42" s="156">
        <v>142216</v>
      </c>
      <c r="F42" s="157"/>
    </row>
    <row r="43" spans="1:6" x14ac:dyDescent="0.35">
      <c r="B43" s="93"/>
      <c r="C43" s="93"/>
    </row>
    <row r="44" spans="1:6" x14ac:dyDescent="0.35">
      <c r="B44" s="93"/>
      <c r="C44" s="93"/>
    </row>
    <row r="45" spans="1:6" x14ac:dyDescent="0.35">
      <c r="B45" s="93"/>
      <c r="C45" s="93"/>
    </row>
    <row r="46" spans="1:6" x14ac:dyDescent="0.35">
      <c r="B46" s="92"/>
    </row>
    <row r="47" spans="1:6" x14ac:dyDescent="0.35">
      <c r="A47" s="94" t="s">
        <v>118</v>
      </c>
      <c r="B47" s="191" t="s">
        <v>119</v>
      </c>
      <c r="C47" s="191"/>
    </row>
    <row r="48" spans="1:6" ht="9.75" customHeight="1" x14ac:dyDescent="0.35">
      <c r="A48" s="94"/>
      <c r="B48" s="95"/>
      <c r="C48" s="96"/>
    </row>
    <row r="49" spans="1:3" x14ac:dyDescent="0.35">
      <c r="A49" s="94" t="s">
        <v>36</v>
      </c>
      <c r="B49" s="191" t="s">
        <v>109</v>
      </c>
      <c r="C49" s="191"/>
    </row>
    <row r="50" spans="1:3" x14ac:dyDescent="0.35">
      <c r="A50" s="95"/>
      <c r="B50" s="95"/>
      <c r="C50" s="95"/>
    </row>
    <row r="51" spans="1:3" x14ac:dyDescent="0.35">
      <c r="A51" s="96" t="s">
        <v>37</v>
      </c>
      <c r="B51" s="95"/>
      <c r="C51" s="97"/>
    </row>
    <row r="52" spans="1:3" ht="15.75" x14ac:dyDescent="0.35">
      <c r="A52" s="7" t="s">
        <v>139</v>
      </c>
      <c r="B52" s="95"/>
      <c r="C52" s="95"/>
    </row>
    <row r="53" spans="1:3" x14ac:dyDescent="0.35">
      <c r="A53" s="96"/>
    </row>
    <row r="56" spans="1:3" x14ac:dyDescent="0.35">
      <c r="B56" s="98"/>
      <c r="C56" s="92"/>
    </row>
    <row r="58" spans="1:3" x14ac:dyDescent="0.35">
      <c r="B58" s="92"/>
    </row>
    <row r="59" spans="1:3" x14ac:dyDescent="0.35">
      <c r="B59" s="93"/>
    </row>
  </sheetData>
  <mergeCells count="5">
    <mergeCell ref="B49:C49"/>
    <mergeCell ref="B6:B7"/>
    <mergeCell ref="C6:C7"/>
    <mergeCell ref="A3:C4"/>
    <mergeCell ref="B47:C47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zoomScaleNormal="100" workbookViewId="0">
      <selection activeCell="G23" sqref="G23"/>
    </sheetView>
  </sheetViews>
  <sheetFormatPr defaultColWidth="9.140625" defaultRowHeight="15" x14ac:dyDescent="0.3"/>
  <cols>
    <col min="1" max="1" width="36.28515625" style="2" customWidth="1"/>
    <col min="2" max="2" width="13.5703125" style="2" customWidth="1"/>
    <col min="3" max="3" width="15" style="2" customWidth="1"/>
    <col min="4" max="4" width="15.85546875" style="2" customWidth="1"/>
    <col min="5" max="5" width="14" style="2" customWidth="1"/>
    <col min="6" max="6" width="20.28515625" style="2" customWidth="1"/>
    <col min="7" max="7" width="14.5703125" style="8" customWidth="1"/>
    <col min="8" max="8" width="14.140625" style="2" customWidth="1"/>
    <col min="9" max="9" width="14.42578125" style="2" customWidth="1"/>
    <col min="10" max="16384" width="9.140625" style="2"/>
  </cols>
  <sheetData>
    <row r="2" spans="1:11" x14ac:dyDescent="0.3">
      <c r="A2" s="8" t="s">
        <v>84</v>
      </c>
    </row>
    <row r="3" spans="1:11" ht="15" customHeight="1" x14ac:dyDescent="0.3">
      <c r="A3" s="201" t="s">
        <v>152</v>
      </c>
      <c r="B3" s="201"/>
      <c r="C3" s="201"/>
      <c r="D3" s="201"/>
      <c r="E3" s="201"/>
      <c r="F3" s="8"/>
      <c r="H3" s="8"/>
      <c r="I3" s="8"/>
    </row>
    <row r="4" spans="1:11" x14ac:dyDescent="0.3">
      <c r="A4" s="201"/>
      <c r="B4" s="201"/>
      <c r="C4" s="201"/>
      <c r="D4" s="201"/>
      <c r="E4" s="201"/>
      <c r="F4" s="13"/>
      <c r="H4" s="13"/>
      <c r="I4" s="8"/>
    </row>
    <row r="5" spans="1:11" x14ac:dyDescent="0.3">
      <c r="E5" s="9"/>
    </row>
    <row r="6" spans="1:11" ht="15" customHeight="1" x14ac:dyDescent="0.3">
      <c r="A6" s="202" t="s">
        <v>132</v>
      </c>
      <c r="B6" s="205" t="s">
        <v>85</v>
      </c>
      <c r="C6" s="206"/>
      <c r="D6" s="206"/>
      <c r="E6" s="206"/>
      <c r="F6" s="206"/>
      <c r="G6" s="207"/>
      <c r="H6" s="196" t="s">
        <v>86</v>
      </c>
      <c r="I6" s="196" t="s">
        <v>22</v>
      </c>
    </row>
    <row r="7" spans="1:11" ht="30" customHeight="1" x14ac:dyDescent="0.3">
      <c r="A7" s="203"/>
      <c r="B7" s="210" t="s">
        <v>17</v>
      </c>
      <c r="C7" s="211"/>
      <c r="D7" s="208" t="s">
        <v>87</v>
      </c>
      <c r="E7" s="199" t="s">
        <v>19</v>
      </c>
      <c r="F7" s="199" t="s">
        <v>88</v>
      </c>
      <c r="G7" s="196" t="s">
        <v>89</v>
      </c>
      <c r="H7" s="197"/>
      <c r="I7" s="197"/>
    </row>
    <row r="8" spans="1:11" ht="30" x14ac:dyDescent="0.3">
      <c r="A8" s="204"/>
      <c r="B8" s="75" t="s">
        <v>90</v>
      </c>
      <c r="C8" s="75" t="s">
        <v>91</v>
      </c>
      <c r="D8" s="209"/>
      <c r="E8" s="200"/>
      <c r="F8" s="200"/>
      <c r="G8" s="198"/>
      <c r="H8" s="198"/>
      <c r="I8" s="198"/>
    </row>
    <row r="9" spans="1:11" s="14" customFormat="1" ht="30" x14ac:dyDescent="0.25">
      <c r="A9" s="76" t="s">
        <v>127</v>
      </c>
      <c r="B9" s="77">
        <v>1379310</v>
      </c>
      <c r="C9" s="77">
        <v>12875173</v>
      </c>
      <c r="D9" s="77">
        <v>-35700</v>
      </c>
      <c r="E9" s="77">
        <v>14597293</v>
      </c>
      <c r="F9" s="77">
        <v>-6734300</v>
      </c>
      <c r="G9" s="77">
        <v>22081776</v>
      </c>
      <c r="H9" s="77">
        <v>845570</v>
      </c>
      <c r="I9" s="77">
        <v>22927346</v>
      </c>
    </row>
    <row r="10" spans="1:11" s="14" customFormat="1" x14ac:dyDescent="0.25">
      <c r="A10" s="78" t="s">
        <v>153</v>
      </c>
      <c r="B10" s="79"/>
      <c r="C10" s="80"/>
      <c r="D10" s="81"/>
      <c r="E10" s="80"/>
      <c r="F10" s="82"/>
      <c r="G10" s="77">
        <v>0</v>
      </c>
      <c r="H10" s="82"/>
      <c r="I10" s="77">
        <v>0</v>
      </c>
    </row>
    <row r="11" spans="1:11" s="15" customFormat="1" x14ac:dyDescent="0.25">
      <c r="A11" s="78" t="s">
        <v>114</v>
      </c>
      <c r="B11" s="83" t="s">
        <v>92</v>
      </c>
      <c r="C11" s="83" t="s">
        <v>92</v>
      </c>
      <c r="D11" s="84"/>
      <c r="E11" s="83"/>
      <c r="F11" s="85">
        <v>1712992</v>
      </c>
      <c r="G11" s="77">
        <v>1712992</v>
      </c>
      <c r="H11" s="85">
        <v>37224</v>
      </c>
      <c r="I11" s="77">
        <v>1750216</v>
      </c>
      <c r="K11" s="16"/>
    </row>
    <row r="12" spans="1:11" s="15" customFormat="1" x14ac:dyDescent="0.25">
      <c r="A12" s="182" t="s">
        <v>154</v>
      </c>
      <c r="B12" s="83"/>
      <c r="C12" s="83"/>
      <c r="D12" s="83"/>
      <c r="E12" s="83"/>
      <c r="F12" s="85"/>
      <c r="G12" s="77"/>
      <c r="H12" s="85"/>
      <c r="I12" s="77"/>
      <c r="K12" s="16"/>
    </row>
    <row r="13" spans="1:11" s="15" customFormat="1" x14ac:dyDescent="0.25">
      <c r="A13" s="78" t="s">
        <v>124</v>
      </c>
      <c r="B13" s="83"/>
      <c r="C13" s="83"/>
      <c r="D13" s="83"/>
      <c r="E13" s="86">
        <v>-1273428</v>
      </c>
      <c r="F13" s="85">
        <v>1273428</v>
      </c>
      <c r="G13" s="77">
        <v>0</v>
      </c>
      <c r="H13" s="85"/>
      <c r="I13" s="77">
        <v>0</v>
      </c>
    </row>
    <row r="14" spans="1:11" s="15" customFormat="1" ht="15.75" customHeight="1" x14ac:dyDescent="0.25">
      <c r="A14" s="78" t="s">
        <v>93</v>
      </c>
      <c r="B14" s="83"/>
      <c r="C14" s="83"/>
      <c r="D14" s="83"/>
      <c r="E14" s="83"/>
      <c r="F14" s="85"/>
      <c r="G14" s="77">
        <v>0</v>
      </c>
      <c r="H14" s="85"/>
      <c r="I14" s="77">
        <v>0</v>
      </c>
    </row>
    <row r="15" spans="1:11" s="15" customFormat="1" ht="30" x14ac:dyDescent="0.25">
      <c r="A15" s="78" t="s">
        <v>128</v>
      </c>
      <c r="B15" s="83"/>
      <c r="C15" s="83"/>
      <c r="D15" s="83"/>
      <c r="E15" s="87">
        <v>-4628</v>
      </c>
      <c r="F15" s="87"/>
      <c r="G15" s="77">
        <v>-4628</v>
      </c>
      <c r="H15" s="87">
        <v>460</v>
      </c>
      <c r="I15" s="77">
        <v>-4168</v>
      </c>
    </row>
    <row r="16" spans="1:11" s="15" customFormat="1" x14ac:dyDescent="0.25">
      <c r="A16" s="78" t="s">
        <v>94</v>
      </c>
      <c r="B16" s="83"/>
      <c r="C16" s="83"/>
      <c r="D16" s="83"/>
      <c r="E16" s="88"/>
      <c r="F16" s="85"/>
      <c r="G16" s="77">
        <v>0</v>
      </c>
      <c r="H16" s="85"/>
      <c r="I16" s="77">
        <v>0</v>
      </c>
    </row>
    <row r="17" spans="1:13" s="14" customFormat="1" ht="30" x14ac:dyDescent="0.25">
      <c r="A17" s="76" t="s">
        <v>145</v>
      </c>
      <c r="B17" s="80">
        <v>1379310</v>
      </c>
      <c r="C17" s="80">
        <v>12875173</v>
      </c>
      <c r="D17" s="77">
        <v>-35700</v>
      </c>
      <c r="E17" s="80">
        <v>13319237</v>
      </c>
      <c r="F17" s="77">
        <v>-3747880</v>
      </c>
      <c r="G17" s="80">
        <v>23790140</v>
      </c>
      <c r="H17" s="80">
        <v>883254</v>
      </c>
      <c r="I17" s="80">
        <v>24673394</v>
      </c>
    </row>
    <row r="18" spans="1:13" x14ac:dyDescent="0.3">
      <c r="B18" s="11"/>
      <c r="C18" s="11"/>
      <c r="D18" s="11"/>
      <c r="E18" s="11"/>
      <c r="F18" s="11"/>
      <c r="G18" s="11"/>
      <c r="H18" s="11"/>
      <c r="I18" s="11"/>
      <c r="M18" s="3"/>
    </row>
    <row r="19" spans="1:13" x14ac:dyDescent="0.3">
      <c r="B19" s="11"/>
      <c r="C19" s="11"/>
      <c r="D19" s="11"/>
      <c r="E19" s="11"/>
      <c r="F19" s="11"/>
      <c r="G19" s="11"/>
      <c r="H19" s="11"/>
      <c r="I19" s="11"/>
    </row>
    <row r="20" spans="1:13" x14ac:dyDescent="0.3">
      <c r="B20" s="11"/>
      <c r="C20" s="11"/>
      <c r="D20" s="11"/>
      <c r="E20" s="11"/>
      <c r="F20" s="11"/>
      <c r="G20" s="11"/>
      <c r="H20" s="11"/>
      <c r="I20" s="11"/>
    </row>
    <row r="21" spans="1:13" x14ac:dyDescent="0.3">
      <c r="A21" s="4" t="s">
        <v>118</v>
      </c>
      <c r="B21" s="195"/>
      <c r="C21" s="195"/>
      <c r="E21" s="8" t="s">
        <v>119</v>
      </c>
    </row>
    <row r="22" spans="1:13" x14ac:dyDescent="0.3">
      <c r="A22" s="4"/>
      <c r="B22" s="1"/>
      <c r="C22" s="5"/>
      <c r="F22" s="8"/>
    </row>
    <row r="23" spans="1:13" x14ac:dyDescent="0.3">
      <c r="A23" s="4" t="s">
        <v>36</v>
      </c>
      <c r="B23" s="195"/>
      <c r="C23" s="195"/>
      <c r="E23" s="8" t="str">
        <f>'[9]форма 1'!D60</f>
        <v>Туякова А.Б.</v>
      </c>
      <c r="F23" s="8"/>
    </row>
    <row r="24" spans="1:13" x14ac:dyDescent="0.3">
      <c r="A24" s="1"/>
      <c r="B24" s="1"/>
      <c r="C24" s="1"/>
      <c r="F24" s="8"/>
    </row>
    <row r="25" spans="1:13" x14ac:dyDescent="0.3">
      <c r="A25" s="5" t="s">
        <v>37</v>
      </c>
      <c r="B25" s="1"/>
      <c r="C25" s="6"/>
      <c r="F25" s="3"/>
    </row>
    <row r="26" spans="1:13" x14ac:dyDescent="0.3">
      <c r="A26" s="7" t="s">
        <v>139</v>
      </c>
      <c r="B26" s="1"/>
      <c r="C26" s="1"/>
      <c r="H26" s="17"/>
    </row>
    <row r="27" spans="1:13" x14ac:dyDescent="0.3">
      <c r="A27" s="8"/>
      <c r="F27" s="3"/>
      <c r="H27" s="17"/>
    </row>
    <row r="28" spans="1:13" x14ac:dyDescent="0.3">
      <c r="A28" s="8"/>
      <c r="H28" s="17"/>
    </row>
    <row r="29" spans="1:13" x14ac:dyDescent="0.3">
      <c r="A29" s="8"/>
      <c r="C29" s="9"/>
      <c r="E29" s="9"/>
      <c r="H29" s="17"/>
    </row>
    <row r="30" spans="1:13" x14ac:dyDescent="0.3">
      <c r="A30" s="8"/>
      <c r="C30" s="18"/>
      <c r="D30" s="18"/>
      <c r="E30" s="18"/>
      <c r="F30" s="18"/>
      <c r="G30" s="18"/>
      <c r="H30" s="18"/>
      <c r="I30" s="18"/>
    </row>
    <row r="31" spans="1:13" x14ac:dyDescent="0.3">
      <c r="A31" s="8"/>
      <c r="H31" s="17"/>
    </row>
    <row r="32" spans="1:13" x14ac:dyDescent="0.3">
      <c r="A32" s="8"/>
      <c r="H32" s="17"/>
    </row>
    <row r="33" spans="1:9" x14ac:dyDescent="0.3">
      <c r="A33" s="8"/>
      <c r="H33" s="17"/>
    </row>
    <row r="34" spans="1:9" x14ac:dyDescent="0.3">
      <c r="H34" s="17"/>
    </row>
    <row r="35" spans="1:9" x14ac:dyDescent="0.3">
      <c r="C35" s="19"/>
      <c r="D35" s="9"/>
      <c r="E35" s="9"/>
      <c r="F35" s="3"/>
      <c r="G35" s="3"/>
      <c r="H35" s="3"/>
      <c r="I35" s="3"/>
    </row>
    <row r="36" spans="1:9" x14ac:dyDescent="0.3">
      <c r="C36" s="9"/>
      <c r="D36" s="9"/>
      <c r="E36" s="9"/>
      <c r="F36" s="11"/>
      <c r="G36" s="11"/>
      <c r="H36" s="11"/>
      <c r="I36" s="11"/>
    </row>
    <row r="37" spans="1:9" x14ac:dyDescent="0.3">
      <c r="C37" s="19"/>
    </row>
    <row r="38" spans="1:9" x14ac:dyDescent="0.3">
      <c r="F38" s="3"/>
    </row>
    <row r="39" spans="1:9" x14ac:dyDescent="0.3">
      <c r="F39" s="3"/>
    </row>
    <row r="40" spans="1:9" x14ac:dyDescent="0.3">
      <c r="F40" s="3"/>
    </row>
    <row r="41" spans="1:9" x14ac:dyDescent="0.3">
      <c r="F41" s="10"/>
    </row>
    <row r="42" spans="1:9" x14ac:dyDescent="0.3">
      <c r="F42" s="3"/>
    </row>
  </sheetData>
  <mergeCells count="12">
    <mergeCell ref="I6:I8"/>
    <mergeCell ref="G7:G8"/>
    <mergeCell ref="D7:D8"/>
    <mergeCell ref="B7:C7"/>
    <mergeCell ref="B21:C21"/>
    <mergeCell ref="B23:C23"/>
    <mergeCell ref="H6:H8"/>
    <mergeCell ref="E7:E8"/>
    <mergeCell ref="F7:F8"/>
    <mergeCell ref="A3:E4"/>
    <mergeCell ref="A6:A8"/>
    <mergeCell ref="B6:G6"/>
  </mergeCells>
  <pageMargins left="0.82677165354330717" right="0.19685039370078741" top="0.94488188976377963" bottom="0.74803149606299213" header="0.31496062992125984" footer="0.31496062992125984"/>
  <pageSetup paperSize="9" scale="8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tabSelected="1" zoomScaleNormal="100" workbookViewId="0">
      <selection activeCell="D5" sqref="D5"/>
    </sheetView>
  </sheetViews>
  <sheetFormatPr defaultColWidth="9.140625" defaultRowHeight="16.5" x14ac:dyDescent="0.3"/>
  <cols>
    <col min="1" max="2" width="9.140625" style="12"/>
    <col min="3" max="3" width="50.28515625" style="12" customWidth="1"/>
    <col min="4" max="4" width="21" style="12" customWidth="1"/>
    <col min="5" max="5" width="22.7109375" style="12" customWidth="1"/>
    <col min="6" max="6" width="9.140625" style="12"/>
    <col min="7" max="7" width="11.140625" style="12" bestFit="1" customWidth="1"/>
    <col min="8" max="16384" width="9.140625" style="12"/>
  </cols>
  <sheetData>
    <row r="1" spans="2:7" x14ac:dyDescent="0.3">
      <c r="B1" s="36" t="s">
        <v>146</v>
      </c>
    </row>
    <row r="3" spans="2:7" ht="33" x14ac:dyDescent="0.3">
      <c r="B3" s="21" t="s">
        <v>95</v>
      </c>
      <c r="C3" s="21" t="s">
        <v>96</v>
      </c>
      <c r="D3" s="22" t="str">
        <f>'форма 1'!D5</f>
        <v>30 июня 2024г. 
(не аудировано)</v>
      </c>
      <c r="E3" s="21" t="s">
        <v>129</v>
      </c>
    </row>
    <row r="4" spans="2:7" ht="33" x14ac:dyDescent="0.3">
      <c r="B4" s="37">
        <v>1</v>
      </c>
      <c r="C4" s="23" t="s">
        <v>130</v>
      </c>
      <c r="D4" s="24">
        <v>112851380</v>
      </c>
      <c r="E4" s="24">
        <v>107794763</v>
      </c>
      <c r="F4" s="20"/>
    </row>
    <row r="5" spans="2:7" ht="33" x14ac:dyDescent="0.3">
      <c r="B5" s="37">
        <v>2</v>
      </c>
      <c r="C5" s="23" t="s">
        <v>97</v>
      </c>
      <c r="D5" s="24">
        <v>129807</v>
      </c>
      <c r="E5" s="24">
        <v>131047</v>
      </c>
      <c r="F5" s="20"/>
    </row>
    <row r="6" spans="2:7" ht="33" x14ac:dyDescent="0.3">
      <c r="B6" s="37">
        <v>3</v>
      </c>
      <c r="C6" s="23" t="s">
        <v>131</v>
      </c>
      <c r="D6" s="24">
        <v>88177986</v>
      </c>
      <c r="E6" s="24">
        <v>84867417</v>
      </c>
      <c r="F6" s="20"/>
    </row>
    <row r="7" spans="2:7" x14ac:dyDescent="0.3">
      <c r="B7" s="37">
        <v>4</v>
      </c>
      <c r="C7" s="23" t="s">
        <v>98</v>
      </c>
      <c r="D7" s="24">
        <v>14978571</v>
      </c>
      <c r="E7" s="24">
        <v>14978571</v>
      </c>
      <c r="F7" s="20"/>
    </row>
    <row r="8" spans="2:7" ht="33" x14ac:dyDescent="0.3">
      <c r="B8" s="37">
        <v>5</v>
      </c>
      <c r="C8" s="25" t="s">
        <v>99</v>
      </c>
      <c r="D8" s="24">
        <v>12875173</v>
      </c>
      <c r="E8" s="24">
        <v>12875173</v>
      </c>
      <c r="F8" s="20"/>
    </row>
    <row r="9" spans="2:7" ht="33" x14ac:dyDescent="0.3">
      <c r="B9" s="37">
        <v>6</v>
      </c>
      <c r="C9" s="23" t="s">
        <v>100</v>
      </c>
      <c r="D9" s="26">
        <v>11668414</v>
      </c>
      <c r="E9" s="26">
        <v>9921126</v>
      </c>
      <c r="F9" s="20"/>
    </row>
    <row r="10" spans="2:7" ht="33.75" customHeight="1" x14ac:dyDescent="0.3">
      <c r="B10" s="213" t="s">
        <v>101</v>
      </c>
      <c r="C10" s="213"/>
      <c r="D10" s="27">
        <v>779.00715629014269</v>
      </c>
      <c r="E10" s="27">
        <v>662.35463983847319</v>
      </c>
      <c r="F10" s="28"/>
      <c r="G10" s="20"/>
    </row>
    <row r="12" spans="2:7" x14ac:dyDescent="0.3">
      <c r="B12" s="36" t="s">
        <v>147</v>
      </c>
    </row>
    <row r="14" spans="2:7" ht="33" x14ac:dyDescent="0.3">
      <c r="B14" s="21" t="s">
        <v>95</v>
      </c>
      <c r="C14" s="21" t="s">
        <v>96</v>
      </c>
      <c r="D14" s="21" t="str">
        <f>D3</f>
        <v>30 июня 2024г. 
(не аудировано)</v>
      </c>
      <c r="E14" s="21" t="s">
        <v>129</v>
      </c>
    </row>
    <row r="15" spans="2:7" ht="33" x14ac:dyDescent="0.3">
      <c r="B15" s="37">
        <v>1</v>
      </c>
      <c r="C15" s="29" t="s">
        <v>102</v>
      </c>
      <c r="D15" s="30">
        <v>12875173</v>
      </c>
      <c r="E15" s="30">
        <v>12875173</v>
      </c>
    </row>
    <row r="16" spans="2:7" x14ac:dyDescent="0.3">
      <c r="B16" s="37">
        <v>2</v>
      </c>
      <c r="C16" s="31" t="s">
        <v>103</v>
      </c>
      <c r="D16" s="30">
        <v>0</v>
      </c>
      <c r="E16" s="30">
        <v>1013920</v>
      </c>
    </row>
    <row r="17" spans="2:5" x14ac:dyDescent="0.3">
      <c r="B17" s="37">
        <v>3</v>
      </c>
      <c r="C17" s="31" t="s">
        <v>104</v>
      </c>
      <c r="D17" s="99">
        <v>9000</v>
      </c>
      <c r="E17" s="99">
        <v>-1013920</v>
      </c>
    </row>
    <row r="18" spans="2:5" x14ac:dyDescent="0.3">
      <c r="B18" s="37">
        <v>4</v>
      </c>
      <c r="C18" s="31" t="s">
        <v>105</v>
      </c>
      <c r="D18" s="32">
        <v>1033840</v>
      </c>
      <c r="E18" s="33">
        <v>2047760</v>
      </c>
    </row>
    <row r="19" spans="2:5" x14ac:dyDescent="0.3">
      <c r="B19" s="37">
        <v>5</v>
      </c>
      <c r="C19" s="31" t="s">
        <v>106</v>
      </c>
      <c r="D19" s="30">
        <v>1448457</v>
      </c>
      <c r="E19" s="30">
        <v>1448457</v>
      </c>
    </row>
    <row r="20" spans="2:5" ht="33" x14ac:dyDescent="0.3">
      <c r="B20" s="37">
        <v>6</v>
      </c>
      <c r="C20" s="31" t="s">
        <v>107</v>
      </c>
      <c r="D20" s="30">
        <v>7268244</v>
      </c>
      <c r="E20" s="30">
        <v>7268244</v>
      </c>
    </row>
    <row r="21" spans="2:5" ht="33.75" customHeight="1" x14ac:dyDescent="0.3">
      <c r="B21" s="212" t="s">
        <v>108</v>
      </c>
      <c r="C21" s="212"/>
      <c r="D21" s="34">
        <v>14620.563123378877</v>
      </c>
      <c r="E21" s="34">
        <v>15320.563192417863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Туякова Айнур Байгельдыевна</cp:lastModifiedBy>
  <cp:revision/>
  <cp:lastPrinted>2024-08-12T09:57:45Z</cp:lastPrinted>
  <dcterms:created xsi:type="dcterms:W3CDTF">2015-08-20T10:00:21Z</dcterms:created>
  <dcterms:modified xsi:type="dcterms:W3CDTF">2024-08-12T10:20:45Z</dcterms:modified>
  <cp:category/>
  <cp:contentStatus/>
</cp:coreProperties>
</file>