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limbaeva\Desktop\Банки\АО Халык инвест\Скан доков\Доки для отправки 19.08\"/>
    </mc:Choice>
  </mc:AlternateContent>
  <bookViews>
    <workbookView xWindow="0" yWindow="0" windowWidth="28800" windowHeight="12330" activeTab="3"/>
  </bookViews>
  <sheets>
    <sheet name="ББ" sheetId="1" r:id="rId1"/>
    <sheet name="СД" sheetId="2" r:id="rId2"/>
    <sheet name="ИК" sheetId="3" r:id="rId3"/>
    <sheet name="ДД конс" sheetId="4" r:id="rId4"/>
  </sheets>
  <definedNames>
    <definedName name="_xlnm.Print_Area" localSheetId="0">ББ!$A$1:$F$70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E48" i="4"/>
  <c r="C48" i="4"/>
  <c r="E43" i="4"/>
  <c r="E54" i="4" s="1"/>
  <c r="E57" i="4" s="1"/>
  <c r="E59" i="4" s="1"/>
  <c r="C43" i="4"/>
  <c r="C54" i="4" s="1"/>
  <c r="C57" i="4" s="1"/>
  <c r="C59" i="4" s="1"/>
  <c r="E35" i="4"/>
  <c r="C35" i="4"/>
  <c r="E28" i="4"/>
  <c r="E41" i="4" s="1"/>
  <c r="C28" i="4"/>
  <c r="C41" i="4" s="1"/>
  <c r="E17" i="4"/>
  <c r="C17" i="4"/>
  <c r="E11" i="4"/>
  <c r="E26" i="4" s="1"/>
  <c r="C11" i="4"/>
  <c r="C26" i="4" s="1"/>
  <c r="F9" i="3"/>
  <c r="H9" i="3" s="1"/>
  <c r="H11" i="3"/>
  <c r="D12" i="3"/>
  <c r="E12" i="3"/>
  <c r="F12" i="3"/>
  <c r="H12" i="3"/>
  <c r="H13" i="3"/>
  <c r="D19" i="3"/>
  <c r="E19" i="3"/>
  <c r="G19" i="3"/>
  <c r="F21" i="3"/>
  <c r="H21" i="3"/>
  <c r="H23" i="3"/>
  <c r="D24" i="3"/>
  <c r="F24" i="3" s="1"/>
  <c r="E24" i="3"/>
  <c r="E31" i="3" s="1"/>
  <c r="G24" i="3"/>
  <c r="H25" i="3"/>
  <c r="D31" i="3"/>
  <c r="G31" i="3"/>
  <c r="E32" i="2"/>
  <c r="E17" i="2"/>
  <c r="E22" i="2" s="1"/>
  <c r="E25" i="2" s="1"/>
  <c r="E29" i="2" s="1"/>
  <c r="E31" i="2" s="1"/>
  <c r="E11" i="2"/>
  <c r="D11" i="2"/>
  <c r="D17" i="2" s="1"/>
  <c r="D22" i="2" s="1"/>
  <c r="D25" i="2" s="1"/>
  <c r="D29" i="2" s="1"/>
  <c r="D31" i="2" s="1"/>
  <c r="E60" i="1"/>
  <c r="D60" i="1"/>
  <c r="E47" i="1"/>
  <c r="D47" i="1"/>
  <c r="E38" i="1"/>
  <c r="E40" i="1" s="1"/>
  <c r="E62" i="1" s="1"/>
  <c r="D38" i="1"/>
  <c r="D40" i="1" s="1"/>
  <c r="E30" i="1"/>
  <c r="D30" i="1"/>
  <c r="D32" i="1" s="1"/>
  <c r="E21" i="1"/>
  <c r="E32" i="1" s="1"/>
  <c r="D21" i="1"/>
  <c r="F19" i="3" l="1"/>
  <c r="H19" i="3"/>
  <c r="F31" i="3"/>
  <c r="H31" i="3" s="1"/>
  <c r="H24" i="3"/>
  <c r="D62" i="1"/>
</calcChain>
</file>

<file path=xl/sharedStrings.xml><?xml version="1.0" encoding="utf-8"?>
<sst xmlns="http://schemas.openxmlformats.org/spreadsheetml/2006/main" count="219" uniqueCount="148">
  <si>
    <t>ПРОМЕЖУТОЧНАЯ КОНСОЛИДИРОВАННАЯ ФИНАНСОВАЯ ОТЧЕТНОСТЬ ТОО "КАЙНАР-АКБ"</t>
  </si>
  <si>
    <t>за период, закончившийся 30 июня 2024 года</t>
  </si>
  <si>
    <t>ПРОМЕЖУТОЧНЫЙ КОНСОЛИДИРОВАННЫЙ ОТЧЕТ О ФИНАНСОВОМ ПОЛОЖЕНИИ</t>
  </si>
  <si>
    <t>по состоянию на 30.06.2024 г.</t>
  </si>
  <si>
    <r>
      <t xml:space="preserve">Наименование организации     </t>
    </r>
    <r>
      <rPr>
        <u/>
        <sz val="10"/>
        <color indexed="8"/>
        <rFont val="Times New Roman"/>
        <family val="1"/>
        <charset val="204"/>
      </rPr>
      <t xml:space="preserve"> ТОО "Кайнар АКБ" (1 дочерних компаний)</t>
    </r>
  </si>
  <si>
    <t xml:space="preserve">Вид деятельности организации           </t>
  </si>
  <si>
    <t xml:space="preserve">Организационно-правовая форма          </t>
  </si>
  <si>
    <r>
      <t xml:space="preserve">Юридический адрес организации  </t>
    </r>
    <r>
      <rPr>
        <u/>
        <sz val="10"/>
        <color indexed="8"/>
        <rFont val="Times New Roman"/>
        <family val="1"/>
        <charset val="204"/>
      </rPr>
      <t>г. Талдыкорган, ул Медеу, 1/1</t>
    </r>
  </si>
  <si>
    <t>В тысячах тенге</t>
  </si>
  <si>
    <t>Прим.</t>
  </si>
  <si>
    <t>АКТИВЫ</t>
  </si>
  <si>
    <t>Долгосрочные активы</t>
  </si>
  <si>
    <t>Основные средства</t>
  </si>
  <si>
    <t>Инвестиционное имущество</t>
  </si>
  <si>
    <t>Нематериальные активы</t>
  </si>
  <si>
    <t>Актив в форме права пользования</t>
  </si>
  <si>
    <t>Прочие долгосрочные активы</t>
  </si>
  <si>
    <t>Итого долгосрочных активов</t>
  </si>
  <si>
    <t>Краткосрочные активы</t>
  </si>
  <si>
    <t>Запасы</t>
  </si>
  <si>
    <t>Торговая и прочая дебиторская задолженность</t>
  </si>
  <si>
    <t xml:space="preserve">Авансы выданные </t>
  </si>
  <si>
    <t>Предоплата по корпоративному подоходному налогу</t>
  </si>
  <si>
    <t>Предоплата по прочим налогам</t>
  </si>
  <si>
    <t>Прочие оборотные финансовые активы</t>
  </si>
  <si>
    <t>Денежные средства и их эквиваленты</t>
  </si>
  <si>
    <t>Итого краткосрочных активов</t>
  </si>
  <si>
    <t>ИТОГО АКТИВЫ</t>
  </si>
  <si>
    <t>КАПИТАЛ И ОБЯЗАТЕЛЬСТВА</t>
  </si>
  <si>
    <t>Капитал</t>
  </si>
  <si>
    <t>Уставный капитал</t>
  </si>
  <si>
    <t>Нераспределенная прибыль</t>
  </si>
  <si>
    <t>Итого капитал, относимый на собственников</t>
  </si>
  <si>
    <t>Доля неконтролирующих собственников</t>
  </si>
  <si>
    <t>Всего капитал</t>
  </si>
  <si>
    <t>Долгосрочные обязательства</t>
  </si>
  <si>
    <t>Займы от связанных сторон</t>
  </si>
  <si>
    <t>Обязательства по финансовой аренде</t>
  </si>
  <si>
    <t>Процентные займы</t>
  </si>
  <si>
    <t>Отложенные налоговые обязательства</t>
  </si>
  <si>
    <t>Итого долгосрочных обязательств</t>
  </si>
  <si>
    <t>Краткосрочные обязательства</t>
  </si>
  <si>
    <t>Начисленные резервы</t>
  </si>
  <si>
    <t>Дивиденды к выплате</t>
  </si>
  <si>
    <t>Торговая кредиторская задолженность</t>
  </si>
  <si>
    <t>Вознаграждения работникам</t>
  </si>
  <si>
    <t>Корпоративный подоходный налог к уплате</t>
  </si>
  <si>
    <t>Обязательства по договорам</t>
  </si>
  <si>
    <t>Прочие текущие обязательства</t>
  </si>
  <si>
    <t>Итого краткосрочных обязательств</t>
  </si>
  <si>
    <t>ИТОГО КАПИТАЛ И ОБЯЗАТЕЛЬСТВА</t>
  </si>
  <si>
    <t>Генеральный директор</t>
  </si>
  <si>
    <t>Ажмагамбетов Е.К.</t>
  </si>
  <si>
    <t>Главный бухгалтер</t>
  </si>
  <si>
    <t>Кожакова Ш.Б.</t>
  </si>
  <si>
    <t>Примечания на страницах с 10  по 45 являются неотъемлемой частью данной финансовой отчетности</t>
  </si>
  <si>
    <t>ПРОМЕЖУТОЧНЫЙ КОНСОЛИДИРОВАННЫЙ ОТЧЕТ О СОВОКУПНОМ ДОХОДЕ</t>
  </si>
  <si>
    <t>за 6 месяцев, закончившихся 30 июня 2024 года</t>
  </si>
  <si>
    <t>за 6 месяцев, закончившихся 30 июня 2023 года</t>
  </si>
  <si>
    <t>Выручка по договорам с покупателями</t>
  </si>
  <si>
    <t>Себестоимость реализации</t>
  </si>
  <si>
    <t>Валовый доход</t>
  </si>
  <si>
    <t>Расходы на реализацию продукции и оказание услуг</t>
  </si>
  <si>
    <t>Общие административные расходы</t>
  </si>
  <si>
    <t>Прочие доходы</t>
  </si>
  <si>
    <t>Прочие расходы</t>
  </si>
  <si>
    <t>Итого операционная прибыль (убыток)</t>
  </si>
  <si>
    <t>Финансовые доходы</t>
  </si>
  <si>
    <t>Финансовые расходы</t>
  </si>
  <si>
    <t>Восстановление расходов/расходы по обесценению активов</t>
  </si>
  <si>
    <t>Прибыль (убыток) до налогообложения</t>
  </si>
  <si>
    <t>Подоходный налог</t>
  </si>
  <si>
    <t>Прибыль (убыток) за год</t>
  </si>
  <si>
    <t>Прочий совокупный доход</t>
  </si>
  <si>
    <t>Общий совокупный доход / убыток за год</t>
  </si>
  <si>
    <t>Общий совокупный доход, относимый на:</t>
  </si>
  <si>
    <t>собственников материнской организации</t>
  </si>
  <si>
    <t>доля неконтролирующих собственников</t>
  </si>
  <si>
    <t>-</t>
  </si>
  <si>
    <t>Прибыль на акцию (тенге):</t>
  </si>
  <si>
    <t>в том числе:</t>
  </si>
  <si>
    <t>Базовая прибыль на акцию:</t>
  </si>
  <si>
    <t>От продолжающейся деятельности</t>
  </si>
  <si>
    <t>От прекращенной деятельности</t>
  </si>
  <si>
    <t>Сальдо на 30 июня 2024 года</t>
  </si>
  <si>
    <t>Взносы собственников</t>
  </si>
  <si>
    <t>Выплата дивидендов</t>
  </si>
  <si>
    <t>Консолидационные корректировки прибыли при приобретении дочерней компании</t>
  </si>
  <si>
    <t>Прибыль / убыток за период</t>
  </si>
  <si>
    <t xml:space="preserve">Пересчитанное сальдо </t>
  </si>
  <si>
    <t>Корректировка прошлых лет</t>
  </si>
  <si>
    <t>Сальдо на 01 января 2024 года</t>
  </si>
  <si>
    <t>Сальдо на 30 июня 2023 года</t>
  </si>
  <si>
    <t>Сальдо на 01 января 2023 года</t>
  </si>
  <si>
    <t>Итого капитал</t>
  </si>
  <si>
    <t>Доля неконтролируемых собственников</t>
  </si>
  <si>
    <t>ИТОГО</t>
  </si>
  <si>
    <t>Нераспределен-ная прибыль</t>
  </si>
  <si>
    <t>Прнмечание</t>
  </si>
  <si>
    <t>ПРОМЕЖУТОЧНАЯ КОНСОЛИДИРОВАННЫЙ ОТЧЕТ ОБ ИЗМЕНЕНИЯХ В КАПИТАЛЕ</t>
  </si>
  <si>
    <t>ПРОМЕЖУТОЧНЫЙ КОНСОЛИДИРОВАННЫЙ ОТЧЕТ О ДВИЖЕНИИ ДЕНЕЖНЫХ СРЕДСТВ</t>
  </si>
  <si>
    <t>(прямой метод)</t>
  </si>
  <si>
    <t>В  тысячах тенге</t>
  </si>
  <si>
    <t>Движение денег от операционной деятельности:</t>
  </si>
  <si>
    <t>Поступление денежных средств, всего</t>
  </si>
  <si>
    <t xml:space="preserve">      в том числе:</t>
  </si>
  <si>
    <t xml:space="preserve">      реализация товаров и услуг</t>
  </si>
  <si>
    <t xml:space="preserve">      авансы, полученные от покупателей, заказчиков</t>
  </si>
  <si>
    <t xml:space="preserve">      полученные вознаграждения</t>
  </si>
  <si>
    <t xml:space="preserve">      Прочие поступления</t>
  </si>
  <si>
    <t>Выбытие денежных средств, всего</t>
  </si>
  <si>
    <t xml:space="preserve">      платежи поставщикам за товары и услуги</t>
  </si>
  <si>
    <t xml:space="preserve">      авансы, выданные поставщикам товаров и услуг</t>
  </si>
  <si>
    <t xml:space="preserve">      выплаты по договорам страхования</t>
  </si>
  <si>
    <t xml:space="preserve">      Выплаты по заработной плате</t>
  </si>
  <si>
    <t xml:space="preserve">      Выплата вознаграждения</t>
  </si>
  <si>
    <t xml:space="preserve">      Налоги</t>
  </si>
  <si>
    <t xml:space="preserve">      Прочие выплаты</t>
  </si>
  <si>
    <t xml:space="preserve">Чистая сумма денежных средств от операционной деятельности </t>
  </si>
  <si>
    <t>Движение денег от инвестиционной деятельности:</t>
  </si>
  <si>
    <t xml:space="preserve">      реализация основных средств</t>
  </si>
  <si>
    <t xml:space="preserve">       Реализация долговых инструментов</t>
  </si>
  <si>
    <t xml:space="preserve">       Полученные вознаграждения</t>
  </si>
  <si>
    <t xml:space="preserve">       Получение иных займов</t>
  </si>
  <si>
    <t xml:space="preserve">       Прочие поступления</t>
  </si>
  <si>
    <t xml:space="preserve">    в том числе:</t>
  </si>
  <si>
    <t>приобретение основных средств и нематериальных активов</t>
  </si>
  <si>
    <t>приобретение контроля над дочерними организациями</t>
  </si>
  <si>
    <t>Возврат предоставленных займов</t>
  </si>
  <si>
    <t>прочие выплаты</t>
  </si>
  <si>
    <t xml:space="preserve">Чистая сумма денежных средств от инвестиционной деятельности </t>
  </si>
  <si>
    <t>Движение денег от финансовой деятельности:</t>
  </si>
  <si>
    <t xml:space="preserve">     в том числе:</t>
  </si>
  <si>
    <t xml:space="preserve">     получение займов</t>
  </si>
  <si>
    <t xml:space="preserve">     эмиссия акции и других финансовых инструментов</t>
  </si>
  <si>
    <t xml:space="preserve">     прочие поступление</t>
  </si>
  <si>
    <t xml:space="preserve">     погашение займов</t>
  </si>
  <si>
    <t xml:space="preserve">     выплата вознаграждения</t>
  </si>
  <si>
    <t xml:space="preserve">     Выплата дивидендов</t>
  </si>
  <si>
    <t xml:space="preserve">     прочие выплаты</t>
  </si>
  <si>
    <t xml:space="preserve">Чистая сумма денежных средств от финансовой деятельности </t>
  </si>
  <si>
    <t>Влияние обменных курсов валют к тенге</t>
  </si>
  <si>
    <t>Влияние оценочного резерва под ожидаемые кредитные убытки</t>
  </si>
  <si>
    <t xml:space="preserve">ИТОГО: Увеличение + / - уменьшение денежных средств </t>
  </si>
  <si>
    <t>Деньги и эквиваленты на начало отчетного периода</t>
  </si>
  <si>
    <r>
      <t xml:space="preserve">Деньги и эквиваленты на конец отчетного периода – </t>
    </r>
    <r>
      <rPr>
        <b/>
        <i/>
        <sz val="9"/>
        <color theme="1"/>
        <rFont val="Times New Roman"/>
        <family val="1"/>
        <charset val="204"/>
      </rPr>
      <t>Примечание 14, 15</t>
    </r>
  </si>
  <si>
    <t>Примечания на страницах с 10 по 48 являются неотъемлемой частью данной финансовой отчетности.</t>
  </si>
  <si>
    <t>Финансовая отчетность была утверждена руководством 01 августа 2024 года  и от имени руководства ее подписали: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</si>
</sst>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1" applyFont="1"/>
    <xf numFmtId="0" fontId="16" fillId="0" borderId="0" xfId="1" applyFont="1"/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" fontId="12" fillId="0" borderId="1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3" fontId="12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3" fontId="12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vertical="center" wrapText="1"/>
    </xf>
    <xf numFmtId="3" fontId="7" fillId="0" borderId="0" xfId="1" applyNumberFormat="1" applyFont="1" applyFill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0" fontId="10" fillId="0" borderId="6" xfId="1" applyFont="1" applyBorder="1" applyAlignment="1">
      <alignment vertical="center" wrapText="1"/>
    </xf>
    <xf numFmtId="0" fontId="9" fillId="0" borderId="6" xfId="1" applyFont="1" applyBorder="1" applyAlignment="1">
      <alignment horizontal="center" vertical="center" wrapText="1"/>
    </xf>
    <xf numFmtId="0" fontId="2" fillId="0" borderId="0" xfId="1" applyFont="1" applyFill="1"/>
    <xf numFmtId="0" fontId="1" fillId="0" borderId="0" xfId="0" applyFont="1" applyFill="1"/>
    <xf numFmtId="0" fontId="16" fillId="0" borderId="0" xfId="1" applyFont="1" applyFill="1"/>
    <xf numFmtId="0" fontId="17" fillId="0" borderId="0" xfId="1" applyFont="1" applyFill="1" applyAlignment="1">
      <alignment vertical="center"/>
    </xf>
    <xf numFmtId="0" fontId="17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justify" vertical="center"/>
    </xf>
    <xf numFmtId="0" fontId="13" fillId="0" borderId="1" xfId="1" applyFont="1" applyFill="1" applyBorder="1" applyAlignment="1">
      <alignment horizontal="justify" vertical="center"/>
    </xf>
    <xf numFmtId="0" fontId="18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center"/>
    </xf>
    <xf numFmtId="0" fontId="18" fillId="0" borderId="4" xfId="1" applyFont="1" applyFill="1" applyBorder="1" applyAlignment="1">
      <alignment vertical="center" wrapText="1"/>
    </xf>
    <xf numFmtId="3" fontId="2" fillId="0" borderId="0" xfId="1" applyNumberFormat="1" applyFont="1" applyFill="1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3" fontId="12" fillId="0" borderId="0" xfId="0" applyNumberFormat="1" applyFont="1" applyFill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3" fontId="12" fillId="0" borderId="3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3" fontId="12" fillId="0" borderId="4" xfId="0" applyNumberFormat="1" applyFont="1" applyFill="1" applyBorder="1" applyAlignment="1">
      <alignment vertical="center" wrapText="1"/>
    </xf>
    <xf numFmtId="3" fontId="2" fillId="0" borderId="0" xfId="0" applyNumberFormat="1" applyFont="1" applyFill="1"/>
    <xf numFmtId="3" fontId="9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4" fillId="0" borderId="0" xfId="0" applyFont="1" applyFill="1"/>
    <xf numFmtId="0" fontId="10" fillId="0" borderId="0" xfId="0" applyFont="1" applyFill="1"/>
    <xf numFmtId="0" fontId="0" fillId="0" borderId="0" xfId="0" applyFill="1"/>
    <xf numFmtId="0" fontId="7" fillId="0" borderId="0" xfId="1" applyFont="1" applyFill="1" applyAlignment="1">
      <alignment vertical="center" wrapText="1"/>
    </xf>
    <xf numFmtId="0" fontId="10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3" fontId="12" fillId="0" borderId="0" xfId="1" applyNumberFormat="1" applyFont="1" applyFill="1" applyAlignment="1">
      <alignment horizontal="right" vertical="center" wrapText="1"/>
    </xf>
    <xf numFmtId="3" fontId="11" fillId="0" borderId="0" xfId="1" applyNumberFormat="1" applyFont="1" applyFill="1" applyAlignment="1">
      <alignment horizontal="right"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center" vertical="center" wrapText="1"/>
    </xf>
    <xf numFmtId="3" fontId="12" fillId="0" borderId="3" xfId="1" applyNumberFormat="1" applyFont="1" applyFill="1" applyBorder="1" applyAlignment="1">
      <alignment horizontal="right" vertical="center" wrapText="1"/>
    </xf>
    <xf numFmtId="3" fontId="11" fillId="0" borderId="3" xfId="1" applyNumberFormat="1" applyFont="1" applyFill="1" applyBorder="1" applyAlignment="1">
      <alignment horizontal="right" vertical="center" wrapText="1"/>
    </xf>
    <xf numFmtId="0" fontId="11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9" fillId="0" borderId="0" xfId="1" applyFont="1" applyFill="1" applyAlignment="1">
      <alignment vertical="center" wrapText="1"/>
    </xf>
    <xf numFmtId="0" fontId="12" fillId="0" borderId="3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 wrapText="1"/>
    </xf>
    <xf numFmtId="3" fontId="11" fillId="0" borderId="0" xfId="0" applyNumberFormat="1" applyFont="1" applyFill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9" fillId="0" borderId="3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9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3" fontId="12" fillId="0" borderId="3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3" fontId="18" fillId="0" borderId="2" xfId="1" applyNumberFormat="1" applyFont="1" applyFill="1" applyBorder="1" applyAlignment="1">
      <alignment horizontal="right" vertical="center" wrapText="1"/>
    </xf>
    <xf numFmtId="3" fontId="18" fillId="0" borderId="7" xfId="1" applyNumberFormat="1" applyFont="1" applyFill="1" applyBorder="1" applyAlignment="1">
      <alignment horizontal="right" vertical="center" wrapText="1"/>
    </xf>
    <xf numFmtId="3" fontId="19" fillId="0" borderId="2" xfId="1" applyNumberFormat="1" applyFont="1" applyFill="1" applyBorder="1" applyAlignment="1">
      <alignment horizontal="right" vertical="center" wrapText="1"/>
    </xf>
    <xf numFmtId="3" fontId="19" fillId="0" borderId="0" xfId="1" applyNumberFormat="1" applyFont="1" applyFill="1" applyAlignment="1">
      <alignment horizontal="right" vertical="center" wrapText="1"/>
    </xf>
    <xf numFmtId="3" fontId="19" fillId="0" borderId="1" xfId="1" applyNumberFormat="1" applyFont="1" applyFill="1" applyBorder="1" applyAlignment="1">
      <alignment horizontal="right" vertical="center" wrapText="1"/>
    </xf>
    <xf numFmtId="3" fontId="18" fillId="0" borderId="0" xfId="1" applyNumberFormat="1" applyFont="1" applyFill="1" applyAlignment="1">
      <alignment horizontal="right" vertical="center" wrapText="1"/>
    </xf>
    <xf numFmtId="3" fontId="13" fillId="0" borderId="0" xfId="1" applyNumberFormat="1" applyFont="1" applyFill="1" applyAlignment="1">
      <alignment horizontal="right" vertical="center" wrapText="1"/>
    </xf>
    <xf numFmtId="3" fontId="19" fillId="0" borderId="3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Alignment="1">
      <alignment horizontal="right" vertical="center" wrapText="1"/>
    </xf>
    <xf numFmtId="3" fontId="12" fillId="0" borderId="2" xfId="1" applyNumberFormat="1" applyFont="1" applyFill="1" applyBorder="1" applyAlignment="1">
      <alignment horizontal="right" vertical="center" wrapText="1"/>
    </xf>
    <xf numFmtId="3" fontId="12" fillId="0" borderId="3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vertical="center" wrapText="1"/>
    </xf>
    <xf numFmtId="14" fontId="18" fillId="0" borderId="1" xfId="1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Normal="100" workbookViewId="0">
      <selection activeCell="K60" sqref="K60"/>
    </sheetView>
  </sheetViews>
  <sheetFormatPr defaultRowHeight="15" x14ac:dyDescent="0.25"/>
  <cols>
    <col min="1" max="1" width="9.140625" style="41"/>
    <col min="2" max="2" width="52.5703125" style="41" customWidth="1"/>
    <col min="3" max="3" width="9.140625" style="41"/>
    <col min="4" max="4" width="19.85546875" style="41" customWidth="1"/>
    <col min="5" max="5" width="19.140625" style="41" customWidth="1"/>
    <col min="6" max="16384" width="9.140625" style="41"/>
  </cols>
  <sheetData>
    <row r="1" spans="2:14" ht="15.75" x14ac:dyDescent="0.25">
      <c r="B1" s="24" t="s">
        <v>0</v>
      </c>
    </row>
    <row r="2" spans="2:14" ht="15.75" x14ac:dyDescent="0.25">
      <c r="B2" s="24" t="s">
        <v>1</v>
      </c>
    </row>
    <row r="4" spans="2:14" s="42" customFormat="1" ht="15.75" x14ac:dyDescent="0.25">
      <c r="B4" s="24" t="s">
        <v>2</v>
      </c>
    </row>
    <row r="5" spans="2:14" s="42" customFormat="1" ht="15.75" x14ac:dyDescent="0.25">
      <c r="B5" s="24" t="s">
        <v>3</v>
      </c>
    </row>
    <row r="6" spans="2:14" s="42" customFormat="1" ht="15.75" x14ac:dyDescent="0.25"/>
    <row r="7" spans="2:14" s="43" customFormat="1" ht="12.75" hidden="1" x14ac:dyDescent="0.2">
      <c r="B7" s="107" t="s">
        <v>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2:14" s="43" customFormat="1" ht="12.75" hidden="1" x14ac:dyDescent="0.2">
      <c r="B8" s="107" t="s">
        <v>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2:14" s="43" customFormat="1" ht="12.75" hidden="1" x14ac:dyDescent="0.2">
      <c r="B9" s="107" t="s">
        <v>6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</row>
    <row r="10" spans="2:14" s="43" customFormat="1" ht="12.75" hidden="1" x14ac:dyDescent="0.2">
      <c r="B10" s="44" t="s">
        <v>7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</row>
    <row r="11" spans="2:14" x14ac:dyDescent="0.25">
      <c r="B11" s="47"/>
      <c r="C11" s="47"/>
      <c r="D11" s="48"/>
      <c r="E11" s="48"/>
    </row>
    <row r="12" spans="2:14" ht="15.75" thickBot="1" x14ac:dyDescent="0.3">
      <c r="B12" s="49" t="s">
        <v>8</v>
      </c>
      <c r="C12" s="50" t="s">
        <v>9</v>
      </c>
      <c r="D12" s="51">
        <v>45473</v>
      </c>
      <c r="E12" s="51">
        <v>45291</v>
      </c>
    </row>
    <row r="13" spans="2:14" x14ac:dyDescent="0.25">
      <c r="B13" s="47" t="s">
        <v>10</v>
      </c>
      <c r="C13" s="52"/>
      <c r="D13" s="48"/>
      <c r="E13" s="48"/>
    </row>
    <row r="14" spans="2:14" x14ac:dyDescent="0.25">
      <c r="B14" s="47"/>
      <c r="C14" s="53"/>
      <c r="D14" s="54"/>
      <c r="E14" s="54"/>
    </row>
    <row r="15" spans="2:14" x14ac:dyDescent="0.25">
      <c r="B15" s="47" t="s">
        <v>11</v>
      </c>
      <c r="C15" s="53"/>
      <c r="D15" s="54"/>
      <c r="E15" s="54"/>
    </row>
    <row r="16" spans="2:14" x14ac:dyDescent="0.25">
      <c r="B16" s="55" t="s">
        <v>12</v>
      </c>
      <c r="C16" s="53">
        <v>5</v>
      </c>
      <c r="D16" s="56">
        <v>9854428</v>
      </c>
      <c r="E16" s="56">
        <v>8991432</v>
      </c>
    </row>
    <row r="17" spans="2:8" x14ac:dyDescent="0.25">
      <c r="B17" s="55" t="s">
        <v>13</v>
      </c>
      <c r="C17" s="53">
        <v>6</v>
      </c>
      <c r="D17" s="56">
        <v>9170</v>
      </c>
      <c r="E17" s="56">
        <v>10730</v>
      </c>
    </row>
    <row r="18" spans="2:8" x14ac:dyDescent="0.25">
      <c r="B18" s="55" t="s">
        <v>14</v>
      </c>
      <c r="C18" s="53">
        <v>7</v>
      </c>
      <c r="D18" s="56">
        <v>12681</v>
      </c>
      <c r="E18" s="56">
        <v>1661</v>
      </c>
    </row>
    <row r="19" spans="2:8" x14ac:dyDescent="0.25">
      <c r="B19" s="55" t="s">
        <v>15</v>
      </c>
      <c r="C19" s="53">
        <v>8</v>
      </c>
      <c r="D19" s="56">
        <v>2842</v>
      </c>
      <c r="E19" s="56">
        <v>2960</v>
      </c>
    </row>
    <row r="20" spans="2:8" ht="15.75" thickBot="1" x14ac:dyDescent="0.3">
      <c r="B20" s="55" t="s">
        <v>16</v>
      </c>
      <c r="C20" s="53">
        <v>9</v>
      </c>
      <c r="D20" s="56">
        <v>110872</v>
      </c>
      <c r="E20" s="56">
        <v>88190</v>
      </c>
    </row>
    <row r="21" spans="2:8" ht="15.75" thickBot="1" x14ac:dyDescent="0.3">
      <c r="B21" s="57" t="s">
        <v>17</v>
      </c>
      <c r="C21" s="58"/>
      <c r="D21" s="59">
        <f>SUM(D16:D20)</f>
        <v>9989993</v>
      </c>
      <c r="E21" s="59">
        <f>SUM(E16:E20)</f>
        <v>9094973</v>
      </c>
    </row>
    <row r="22" spans="2:8" x14ac:dyDescent="0.25">
      <c r="B22" s="47" t="s">
        <v>18</v>
      </c>
      <c r="C22" s="53"/>
      <c r="D22" s="56"/>
      <c r="E22" s="56"/>
    </row>
    <row r="23" spans="2:8" x14ac:dyDescent="0.25">
      <c r="B23" s="60" t="s">
        <v>19</v>
      </c>
      <c r="C23" s="53">
        <v>10</v>
      </c>
      <c r="D23" s="56">
        <v>17035626</v>
      </c>
      <c r="E23" s="56">
        <v>15466737</v>
      </c>
    </row>
    <row r="24" spans="2:8" x14ac:dyDescent="0.25">
      <c r="B24" s="60" t="s">
        <v>20</v>
      </c>
      <c r="C24" s="53">
        <v>11</v>
      </c>
      <c r="D24" s="56">
        <v>5083918</v>
      </c>
      <c r="E24" s="56">
        <v>2323978</v>
      </c>
    </row>
    <row r="25" spans="2:8" x14ac:dyDescent="0.25">
      <c r="B25" s="60" t="s">
        <v>21</v>
      </c>
      <c r="C25" s="53">
        <v>12</v>
      </c>
      <c r="D25" s="56">
        <v>1942128</v>
      </c>
      <c r="E25" s="56">
        <v>2863292</v>
      </c>
    </row>
    <row r="26" spans="2:8" x14ac:dyDescent="0.25">
      <c r="B26" s="55" t="s">
        <v>22</v>
      </c>
      <c r="C26" s="53"/>
      <c r="D26" s="56"/>
      <c r="E26" s="56">
        <v>29164</v>
      </c>
    </row>
    <row r="27" spans="2:8" x14ac:dyDescent="0.25">
      <c r="B27" s="55" t="s">
        <v>23</v>
      </c>
      <c r="C27" s="53">
        <v>13</v>
      </c>
      <c r="D27" s="56">
        <v>284846</v>
      </c>
      <c r="E27" s="56">
        <v>210096</v>
      </c>
    </row>
    <row r="28" spans="2:8" x14ac:dyDescent="0.25">
      <c r="B28" s="60" t="s">
        <v>24</v>
      </c>
      <c r="C28" s="53">
        <v>14</v>
      </c>
      <c r="D28" s="56">
        <v>8277098</v>
      </c>
      <c r="E28" s="56">
        <v>6885631</v>
      </c>
    </row>
    <row r="29" spans="2:8" ht="15.75" thickBot="1" x14ac:dyDescent="0.3">
      <c r="B29" s="60" t="s">
        <v>25</v>
      </c>
      <c r="C29" s="53">
        <v>15</v>
      </c>
      <c r="D29" s="56">
        <v>61122</v>
      </c>
      <c r="E29" s="56">
        <v>81556</v>
      </c>
    </row>
    <row r="30" spans="2:8" ht="15.75" thickBot="1" x14ac:dyDescent="0.3">
      <c r="B30" s="57" t="s">
        <v>26</v>
      </c>
      <c r="C30" s="58"/>
      <c r="D30" s="59">
        <f>SUM(D23:D29)</f>
        <v>32684738</v>
      </c>
      <c r="E30" s="59">
        <f>SUM(E23:E29)</f>
        <v>27860454</v>
      </c>
    </row>
    <row r="31" spans="2:8" x14ac:dyDescent="0.25">
      <c r="B31" s="47"/>
      <c r="C31" s="110"/>
      <c r="D31" s="61"/>
      <c r="E31" s="61"/>
    </row>
    <row r="32" spans="2:8" ht="15.75" thickBot="1" x14ac:dyDescent="0.3">
      <c r="B32" s="62" t="s">
        <v>27</v>
      </c>
      <c r="C32" s="111"/>
      <c r="D32" s="63">
        <f>D21+D30</f>
        <v>42674731</v>
      </c>
      <c r="E32" s="63">
        <f>E21+E30</f>
        <v>36955427</v>
      </c>
      <c r="H32" s="64"/>
    </row>
    <row r="33" spans="2:5" ht="15.75" thickTop="1" x14ac:dyDescent="0.25">
      <c r="B33" s="47" t="s">
        <v>28</v>
      </c>
      <c r="C33" s="52"/>
      <c r="D33" s="56"/>
      <c r="E33" s="56"/>
    </row>
    <row r="34" spans="2:5" x14ac:dyDescent="0.25">
      <c r="B34" s="60"/>
      <c r="C34" s="52"/>
      <c r="D34" s="56"/>
      <c r="E34" s="56"/>
    </row>
    <row r="35" spans="2:5" x14ac:dyDescent="0.25">
      <c r="B35" s="47" t="s">
        <v>29</v>
      </c>
      <c r="C35" s="52"/>
      <c r="D35" s="65"/>
      <c r="E35" s="65"/>
    </row>
    <row r="36" spans="2:5" x14ac:dyDescent="0.25">
      <c r="B36" s="60" t="s">
        <v>30</v>
      </c>
      <c r="C36" s="53">
        <v>16</v>
      </c>
      <c r="D36" s="65">
        <v>30000000</v>
      </c>
      <c r="E36" s="65">
        <v>30000000</v>
      </c>
    </row>
    <row r="37" spans="2:5" x14ac:dyDescent="0.25">
      <c r="B37" s="60" t="s">
        <v>31</v>
      </c>
      <c r="C37" s="53">
        <v>17</v>
      </c>
      <c r="D37" s="56">
        <v>1752388</v>
      </c>
      <c r="E37" s="56">
        <v>1312698</v>
      </c>
    </row>
    <row r="38" spans="2:5" x14ac:dyDescent="0.25">
      <c r="B38" s="47" t="s">
        <v>32</v>
      </c>
      <c r="C38" s="52"/>
      <c r="D38" s="56">
        <f>D36+D37</f>
        <v>31752388</v>
      </c>
      <c r="E38" s="56">
        <f>E36+E37</f>
        <v>31312698</v>
      </c>
    </row>
    <row r="39" spans="2:5" ht="15.75" thickBot="1" x14ac:dyDescent="0.3">
      <c r="B39" s="66" t="s">
        <v>33</v>
      </c>
      <c r="C39" s="67"/>
      <c r="D39" s="68">
        <v>2638</v>
      </c>
      <c r="E39" s="68">
        <v>2638</v>
      </c>
    </row>
    <row r="40" spans="2:5" ht="15.75" thickBot="1" x14ac:dyDescent="0.3">
      <c r="B40" s="69" t="s">
        <v>34</v>
      </c>
      <c r="C40" s="67"/>
      <c r="D40" s="68">
        <f>D38+D39</f>
        <v>31755026</v>
      </c>
      <c r="E40" s="68">
        <f>E38+E39</f>
        <v>31315336</v>
      </c>
    </row>
    <row r="41" spans="2:5" x14ac:dyDescent="0.25">
      <c r="B41" s="47"/>
      <c r="C41" s="53"/>
      <c r="D41" s="56"/>
      <c r="E41" s="56"/>
    </row>
    <row r="42" spans="2:5" x14ac:dyDescent="0.25">
      <c r="B42" s="47" t="s">
        <v>35</v>
      </c>
      <c r="C42" s="53"/>
      <c r="D42" s="56"/>
      <c r="E42" s="56"/>
    </row>
    <row r="43" spans="2:5" x14ac:dyDescent="0.25">
      <c r="B43" s="60" t="s">
        <v>36</v>
      </c>
      <c r="C43" s="53">
        <v>18</v>
      </c>
      <c r="D43" s="65">
        <v>37833</v>
      </c>
      <c r="E43" s="65">
        <v>37833</v>
      </c>
    </row>
    <row r="44" spans="2:5" x14ac:dyDescent="0.25">
      <c r="B44" s="60" t="s">
        <v>37</v>
      </c>
      <c r="C44" s="53">
        <v>19</v>
      </c>
      <c r="D44" s="65">
        <v>2628</v>
      </c>
      <c r="E44" s="65">
        <v>2628</v>
      </c>
    </row>
    <row r="45" spans="2:5" x14ac:dyDescent="0.25">
      <c r="B45" s="60" t="s">
        <v>38</v>
      </c>
      <c r="C45" s="53">
        <v>20</v>
      </c>
      <c r="D45" s="65">
        <v>4000000</v>
      </c>
      <c r="E45" s="65"/>
    </row>
    <row r="46" spans="2:5" ht="15.75" thickBot="1" x14ac:dyDescent="0.3">
      <c r="B46" s="60" t="s">
        <v>39</v>
      </c>
      <c r="C46" s="53">
        <v>33</v>
      </c>
      <c r="D46" s="56">
        <v>206631</v>
      </c>
      <c r="E46" s="56">
        <v>206631</v>
      </c>
    </row>
    <row r="47" spans="2:5" ht="15.75" thickBot="1" x14ac:dyDescent="0.3">
      <c r="B47" s="57" t="s">
        <v>40</v>
      </c>
      <c r="C47" s="58"/>
      <c r="D47" s="59">
        <f>SUM(D43:D46)</f>
        <v>4247092</v>
      </c>
      <c r="E47" s="59">
        <f>SUM(E43:E46)</f>
        <v>247092</v>
      </c>
    </row>
    <row r="48" spans="2:5" x14ac:dyDescent="0.25">
      <c r="B48" s="47"/>
      <c r="C48" s="53"/>
      <c r="D48" s="56"/>
      <c r="E48" s="56"/>
    </row>
    <row r="49" spans="2:8" x14ac:dyDescent="0.25">
      <c r="B49" s="47" t="s">
        <v>41</v>
      </c>
      <c r="C49" s="53"/>
      <c r="D49" s="56"/>
      <c r="E49" s="56"/>
    </row>
    <row r="50" spans="2:8" x14ac:dyDescent="0.25">
      <c r="B50" s="60" t="s">
        <v>36</v>
      </c>
      <c r="C50" s="53">
        <v>18</v>
      </c>
      <c r="D50" s="56">
        <v>2207528</v>
      </c>
      <c r="E50" s="56">
        <v>645196</v>
      </c>
      <c r="H50" s="64"/>
    </row>
    <row r="51" spans="2:8" x14ac:dyDescent="0.25">
      <c r="B51" s="60" t="s">
        <v>37</v>
      </c>
      <c r="C51" s="53">
        <v>19</v>
      </c>
      <c r="D51" s="56">
        <v>504</v>
      </c>
      <c r="E51" s="56">
        <v>630</v>
      </c>
      <c r="F51" s="64"/>
    </row>
    <row r="52" spans="2:8" x14ac:dyDescent="0.25">
      <c r="B52" s="60" t="s">
        <v>38</v>
      </c>
      <c r="C52" s="53">
        <v>20</v>
      </c>
      <c r="D52" s="56">
        <v>120333</v>
      </c>
      <c r="E52" s="56">
        <v>1264387</v>
      </c>
    </row>
    <row r="53" spans="2:8" x14ac:dyDescent="0.25">
      <c r="B53" s="60" t="s">
        <v>42</v>
      </c>
      <c r="C53" s="53">
        <v>21</v>
      </c>
      <c r="D53" s="56">
        <v>131223</v>
      </c>
      <c r="E53" s="56">
        <v>94835</v>
      </c>
    </row>
    <row r="54" spans="2:8" x14ac:dyDescent="0.25">
      <c r="B54" s="60" t="s">
        <v>43</v>
      </c>
      <c r="C54" s="53"/>
      <c r="D54" s="56"/>
      <c r="E54" s="56"/>
    </row>
    <row r="55" spans="2:8" x14ac:dyDescent="0.25">
      <c r="B55" s="60" t="s">
        <v>44</v>
      </c>
      <c r="C55" s="53">
        <v>22</v>
      </c>
      <c r="D55" s="56">
        <v>1825184</v>
      </c>
      <c r="E55" s="56">
        <v>1920432</v>
      </c>
    </row>
    <row r="56" spans="2:8" x14ac:dyDescent="0.25">
      <c r="B56" s="60" t="s">
        <v>45</v>
      </c>
      <c r="C56" s="53">
        <v>23</v>
      </c>
      <c r="D56" s="56">
        <v>485942</v>
      </c>
      <c r="E56" s="56">
        <v>437261</v>
      </c>
    </row>
    <row r="57" spans="2:8" x14ac:dyDescent="0.25">
      <c r="B57" s="60" t="s">
        <v>46</v>
      </c>
      <c r="C57" s="53"/>
      <c r="D57" s="56"/>
      <c r="E57" s="56">
        <v>25105</v>
      </c>
    </row>
    <row r="58" spans="2:8" x14ac:dyDescent="0.25">
      <c r="B58" s="60" t="s">
        <v>47</v>
      </c>
      <c r="C58" s="53">
        <v>24</v>
      </c>
      <c r="D58" s="56">
        <v>1764528</v>
      </c>
      <c r="E58" s="56">
        <v>860298</v>
      </c>
    </row>
    <row r="59" spans="2:8" ht="15.75" thickBot="1" x14ac:dyDescent="0.3">
      <c r="B59" s="60" t="s">
        <v>48</v>
      </c>
      <c r="C59" s="53">
        <v>25</v>
      </c>
      <c r="D59" s="56">
        <v>137371</v>
      </c>
      <c r="E59" s="56">
        <v>144855</v>
      </c>
      <c r="G59" s="64"/>
    </row>
    <row r="60" spans="2:8" ht="15.75" thickBot="1" x14ac:dyDescent="0.3">
      <c r="B60" s="70" t="s">
        <v>49</v>
      </c>
      <c r="C60" s="71"/>
      <c r="D60" s="72">
        <f>SUM(D50:D59)</f>
        <v>6672613</v>
      </c>
      <c r="E60" s="72">
        <f>SUM(E50:E59)</f>
        <v>5392999</v>
      </c>
    </row>
    <row r="61" spans="2:8" x14ac:dyDescent="0.25">
      <c r="B61" s="70"/>
      <c r="C61" s="110"/>
      <c r="D61" s="61"/>
      <c r="E61" s="61"/>
    </row>
    <row r="62" spans="2:8" ht="15.75" thickBot="1" x14ac:dyDescent="0.3">
      <c r="B62" s="62" t="s">
        <v>50</v>
      </c>
      <c r="C62" s="111"/>
      <c r="D62" s="63">
        <f>D40+D47+D60</f>
        <v>42674731</v>
      </c>
      <c r="E62" s="63">
        <f>E40+E47+E60</f>
        <v>36955427</v>
      </c>
      <c r="G62" s="64"/>
    </row>
    <row r="63" spans="2:8" ht="15.75" thickTop="1" x14ac:dyDescent="0.25"/>
    <row r="64" spans="2:8" x14ac:dyDescent="0.25">
      <c r="B64" s="112" t="s">
        <v>147</v>
      </c>
      <c r="C64" s="112"/>
      <c r="D64" s="112"/>
      <c r="E64" s="112"/>
    </row>
    <row r="65" spans="2:5" x14ac:dyDescent="0.25">
      <c r="D65" s="64"/>
    </row>
    <row r="66" spans="2:5" ht="15.75" thickBot="1" x14ac:dyDescent="0.3">
      <c r="B66" s="73" t="s">
        <v>51</v>
      </c>
      <c r="C66" s="104"/>
      <c r="D66" s="104"/>
      <c r="E66" s="104"/>
    </row>
    <row r="67" spans="2:5" x14ac:dyDescent="0.25">
      <c r="B67" s="73"/>
      <c r="C67" s="105" t="s">
        <v>52</v>
      </c>
      <c r="D67" s="105"/>
      <c r="E67" s="105"/>
    </row>
    <row r="68" spans="2:5" x14ac:dyDescent="0.25">
      <c r="B68" s="73"/>
      <c r="C68" s="52"/>
      <c r="D68" s="74"/>
      <c r="E68" s="74"/>
    </row>
    <row r="69" spans="2:5" ht="15.75" thickBot="1" x14ac:dyDescent="0.3">
      <c r="B69" s="73" t="s">
        <v>53</v>
      </c>
      <c r="C69" s="104"/>
      <c r="D69" s="104"/>
      <c r="E69" s="104"/>
    </row>
    <row r="70" spans="2:5" x14ac:dyDescent="0.25">
      <c r="B70" s="73"/>
      <c r="C70" s="106" t="s">
        <v>54</v>
      </c>
      <c r="D70" s="106"/>
      <c r="E70" s="106"/>
    </row>
    <row r="73" spans="2:5" x14ac:dyDescent="0.25">
      <c r="B73" s="75" t="s">
        <v>55</v>
      </c>
      <c r="C73" s="76"/>
    </row>
  </sheetData>
  <mergeCells count="10">
    <mergeCell ref="C66:E66"/>
    <mergeCell ref="C67:E67"/>
    <mergeCell ref="C69:E69"/>
    <mergeCell ref="C70:E70"/>
    <mergeCell ref="B7:N7"/>
    <mergeCell ref="B8:N8"/>
    <mergeCell ref="B9:N9"/>
    <mergeCell ref="C31:C32"/>
    <mergeCell ref="C61:C62"/>
    <mergeCell ref="B64:E64"/>
  </mergeCells>
  <pageMargins left="0.7" right="0.7" top="0.75" bottom="0.75" header="0.3" footer="0.3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zoomScaleNormal="100" workbookViewId="0">
      <selection activeCell="D37" sqref="D37"/>
    </sheetView>
  </sheetViews>
  <sheetFormatPr defaultRowHeight="15" x14ac:dyDescent="0.25"/>
  <cols>
    <col min="1" max="1" width="9.140625" style="23"/>
    <col min="2" max="2" width="48.85546875" style="23" customWidth="1"/>
    <col min="3" max="3" width="7.140625" style="23" customWidth="1"/>
    <col min="4" max="4" width="19" style="23" customWidth="1"/>
    <col min="5" max="5" width="16.140625" style="23" customWidth="1"/>
    <col min="6" max="6" width="10.140625" style="23" bestFit="1" customWidth="1"/>
    <col min="7" max="16384" width="9.140625" style="23"/>
  </cols>
  <sheetData>
    <row r="1" spans="2:6" ht="15.75" x14ac:dyDescent="0.25">
      <c r="B1" s="24" t="s">
        <v>0</v>
      </c>
    </row>
    <row r="2" spans="2:6" ht="15.75" x14ac:dyDescent="0.25">
      <c r="B2" s="24" t="s">
        <v>1</v>
      </c>
    </row>
    <row r="3" spans="2:6" x14ac:dyDescent="0.25">
      <c r="B3" s="25"/>
    </row>
    <row r="4" spans="2:6" x14ac:dyDescent="0.25">
      <c r="B4" s="25" t="s">
        <v>56</v>
      </c>
    </row>
    <row r="5" spans="2:6" ht="15.75" x14ac:dyDescent="0.25">
      <c r="B5" s="24" t="s">
        <v>3</v>
      </c>
    </row>
    <row r="6" spans="2:6" x14ac:dyDescent="0.25">
      <c r="B6" s="77"/>
      <c r="C6" s="39"/>
    </row>
    <row r="7" spans="2:6" ht="39" thickBot="1" x14ac:dyDescent="0.3">
      <c r="B7" s="78" t="s">
        <v>8</v>
      </c>
      <c r="C7" s="79" t="s">
        <v>9</v>
      </c>
      <c r="D7" s="79" t="s">
        <v>57</v>
      </c>
      <c r="E7" s="79" t="s">
        <v>58</v>
      </c>
    </row>
    <row r="8" spans="2:6" x14ac:dyDescent="0.25">
      <c r="B8" s="77"/>
      <c r="C8" s="39"/>
      <c r="D8" s="77"/>
      <c r="E8" s="77"/>
    </row>
    <row r="9" spans="2:6" x14ac:dyDescent="0.25">
      <c r="B9" s="77" t="s">
        <v>59</v>
      </c>
      <c r="C9" s="80">
        <v>27</v>
      </c>
      <c r="D9" s="81">
        <v>22642157</v>
      </c>
      <c r="E9" s="82">
        <v>25174001</v>
      </c>
    </row>
    <row r="10" spans="2:6" ht="15.75" thickBot="1" x14ac:dyDescent="0.3">
      <c r="B10" s="77" t="s">
        <v>60</v>
      </c>
      <c r="C10" s="80">
        <v>28</v>
      </c>
      <c r="D10" s="81">
        <v>-19352261</v>
      </c>
      <c r="E10" s="82">
        <v>-21075552</v>
      </c>
    </row>
    <row r="11" spans="2:6" x14ac:dyDescent="0.25">
      <c r="B11" s="83" t="s">
        <v>61</v>
      </c>
      <c r="C11" s="84"/>
      <c r="D11" s="85">
        <f>D9+D10</f>
        <v>3289896</v>
      </c>
      <c r="E11" s="86">
        <f>E9+E10</f>
        <v>4098449</v>
      </c>
    </row>
    <row r="12" spans="2:6" x14ac:dyDescent="0.25">
      <c r="B12" s="77"/>
      <c r="C12" s="80"/>
      <c r="D12" s="81"/>
      <c r="E12" s="82"/>
    </row>
    <row r="13" spans="2:6" x14ac:dyDescent="0.25">
      <c r="B13" s="77" t="s">
        <v>62</v>
      </c>
      <c r="C13" s="80">
        <v>29</v>
      </c>
      <c r="D13" s="81">
        <v>-1340018</v>
      </c>
      <c r="E13" s="82">
        <v>-1094645</v>
      </c>
    </row>
    <row r="14" spans="2:6" x14ac:dyDescent="0.25">
      <c r="B14" s="77" t="s">
        <v>63</v>
      </c>
      <c r="C14" s="80">
        <v>30</v>
      </c>
      <c r="D14" s="81">
        <v>-2020814</v>
      </c>
      <c r="E14" s="82">
        <v>-1525570</v>
      </c>
    </row>
    <row r="15" spans="2:6" x14ac:dyDescent="0.25">
      <c r="B15" s="18" t="s">
        <v>64</v>
      </c>
      <c r="C15" s="80">
        <v>31</v>
      </c>
      <c r="D15" s="81">
        <v>1583489</v>
      </c>
      <c r="E15" s="82">
        <v>1309014</v>
      </c>
    </row>
    <row r="16" spans="2:6" ht="15.75" thickBot="1" x14ac:dyDescent="0.3">
      <c r="B16" s="87" t="s">
        <v>65</v>
      </c>
      <c r="C16" s="88">
        <v>31</v>
      </c>
      <c r="D16" s="89">
        <v>-1352988</v>
      </c>
      <c r="E16" s="90">
        <v>-2014194</v>
      </c>
      <c r="F16" s="37"/>
    </row>
    <row r="17" spans="2:6" x14ac:dyDescent="0.25">
      <c r="B17" s="91" t="s">
        <v>66</v>
      </c>
      <c r="C17" s="39"/>
      <c r="D17" s="81">
        <f>SUM(D11:D16)</f>
        <v>159565</v>
      </c>
      <c r="E17" s="82">
        <f>SUM(E11:E16)</f>
        <v>773054</v>
      </c>
    </row>
    <row r="18" spans="2:6" x14ac:dyDescent="0.25">
      <c r="B18" s="77"/>
      <c r="C18" s="80"/>
      <c r="D18" s="81"/>
      <c r="E18" s="82"/>
    </row>
    <row r="19" spans="2:6" x14ac:dyDescent="0.25">
      <c r="B19" s="18" t="s">
        <v>67</v>
      </c>
      <c r="C19" s="80">
        <v>32</v>
      </c>
      <c r="D19" s="81">
        <v>279072</v>
      </c>
      <c r="E19" s="82">
        <v>297060</v>
      </c>
    </row>
    <row r="20" spans="2:6" x14ac:dyDescent="0.25">
      <c r="B20" s="18" t="s">
        <v>68</v>
      </c>
      <c r="C20" s="80">
        <v>32</v>
      </c>
      <c r="D20" s="81">
        <v>-153715</v>
      </c>
      <c r="E20" s="82">
        <v>-47544</v>
      </c>
      <c r="F20" s="37"/>
    </row>
    <row r="21" spans="2:6" ht="26.25" thickBot="1" x14ac:dyDescent="0.3">
      <c r="B21" s="18" t="s">
        <v>69</v>
      </c>
      <c r="C21" s="80">
        <v>33</v>
      </c>
      <c r="D21" s="81">
        <v>404872</v>
      </c>
      <c r="E21" s="82"/>
    </row>
    <row r="22" spans="2:6" x14ac:dyDescent="0.25">
      <c r="B22" s="92" t="s">
        <v>70</v>
      </c>
      <c r="C22" s="93"/>
      <c r="D22" s="85">
        <f>SUM(D17:D21)</f>
        <v>689794</v>
      </c>
      <c r="E22" s="86">
        <f>SUM(E17:E21)</f>
        <v>1022570</v>
      </c>
    </row>
    <row r="23" spans="2:6" x14ac:dyDescent="0.25">
      <c r="B23" s="18"/>
      <c r="C23" s="80"/>
      <c r="D23" s="81"/>
      <c r="E23" s="82"/>
    </row>
    <row r="24" spans="2:6" ht="15.75" thickBot="1" x14ac:dyDescent="0.3">
      <c r="B24" s="87" t="s">
        <v>71</v>
      </c>
      <c r="C24" s="88">
        <v>34</v>
      </c>
      <c r="D24" s="89">
        <v>-250104</v>
      </c>
      <c r="E24" s="90">
        <v>-235225</v>
      </c>
    </row>
    <row r="25" spans="2:6" x14ac:dyDescent="0.25">
      <c r="B25" s="94" t="s">
        <v>72</v>
      </c>
      <c r="C25" s="39"/>
      <c r="D25" s="81">
        <f>D22+D24</f>
        <v>439690</v>
      </c>
      <c r="E25" s="82">
        <f>E22+E24</f>
        <v>787345</v>
      </c>
    </row>
    <row r="26" spans="2:6" x14ac:dyDescent="0.25">
      <c r="B26" s="77"/>
      <c r="C26" s="80"/>
      <c r="D26" s="81"/>
      <c r="E26" s="82"/>
    </row>
    <row r="27" spans="2:6" x14ac:dyDescent="0.25">
      <c r="B27" s="91" t="s">
        <v>73</v>
      </c>
      <c r="C27" s="39"/>
      <c r="D27" s="81"/>
      <c r="E27" s="82"/>
    </row>
    <row r="28" spans="2:6" x14ac:dyDescent="0.25">
      <c r="B28" s="91"/>
      <c r="C28" s="39"/>
      <c r="D28" s="81"/>
      <c r="E28" s="82"/>
    </row>
    <row r="29" spans="2:6" x14ac:dyDescent="0.25">
      <c r="B29" s="47" t="s">
        <v>74</v>
      </c>
      <c r="C29" s="52"/>
      <c r="D29" s="56">
        <f>D25</f>
        <v>439690</v>
      </c>
      <c r="E29" s="95">
        <f>E25</f>
        <v>787345</v>
      </c>
    </row>
    <row r="30" spans="2:6" x14ac:dyDescent="0.25">
      <c r="B30" s="55" t="s">
        <v>75</v>
      </c>
      <c r="C30" s="52"/>
      <c r="D30" s="56"/>
      <c r="E30" s="95"/>
    </row>
    <row r="31" spans="2:6" x14ac:dyDescent="0.25">
      <c r="B31" s="55" t="s">
        <v>76</v>
      </c>
      <c r="C31" s="52"/>
      <c r="D31" s="56">
        <f>D29</f>
        <v>439690</v>
      </c>
      <c r="E31" s="95">
        <f>E29</f>
        <v>787345</v>
      </c>
    </row>
    <row r="32" spans="2:6" x14ac:dyDescent="0.25">
      <c r="B32" s="55" t="s">
        <v>77</v>
      </c>
      <c r="C32" s="52"/>
      <c r="D32" s="56">
        <v>0</v>
      </c>
      <c r="E32" s="95">
        <f>49474*2%</f>
        <v>989.48</v>
      </c>
    </row>
    <row r="33" spans="2:5" x14ac:dyDescent="0.25">
      <c r="B33" s="47"/>
      <c r="C33" s="114"/>
      <c r="D33" s="115" t="s">
        <v>78</v>
      </c>
      <c r="E33" s="116" t="s">
        <v>78</v>
      </c>
    </row>
    <row r="34" spans="2:5" x14ac:dyDescent="0.25">
      <c r="B34" s="47" t="s">
        <v>79</v>
      </c>
      <c r="C34" s="114"/>
      <c r="D34" s="115"/>
      <c r="E34" s="116"/>
    </row>
    <row r="35" spans="2:5" x14ac:dyDescent="0.25">
      <c r="B35" s="60" t="s">
        <v>80</v>
      </c>
      <c r="C35" s="53"/>
      <c r="D35" s="65"/>
      <c r="E35" s="54"/>
    </row>
    <row r="36" spans="2:5" x14ac:dyDescent="0.25">
      <c r="B36" s="60" t="s">
        <v>81</v>
      </c>
      <c r="C36" s="53"/>
      <c r="D36" s="65"/>
      <c r="E36" s="54"/>
    </row>
    <row r="37" spans="2:5" x14ac:dyDescent="0.25">
      <c r="B37" s="60" t="s">
        <v>82</v>
      </c>
      <c r="C37" s="53"/>
      <c r="D37" s="65" t="s">
        <v>78</v>
      </c>
      <c r="E37" s="48" t="s">
        <v>78</v>
      </c>
    </row>
    <row r="38" spans="2:5" ht="15.75" thickBot="1" x14ac:dyDescent="0.3">
      <c r="B38" s="96" t="s">
        <v>83</v>
      </c>
      <c r="C38" s="97"/>
      <c r="D38" s="98" t="s">
        <v>78</v>
      </c>
      <c r="E38" s="99" t="s">
        <v>78</v>
      </c>
    </row>
    <row r="39" spans="2:5" ht="15.75" thickTop="1" x14ac:dyDescent="0.25">
      <c r="B39" s="100"/>
      <c r="C39" s="101"/>
      <c r="D39" s="102"/>
      <c r="E39" s="103"/>
    </row>
    <row r="40" spans="2:5" x14ac:dyDescent="0.25">
      <c r="B40" s="100"/>
      <c r="C40" s="101"/>
      <c r="D40" s="102"/>
      <c r="E40" s="103"/>
    </row>
    <row r="41" spans="2:5" x14ac:dyDescent="0.25">
      <c r="B41" s="100"/>
      <c r="C41" s="101"/>
      <c r="D41" s="102"/>
      <c r="E41" s="103"/>
    </row>
    <row r="42" spans="2:5" x14ac:dyDescent="0.25">
      <c r="B42" s="100"/>
      <c r="C42" s="101"/>
      <c r="D42" s="102"/>
      <c r="E42" s="103"/>
    </row>
    <row r="43" spans="2:5" x14ac:dyDescent="0.25">
      <c r="B43" s="100"/>
      <c r="C43" s="101"/>
      <c r="D43" s="102"/>
      <c r="E43" s="103"/>
    </row>
    <row r="45" spans="2:5" ht="15.75" thickBot="1" x14ac:dyDescent="0.3">
      <c r="B45" s="38" t="s">
        <v>51</v>
      </c>
      <c r="C45" s="117"/>
      <c r="D45" s="117"/>
      <c r="E45" s="117"/>
    </row>
    <row r="46" spans="2:5" x14ac:dyDescent="0.25">
      <c r="B46" s="38"/>
      <c r="C46" s="118" t="s">
        <v>52</v>
      </c>
      <c r="D46" s="118"/>
      <c r="E46" s="118"/>
    </row>
    <row r="47" spans="2:5" x14ac:dyDescent="0.25">
      <c r="B47" s="38"/>
      <c r="C47" s="39"/>
      <c r="D47" s="25"/>
      <c r="E47" s="25"/>
    </row>
    <row r="48" spans="2:5" ht="15.75" thickBot="1" x14ac:dyDescent="0.3">
      <c r="B48" s="38" t="s">
        <v>53</v>
      </c>
      <c r="C48" s="117"/>
      <c r="D48" s="117"/>
      <c r="E48" s="117"/>
    </row>
    <row r="49" spans="2:5" x14ac:dyDescent="0.25">
      <c r="B49" s="38"/>
      <c r="C49" s="113" t="s">
        <v>54</v>
      </c>
      <c r="D49" s="113"/>
      <c r="E49" s="113"/>
    </row>
  </sheetData>
  <mergeCells count="7">
    <mergeCell ref="C49:E49"/>
    <mergeCell ref="C33:C34"/>
    <mergeCell ref="D33:D34"/>
    <mergeCell ref="E33:E34"/>
    <mergeCell ref="C45:E45"/>
    <mergeCell ref="C46:E46"/>
    <mergeCell ref="C48:E48"/>
  </mergeCells>
  <pageMargins left="0.7" right="0.7" top="0.75" bottom="0.75" header="0.3" footer="0.3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zoomScaleNormal="100" workbookViewId="0">
      <selection activeCell="L30" sqref="L30"/>
    </sheetView>
  </sheetViews>
  <sheetFormatPr defaultRowHeight="15" x14ac:dyDescent="0.25"/>
  <cols>
    <col min="1" max="1" width="4" style="2" customWidth="1"/>
    <col min="2" max="2" width="37.28515625" style="2" customWidth="1"/>
    <col min="3" max="3" width="8.28515625" style="2" customWidth="1"/>
    <col min="4" max="4" width="13.5703125" style="2" customWidth="1"/>
    <col min="5" max="6" width="15" style="2" customWidth="1"/>
    <col min="7" max="7" width="16.85546875" style="2" customWidth="1"/>
    <col min="8" max="8" width="14.28515625" style="2" customWidth="1"/>
    <col min="9" max="9" width="9.140625" style="2"/>
    <col min="10" max="10" width="10.140625" style="2" bestFit="1" customWidth="1"/>
    <col min="11" max="11" width="9.85546875" style="2" bestFit="1" customWidth="1"/>
    <col min="12" max="16384" width="9.140625" style="2"/>
  </cols>
  <sheetData>
    <row r="1" spans="2:8" ht="15.75" x14ac:dyDescent="0.25">
      <c r="B1" s="1" t="s">
        <v>0</v>
      </c>
    </row>
    <row r="2" spans="2:8" ht="15.75" x14ac:dyDescent="0.25">
      <c r="B2" s="1" t="s">
        <v>1</v>
      </c>
    </row>
    <row r="3" spans="2:8" x14ac:dyDescent="0.25">
      <c r="B3" s="3"/>
    </row>
    <row r="4" spans="2:8" x14ac:dyDescent="0.25">
      <c r="B4" s="3" t="s">
        <v>99</v>
      </c>
    </row>
    <row r="5" spans="2:8" ht="15.75" x14ac:dyDescent="0.25">
      <c r="B5" s="1" t="s">
        <v>3</v>
      </c>
    </row>
    <row r="8" spans="2:8" ht="39" thickBot="1" x14ac:dyDescent="0.3">
      <c r="B8" s="21" t="s">
        <v>8</v>
      </c>
      <c r="C8" s="22" t="s">
        <v>98</v>
      </c>
      <c r="D8" s="5" t="s">
        <v>30</v>
      </c>
      <c r="E8" s="5" t="s">
        <v>97</v>
      </c>
      <c r="F8" s="5" t="s">
        <v>96</v>
      </c>
      <c r="G8" s="5" t="s">
        <v>95</v>
      </c>
      <c r="H8" s="5" t="s">
        <v>94</v>
      </c>
    </row>
    <row r="9" spans="2:8" x14ac:dyDescent="0.25">
      <c r="B9" s="12"/>
      <c r="C9" s="121"/>
      <c r="D9" s="119">
        <v>18899990</v>
      </c>
      <c r="E9" s="119">
        <v>2035734</v>
      </c>
      <c r="F9" s="119">
        <f>D9+E9</f>
        <v>20935724</v>
      </c>
      <c r="G9" s="119"/>
      <c r="H9" s="119">
        <f>F9+G9</f>
        <v>20935724</v>
      </c>
    </row>
    <row r="10" spans="2:8" ht="15.75" thickBot="1" x14ac:dyDescent="0.3">
      <c r="B10" s="9" t="s">
        <v>93</v>
      </c>
      <c r="C10" s="122"/>
      <c r="D10" s="120"/>
      <c r="E10" s="120"/>
      <c r="F10" s="120"/>
      <c r="G10" s="120"/>
      <c r="H10" s="120"/>
    </row>
    <row r="11" spans="2:8" ht="15.75" thickBot="1" x14ac:dyDescent="0.3">
      <c r="B11" s="14" t="s">
        <v>90</v>
      </c>
      <c r="C11" s="13"/>
      <c r="D11" s="20" t="s">
        <v>78</v>
      </c>
      <c r="E11" s="7"/>
      <c r="F11" s="7"/>
      <c r="G11" s="7"/>
      <c r="H11" s="7">
        <f>E11</f>
        <v>0</v>
      </c>
    </row>
    <row r="12" spans="2:8" ht="15.75" thickBot="1" x14ac:dyDescent="0.3">
      <c r="B12" s="9" t="s">
        <v>89</v>
      </c>
      <c r="C12" s="13"/>
      <c r="D12" s="7">
        <f>D9</f>
        <v>18899990</v>
      </c>
      <c r="E12" s="7">
        <f>E9+E11</f>
        <v>2035734</v>
      </c>
      <c r="F12" s="7">
        <f>D12+E12</f>
        <v>20935724</v>
      </c>
      <c r="G12" s="7"/>
      <c r="H12" s="7">
        <f>D12+E12</f>
        <v>20935724</v>
      </c>
    </row>
    <row r="13" spans="2:8" x14ac:dyDescent="0.25">
      <c r="B13" s="17" t="s">
        <v>88</v>
      </c>
      <c r="C13" s="16"/>
      <c r="D13" s="19" t="s">
        <v>78</v>
      </c>
      <c r="E13" s="15">
        <v>786355.52</v>
      </c>
      <c r="F13" s="15">
        <f>E13</f>
        <v>786355.52</v>
      </c>
      <c r="G13" s="15">
        <v>989.48</v>
      </c>
      <c r="H13" s="15">
        <f>F13+G13</f>
        <v>787345</v>
      </c>
    </row>
    <row r="14" spans="2:8" x14ac:dyDescent="0.25">
      <c r="B14" s="17" t="s">
        <v>73</v>
      </c>
      <c r="C14" s="16"/>
      <c r="D14" s="15"/>
      <c r="E14" s="15"/>
      <c r="F14" s="15"/>
      <c r="G14" s="15"/>
      <c r="H14" s="15" t="s">
        <v>78</v>
      </c>
    </row>
    <row r="15" spans="2:8" ht="38.25" x14ac:dyDescent="0.25">
      <c r="B15" s="18" t="s">
        <v>87</v>
      </c>
      <c r="C15" s="16"/>
      <c r="D15" s="15" t="s">
        <v>78</v>
      </c>
      <c r="E15" s="15"/>
      <c r="F15" s="15"/>
      <c r="G15" s="15"/>
      <c r="H15" s="15"/>
    </row>
    <row r="16" spans="2:8" x14ac:dyDescent="0.25">
      <c r="B16" s="17" t="s">
        <v>86</v>
      </c>
      <c r="C16" s="16"/>
      <c r="D16" s="15" t="s">
        <v>78</v>
      </c>
      <c r="E16" s="15" t="s">
        <v>78</v>
      </c>
      <c r="F16" s="15"/>
      <c r="G16" s="15"/>
      <c r="H16" s="15" t="s">
        <v>78</v>
      </c>
    </row>
    <row r="17" spans="2:8" ht="15.75" thickBot="1" x14ac:dyDescent="0.3">
      <c r="B17" s="14" t="s">
        <v>85</v>
      </c>
      <c r="C17" s="13"/>
      <c r="D17" s="7"/>
      <c r="E17" s="7" t="s">
        <v>78</v>
      </c>
      <c r="F17" s="7"/>
      <c r="G17" s="7"/>
      <c r="H17" s="7"/>
    </row>
    <row r="18" spans="2:8" x14ac:dyDescent="0.25">
      <c r="B18" s="12"/>
      <c r="C18" s="11"/>
      <c r="D18" s="10"/>
      <c r="E18" s="10"/>
      <c r="F18" s="10"/>
      <c r="G18" s="10"/>
      <c r="H18" s="10"/>
    </row>
    <row r="19" spans="2:8" ht="15.75" thickBot="1" x14ac:dyDescent="0.3">
      <c r="B19" s="9" t="s">
        <v>92</v>
      </c>
      <c r="C19" s="8">
        <v>17.18</v>
      </c>
      <c r="D19" s="7">
        <f>SUM(D12:D17)</f>
        <v>18899990</v>
      </c>
      <c r="E19" s="7">
        <f>SUM(E12:E17)</f>
        <v>2822089.52</v>
      </c>
      <c r="F19" s="7">
        <f>SUM(F12:F17)</f>
        <v>21722079.52</v>
      </c>
      <c r="G19" s="7">
        <f>G13</f>
        <v>989.48</v>
      </c>
      <c r="H19" s="7">
        <f>SUM(H12:H17)</f>
        <v>21723069</v>
      </c>
    </row>
    <row r="20" spans="2:8" ht="15.75" thickBot="1" x14ac:dyDescent="0.3">
      <c r="B20" s="21"/>
    </row>
    <row r="21" spans="2:8" x14ac:dyDescent="0.25">
      <c r="B21" s="12"/>
      <c r="C21" s="121"/>
      <c r="D21" s="119">
        <v>30000000</v>
      </c>
      <c r="E21" s="119">
        <v>1312698</v>
      </c>
      <c r="F21" s="119">
        <f>D21+E21</f>
        <v>31312698</v>
      </c>
      <c r="G21" s="119">
        <v>2638</v>
      </c>
      <c r="H21" s="119">
        <f>F21+G21</f>
        <v>31315336</v>
      </c>
    </row>
    <row r="22" spans="2:8" ht="15.75" thickBot="1" x14ac:dyDescent="0.3">
      <c r="B22" s="9" t="s">
        <v>91</v>
      </c>
      <c r="C22" s="122"/>
      <c r="D22" s="120"/>
      <c r="E22" s="120"/>
      <c r="F22" s="120"/>
      <c r="G22" s="120"/>
      <c r="H22" s="120"/>
    </row>
    <row r="23" spans="2:8" ht="15.75" thickBot="1" x14ac:dyDescent="0.3">
      <c r="B23" s="14" t="s">
        <v>90</v>
      </c>
      <c r="C23" s="13"/>
      <c r="D23" s="20" t="s">
        <v>78</v>
      </c>
      <c r="E23" s="7"/>
      <c r="F23" s="7"/>
      <c r="G23" s="7"/>
      <c r="H23" s="7">
        <f>E23</f>
        <v>0</v>
      </c>
    </row>
    <row r="24" spans="2:8" ht="15.75" thickBot="1" x14ac:dyDescent="0.3">
      <c r="B24" s="9" t="s">
        <v>89</v>
      </c>
      <c r="C24" s="13"/>
      <c r="D24" s="7">
        <f>D21</f>
        <v>30000000</v>
      </c>
      <c r="E24" s="7">
        <f>E21+E23</f>
        <v>1312698</v>
      </c>
      <c r="F24" s="7">
        <f>D24+E24</f>
        <v>31312698</v>
      </c>
      <c r="G24" s="7">
        <f>G21</f>
        <v>2638</v>
      </c>
      <c r="H24" s="7">
        <f>F24+G24</f>
        <v>31315336</v>
      </c>
    </row>
    <row r="25" spans="2:8" x14ac:dyDescent="0.25">
      <c r="B25" s="17" t="s">
        <v>88</v>
      </c>
      <c r="C25" s="16"/>
      <c r="D25" s="19" t="s">
        <v>78</v>
      </c>
      <c r="E25" s="15"/>
      <c r="F25" s="15">
        <v>439690</v>
      </c>
      <c r="G25" s="15"/>
      <c r="H25" s="15">
        <f>F25</f>
        <v>439690</v>
      </c>
    </row>
    <row r="26" spans="2:8" x14ac:dyDescent="0.25">
      <c r="B26" s="17" t="s">
        <v>73</v>
      </c>
      <c r="C26" s="16"/>
      <c r="D26" s="15"/>
      <c r="E26" s="15"/>
      <c r="F26" s="15"/>
      <c r="G26" s="15"/>
      <c r="H26" s="15" t="s">
        <v>78</v>
      </c>
    </row>
    <row r="27" spans="2:8" ht="38.25" x14ac:dyDescent="0.25">
      <c r="B27" s="18" t="s">
        <v>87</v>
      </c>
      <c r="C27" s="16"/>
      <c r="D27" s="15" t="s">
        <v>78</v>
      </c>
      <c r="E27" s="15"/>
      <c r="F27" s="15"/>
      <c r="G27" s="15"/>
      <c r="H27" s="15"/>
    </row>
    <row r="28" spans="2:8" x14ac:dyDescent="0.25">
      <c r="B28" s="17" t="s">
        <v>86</v>
      </c>
      <c r="C28" s="16"/>
      <c r="D28" s="15" t="s">
        <v>78</v>
      </c>
      <c r="E28" s="15" t="s">
        <v>78</v>
      </c>
      <c r="F28" s="15"/>
      <c r="G28" s="15"/>
      <c r="H28" s="15" t="s">
        <v>78</v>
      </c>
    </row>
    <row r="29" spans="2:8" ht="15.75" thickBot="1" x14ac:dyDescent="0.3">
      <c r="B29" s="14" t="s">
        <v>85</v>
      </c>
      <c r="C29" s="13"/>
      <c r="D29" s="7"/>
      <c r="E29" s="7" t="s">
        <v>78</v>
      </c>
      <c r="F29" s="7"/>
      <c r="G29" s="7"/>
      <c r="H29" s="7"/>
    </row>
    <row r="30" spans="2:8" x14ac:dyDescent="0.25">
      <c r="B30" s="12"/>
      <c r="C30" s="11"/>
      <c r="D30" s="10"/>
      <c r="E30" s="10"/>
      <c r="F30" s="10"/>
      <c r="G30" s="10"/>
      <c r="H30" s="10"/>
    </row>
    <row r="31" spans="2:8" ht="15.75" thickBot="1" x14ac:dyDescent="0.3">
      <c r="B31" s="9" t="s">
        <v>84</v>
      </c>
      <c r="C31" s="8">
        <v>17.18</v>
      </c>
      <c r="D31" s="7">
        <f>SUM(D24:D29)</f>
        <v>30000000</v>
      </c>
      <c r="E31" s="7">
        <f>SUM(E24:E29)</f>
        <v>1312698</v>
      </c>
      <c r="F31" s="7">
        <f>F24+F25</f>
        <v>31752388</v>
      </c>
      <c r="G31" s="7">
        <f>G24</f>
        <v>2638</v>
      </c>
      <c r="H31" s="7">
        <f>F31+G31</f>
        <v>31755026</v>
      </c>
    </row>
    <row r="40" spans="2:8" ht="15.75" thickBot="1" x14ac:dyDescent="0.3">
      <c r="B40" s="6" t="s">
        <v>51</v>
      </c>
      <c r="D40" s="123"/>
      <c r="E40" s="123"/>
      <c r="F40" s="123"/>
      <c r="G40" s="123"/>
      <c r="H40" s="123"/>
    </row>
    <row r="41" spans="2:8" x14ac:dyDescent="0.25">
      <c r="B41" s="6"/>
      <c r="D41" s="125" t="s">
        <v>52</v>
      </c>
      <c r="E41" s="125"/>
      <c r="F41" s="125"/>
      <c r="G41" s="125"/>
      <c r="H41" s="125"/>
    </row>
    <row r="42" spans="2:8" x14ac:dyDescent="0.25">
      <c r="B42" s="6"/>
      <c r="D42" s="4"/>
      <c r="E42" s="3"/>
      <c r="F42" s="3"/>
      <c r="G42" s="3"/>
      <c r="H42" s="3"/>
    </row>
    <row r="43" spans="2:8" ht="15.75" thickBot="1" x14ac:dyDescent="0.3">
      <c r="B43" s="6" t="s">
        <v>53</v>
      </c>
      <c r="D43" s="123"/>
      <c r="E43" s="123"/>
      <c r="F43" s="123"/>
      <c r="G43" s="123"/>
      <c r="H43" s="123"/>
    </row>
    <row r="44" spans="2:8" x14ac:dyDescent="0.25">
      <c r="B44" s="6"/>
      <c r="D44" s="124" t="s">
        <v>54</v>
      </c>
      <c r="E44" s="124"/>
      <c r="F44" s="124"/>
      <c r="G44" s="124"/>
      <c r="H44" s="124"/>
    </row>
  </sheetData>
  <mergeCells count="16">
    <mergeCell ref="C9:C10"/>
    <mergeCell ref="D9:D10"/>
    <mergeCell ref="E9:E10"/>
    <mergeCell ref="H9:H10"/>
    <mergeCell ref="G9:G10"/>
    <mergeCell ref="F9:F10"/>
    <mergeCell ref="H21:H22"/>
    <mergeCell ref="D43:H43"/>
    <mergeCell ref="D44:H44"/>
    <mergeCell ref="D40:H40"/>
    <mergeCell ref="D41:H41"/>
    <mergeCell ref="F21:F22"/>
    <mergeCell ref="G21:G22"/>
    <mergeCell ref="C21:C22"/>
    <mergeCell ref="D21:D22"/>
    <mergeCell ref="E21:E22"/>
  </mergeCells>
  <pageMargins left="0.7" right="0.7" top="0.75" bottom="0.75" header="0.3" footer="0.3"/>
  <pageSetup paperSize="9" scale="9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zoomScaleNormal="100" workbookViewId="0">
      <selection activeCell="H20" sqref="H20"/>
    </sheetView>
  </sheetViews>
  <sheetFormatPr defaultRowHeight="15" x14ac:dyDescent="0.25"/>
  <cols>
    <col min="1" max="1" width="5.85546875" style="23" customWidth="1"/>
    <col min="2" max="2" width="47.7109375" style="23" customWidth="1"/>
    <col min="3" max="3" width="9.140625" style="23"/>
    <col min="4" max="4" width="5.85546875" style="23" customWidth="1"/>
    <col min="5" max="5" width="8" style="23" customWidth="1"/>
    <col min="6" max="6" width="6.140625" style="23" customWidth="1"/>
    <col min="7" max="7" width="9.140625" style="23"/>
    <col min="8" max="8" width="11.85546875" style="23" bestFit="1" customWidth="1"/>
    <col min="9" max="16384" width="9.140625" style="23"/>
  </cols>
  <sheetData>
    <row r="1" spans="1:6" ht="15.75" x14ac:dyDescent="0.25">
      <c r="B1" s="24" t="s">
        <v>0</v>
      </c>
    </row>
    <row r="2" spans="1:6" ht="15.75" x14ac:dyDescent="0.25">
      <c r="B2" s="24" t="s">
        <v>1</v>
      </c>
    </row>
    <row r="3" spans="1:6" x14ac:dyDescent="0.25">
      <c r="B3" s="25"/>
    </row>
    <row r="4" spans="1:6" x14ac:dyDescent="0.25">
      <c r="B4" s="25" t="s">
        <v>100</v>
      </c>
    </row>
    <row r="5" spans="1:6" x14ac:dyDescent="0.25">
      <c r="B5" s="25" t="s">
        <v>101</v>
      </c>
    </row>
    <row r="6" spans="1:6" ht="15.75" x14ac:dyDescent="0.25">
      <c r="B6" s="24" t="s">
        <v>1</v>
      </c>
    </row>
    <row r="7" spans="1:6" x14ac:dyDescent="0.25">
      <c r="B7" s="25"/>
    </row>
    <row r="8" spans="1:6" x14ac:dyDescent="0.25">
      <c r="A8" s="138"/>
      <c r="B8" s="26"/>
    </row>
    <row r="9" spans="1:6" ht="46.5" customHeight="1" thickBot="1" x14ac:dyDescent="0.3">
      <c r="A9" s="138"/>
      <c r="B9" s="27" t="s">
        <v>102</v>
      </c>
      <c r="C9" s="139" t="s">
        <v>57</v>
      </c>
      <c r="D9" s="139"/>
      <c r="E9" s="139" t="s">
        <v>58</v>
      </c>
      <c r="F9" s="140"/>
    </row>
    <row r="10" spans="1:6" ht="16.5" thickBot="1" x14ac:dyDescent="0.3">
      <c r="A10" s="28"/>
      <c r="B10" s="29" t="s">
        <v>103</v>
      </c>
      <c r="C10" s="141"/>
      <c r="D10" s="141"/>
      <c r="E10" s="141"/>
      <c r="F10" s="141"/>
    </row>
    <row r="11" spans="1:6" ht="15.75" x14ac:dyDescent="0.25">
      <c r="A11" s="28"/>
      <c r="B11" s="30" t="s">
        <v>104</v>
      </c>
      <c r="C11" s="134">
        <f>SUM(C13:D16)</f>
        <v>23568759</v>
      </c>
      <c r="D11" s="134"/>
      <c r="E11" s="134">
        <f>SUM(E13:F16)</f>
        <v>24310041</v>
      </c>
      <c r="F11" s="134"/>
    </row>
    <row r="12" spans="1:6" ht="15.75" x14ac:dyDescent="0.25">
      <c r="A12" s="28"/>
      <c r="B12" s="31" t="s">
        <v>105</v>
      </c>
      <c r="C12" s="130"/>
      <c r="D12" s="130"/>
      <c r="E12" s="130"/>
      <c r="F12" s="130"/>
    </row>
    <row r="13" spans="1:6" ht="15.75" x14ac:dyDescent="0.25">
      <c r="A13" s="28"/>
      <c r="B13" s="31" t="s">
        <v>106</v>
      </c>
      <c r="C13" s="130">
        <v>20694625</v>
      </c>
      <c r="D13" s="130"/>
      <c r="E13" s="130">
        <v>21219663</v>
      </c>
      <c r="F13" s="130"/>
    </row>
    <row r="14" spans="1:6" ht="15.75" x14ac:dyDescent="0.25">
      <c r="A14" s="28"/>
      <c r="B14" s="31" t="s">
        <v>107</v>
      </c>
      <c r="C14" s="130">
        <v>1781662</v>
      </c>
      <c r="D14" s="130"/>
      <c r="E14" s="130">
        <v>2066212</v>
      </c>
      <c r="F14" s="130"/>
    </row>
    <row r="15" spans="1:6" ht="15.75" x14ac:dyDescent="0.25">
      <c r="A15" s="28"/>
      <c r="B15" s="31" t="s">
        <v>108</v>
      </c>
      <c r="C15" s="130"/>
      <c r="D15" s="130"/>
      <c r="E15" s="130"/>
      <c r="F15" s="130"/>
    </row>
    <row r="16" spans="1:6" ht="15.75" x14ac:dyDescent="0.25">
      <c r="A16" s="28"/>
      <c r="B16" s="31" t="s">
        <v>109</v>
      </c>
      <c r="C16" s="130">
        <v>1092472</v>
      </c>
      <c r="D16" s="130"/>
      <c r="E16" s="130">
        <v>1024166</v>
      </c>
      <c r="F16" s="130"/>
    </row>
    <row r="17" spans="1:6" ht="15.75" x14ac:dyDescent="0.25">
      <c r="A17" s="28"/>
      <c r="B17" s="30" t="s">
        <v>110</v>
      </c>
      <c r="C17" s="130">
        <f>SUM(C19:D25)</f>
        <v>25177342</v>
      </c>
      <c r="D17" s="130"/>
      <c r="E17" s="130">
        <f>SUM(E19:F25)</f>
        <v>27398494</v>
      </c>
      <c r="F17" s="130"/>
    </row>
    <row r="18" spans="1:6" ht="15.75" x14ac:dyDescent="0.25">
      <c r="A18" s="28"/>
      <c r="B18" s="31" t="s">
        <v>105</v>
      </c>
      <c r="C18" s="130"/>
      <c r="D18" s="130"/>
      <c r="E18" s="130"/>
      <c r="F18" s="130"/>
    </row>
    <row r="19" spans="1:6" ht="15.75" x14ac:dyDescent="0.25">
      <c r="A19" s="28"/>
      <c r="B19" s="31" t="s">
        <v>111</v>
      </c>
      <c r="C19" s="130">
        <v>18615786</v>
      </c>
      <c r="D19" s="130"/>
      <c r="E19" s="130">
        <v>21917010</v>
      </c>
      <c r="F19" s="130"/>
    </row>
    <row r="20" spans="1:6" ht="15.75" x14ac:dyDescent="0.25">
      <c r="A20" s="28"/>
      <c r="B20" s="32" t="s">
        <v>112</v>
      </c>
      <c r="C20" s="130">
        <v>2055897</v>
      </c>
      <c r="D20" s="130"/>
      <c r="E20" s="130">
        <v>1124037</v>
      </c>
      <c r="F20" s="130"/>
    </row>
    <row r="21" spans="1:6" ht="15.75" x14ac:dyDescent="0.25">
      <c r="A21" s="28"/>
      <c r="B21" s="32" t="s">
        <v>113</v>
      </c>
      <c r="C21" s="130"/>
      <c r="D21" s="130"/>
      <c r="E21" s="130"/>
      <c r="F21" s="130"/>
    </row>
    <row r="22" spans="1:6" ht="15.75" x14ac:dyDescent="0.25">
      <c r="A22" s="28"/>
      <c r="B22" s="32" t="s">
        <v>114</v>
      </c>
      <c r="C22" s="130">
        <v>2092444</v>
      </c>
      <c r="D22" s="130"/>
      <c r="E22" s="130">
        <v>1753493</v>
      </c>
      <c r="F22" s="130"/>
    </row>
    <row r="23" spans="1:6" ht="15.75" x14ac:dyDescent="0.25">
      <c r="A23" s="28"/>
      <c r="B23" s="32" t="s">
        <v>115</v>
      </c>
      <c r="C23" s="130">
        <v>36298</v>
      </c>
      <c r="D23" s="130"/>
      <c r="E23" s="130">
        <v>20400</v>
      </c>
      <c r="F23" s="130"/>
    </row>
    <row r="24" spans="1:6" ht="15.75" x14ac:dyDescent="0.25">
      <c r="A24" s="28"/>
      <c r="B24" s="32" t="s">
        <v>116</v>
      </c>
      <c r="C24" s="130">
        <v>1732886</v>
      </c>
      <c r="D24" s="130"/>
      <c r="E24" s="130">
        <v>1422422</v>
      </c>
      <c r="F24" s="130"/>
    </row>
    <row r="25" spans="1:6" ht="16.5" thickBot="1" x14ac:dyDescent="0.3">
      <c r="A25" s="28"/>
      <c r="B25" s="33" t="s">
        <v>117</v>
      </c>
      <c r="C25" s="131">
        <v>644031</v>
      </c>
      <c r="D25" s="131"/>
      <c r="E25" s="131">
        <v>1161132</v>
      </c>
      <c r="F25" s="131"/>
    </row>
    <row r="26" spans="1:6" ht="24.75" thickBot="1" x14ac:dyDescent="0.3">
      <c r="A26" s="28"/>
      <c r="B26" s="34" t="s">
        <v>118</v>
      </c>
      <c r="C26" s="129">
        <f>C11-C17</f>
        <v>-1608583</v>
      </c>
      <c r="D26" s="129"/>
      <c r="E26" s="129">
        <f>E11-E17</f>
        <v>-3088453</v>
      </c>
      <c r="F26" s="129"/>
    </row>
    <row r="27" spans="1:6" ht="16.5" thickBot="1" x14ac:dyDescent="0.3">
      <c r="A27" s="28"/>
      <c r="B27" s="29" t="s">
        <v>119</v>
      </c>
      <c r="C27" s="136"/>
      <c r="D27" s="136"/>
      <c r="E27" s="136"/>
      <c r="F27" s="136"/>
    </row>
    <row r="28" spans="1:6" ht="16.5" customHeight="1" x14ac:dyDescent="0.25">
      <c r="A28" s="28"/>
      <c r="B28" s="30" t="s">
        <v>104</v>
      </c>
      <c r="C28" s="137">
        <f>SUM(C30:D34)</f>
        <v>2050</v>
      </c>
      <c r="D28" s="137"/>
      <c r="E28" s="137">
        <f>SUM(E30:F34)</f>
        <v>72753</v>
      </c>
      <c r="F28" s="137"/>
    </row>
    <row r="29" spans="1:6" ht="15.75" customHeight="1" x14ac:dyDescent="0.25">
      <c r="A29" s="28"/>
      <c r="B29" s="31" t="s">
        <v>105</v>
      </c>
      <c r="C29" s="135"/>
      <c r="D29" s="135"/>
      <c r="E29" s="135"/>
      <c r="F29" s="135"/>
    </row>
    <row r="30" spans="1:6" ht="15.75" x14ac:dyDescent="0.25">
      <c r="A30" s="28"/>
      <c r="B30" s="31" t="s">
        <v>120</v>
      </c>
      <c r="C30" s="135">
        <v>2050</v>
      </c>
      <c r="D30" s="135"/>
      <c r="E30" s="135">
        <v>72753</v>
      </c>
      <c r="F30" s="135"/>
    </row>
    <row r="31" spans="1:6" ht="15.75" x14ac:dyDescent="0.25">
      <c r="A31" s="28"/>
      <c r="B31" s="31" t="s">
        <v>121</v>
      </c>
      <c r="C31" s="135" t="s">
        <v>78</v>
      </c>
      <c r="D31" s="135"/>
      <c r="E31" s="135" t="s">
        <v>78</v>
      </c>
      <c r="F31" s="135"/>
    </row>
    <row r="32" spans="1:6" ht="15.75" x14ac:dyDescent="0.25">
      <c r="A32" s="28"/>
      <c r="B32" s="31" t="s">
        <v>122</v>
      </c>
      <c r="C32" s="135" t="s">
        <v>78</v>
      </c>
      <c r="D32" s="135"/>
      <c r="E32" s="135" t="s">
        <v>78</v>
      </c>
      <c r="F32" s="135"/>
    </row>
    <row r="33" spans="1:6" ht="15.75" x14ac:dyDescent="0.25">
      <c r="A33" s="28"/>
      <c r="B33" s="31" t="s">
        <v>123</v>
      </c>
      <c r="C33" s="135"/>
      <c r="D33" s="135"/>
      <c r="E33" s="135"/>
      <c r="F33" s="135"/>
    </row>
    <row r="34" spans="1:6" ht="15.75" customHeight="1" x14ac:dyDescent="0.25">
      <c r="A34" s="28"/>
      <c r="B34" s="31" t="s">
        <v>124</v>
      </c>
      <c r="C34" s="130"/>
      <c r="D34" s="130"/>
      <c r="E34" s="130"/>
      <c r="F34" s="130"/>
    </row>
    <row r="35" spans="1:6" ht="15.75" customHeight="1" x14ac:dyDescent="0.25">
      <c r="A35" s="28"/>
      <c r="B35" s="30" t="s">
        <v>110</v>
      </c>
      <c r="C35" s="130">
        <f>SUM(C37:D40)</f>
        <v>2399473</v>
      </c>
      <c r="D35" s="130"/>
      <c r="E35" s="130">
        <f>SUM(E37:F40)</f>
        <v>703605</v>
      </c>
      <c r="F35" s="130"/>
    </row>
    <row r="36" spans="1:6" ht="15.75" customHeight="1" x14ac:dyDescent="0.25">
      <c r="A36" s="28"/>
      <c r="B36" s="31" t="s">
        <v>125</v>
      </c>
      <c r="C36" s="130"/>
      <c r="D36" s="130"/>
      <c r="E36" s="130"/>
      <c r="F36" s="130"/>
    </row>
    <row r="37" spans="1:6" ht="15.75" x14ac:dyDescent="0.25">
      <c r="A37" s="28"/>
      <c r="B37" s="31" t="s">
        <v>126</v>
      </c>
      <c r="C37" s="130">
        <v>1531566</v>
      </c>
      <c r="D37" s="130"/>
      <c r="E37" s="130">
        <v>703605</v>
      </c>
      <c r="F37" s="130"/>
    </row>
    <row r="38" spans="1:6" ht="15.75" x14ac:dyDescent="0.25">
      <c r="A38" s="28"/>
      <c r="B38" s="31" t="s">
        <v>127</v>
      </c>
      <c r="C38" s="130"/>
      <c r="D38" s="130"/>
      <c r="E38" s="130"/>
      <c r="F38" s="130"/>
    </row>
    <row r="39" spans="1:6" ht="15.75" x14ac:dyDescent="0.25">
      <c r="A39" s="28"/>
      <c r="B39" s="31" t="s">
        <v>128</v>
      </c>
      <c r="C39" s="130"/>
      <c r="D39" s="130"/>
      <c r="E39" s="130"/>
      <c r="F39" s="130"/>
    </row>
    <row r="40" spans="1:6" ht="16.5" customHeight="1" thickBot="1" x14ac:dyDescent="0.3">
      <c r="A40" s="28"/>
      <c r="B40" s="35" t="s">
        <v>129</v>
      </c>
      <c r="C40" s="131">
        <v>867907</v>
      </c>
      <c r="D40" s="131"/>
      <c r="E40" s="131"/>
      <c r="F40" s="131"/>
    </row>
    <row r="41" spans="1:6" ht="16.5" thickBot="1" x14ac:dyDescent="0.3">
      <c r="A41" s="28"/>
      <c r="B41" s="29" t="s">
        <v>130</v>
      </c>
      <c r="C41" s="129">
        <f>C28-C35</f>
        <v>-2397423</v>
      </c>
      <c r="D41" s="129"/>
      <c r="E41" s="129">
        <f>E28-E35</f>
        <v>-630852</v>
      </c>
      <c r="F41" s="129"/>
    </row>
    <row r="42" spans="1:6" ht="16.5" thickBot="1" x14ac:dyDescent="0.3">
      <c r="A42" s="28"/>
      <c r="B42" s="29" t="s">
        <v>131</v>
      </c>
      <c r="C42" s="129"/>
      <c r="D42" s="129"/>
      <c r="E42" s="129"/>
      <c r="F42" s="129"/>
    </row>
    <row r="43" spans="1:6" ht="15.75" x14ac:dyDescent="0.25">
      <c r="A43" s="28"/>
      <c r="B43" s="30" t="s">
        <v>104</v>
      </c>
      <c r="C43" s="134">
        <f>SUM(C45:D47)</f>
        <v>5562332</v>
      </c>
      <c r="D43" s="134"/>
      <c r="E43" s="134">
        <f>SUM(E45:F47)</f>
        <v>0</v>
      </c>
      <c r="F43" s="134"/>
    </row>
    <row r="44" spans="1:6" ht="15.75" x14ac:dyDescent="0.25">
      <c r="A44" s="28"/>
      <c r="B44" s="31" t="s">
        <v>132</v>
      </c>
      <c r="C44" s="132"/>
      <c r="D44" s="132"/>
      <c r="E44" s="132"/>
      <c r="F44" s="132"/>
    </row>
    <row r="45" spans="1:6" ht="15.75" x14ac:dyDescent="0.25">
      <c r="A45" s="28"/>
      <c r="B45" s="31" t="s">
        <v>133</v>
      </c>
      <c r="C45" s="132">
        <v>4000000</v>
      </c>
      <c r="D45" s="132"/>
      <c r="E45" s="132"/>
      <c r="F45" s="132"/>
    </row>
    <row r="46" spans="1:6" ht="15.75" x14ac:dyDescent="0.25">
      <c r="A46" s="28"/>
      <c r="B46" s="31" t="s">
        <v>134</v>
      </c>
      <c r="C46" s="133"/>
      <c r="D46" s="133"/>
      <c r="E46" s="133"/>
      <c r="F46" s="133"/>
    </row>
    <row r="47" spans="1:6" ht="15.75" x14ac:dyDescent="0.25">
      <c r="A47" s="28"/>
      <c r="B47" s="31" t="s">
        <v>135</v>
      </c>
      <c r="C47" s="130">
        <v>1562332</v>
      </c>
      <c r="D47" s="130"/>
      <c r="E47" s="130"/>
      <c r="F47" s="130"/>
    </row>
    <row r="48" spans="1:6" ht="15.75" x14ac:dyDescent="0.25">
      <c r="A48" s="28"/>
      <c r="B48" s="30" t="s">
        <v>110</v>
      </c>
      <c r="C48" s="132">
        <f>SUM(C50:D53)</f>
        <v>1261409</v>
      </c>
      <c r="D48" s="132"/>
      <c r="E48" s="132">
        <f>SUM(E50:F53)</f>
        <v>225000</v>
      </c>
      <c r="F48" s="132"/>
    </row>
    <row r="49" spans="1:8" ht="15.75" x14ac:dyDescent="0.25">
      <c r="A49" s="28"/>
      <c r="B49" s="31" t="s">
        <v>132</v>
      </c>
      <c r="C49" s="132"/>
      <c r="D49" s="132"/>
      <c r="E49" s="132"/>
      <c r="F49" s="132"/>
    </row>
    <row r="50" spans="1:8" ht="15.75" x14ac:dyDescent="0.25">
      <c r="A50" s="28"/>
      <c r="B50" s="31" t="s">
        <v>136</v>
      </c>
      <c r="C50" s="130">
        <v>1261409</v>
      </c>
      <c r="D50" s="130"/>
      <c r="E50" s="130"/>
      <c r="F50" s="130"/>
    </row>
    <row r="51" spans="1:8" ht="15.75" x14ac:dyDescent="0.25">
      <c r="A51" s="28"/>
      <c r="B51" s="31" t="s">
        <v>137</v>
      </c>
      <c r="C51" s="130"/>
      <c r="D51" s="130"/>
      <c r="E51" s="130"/>
      <c r="F51" s="130"/>
    </row>
    <row r="52" spans="1:8" ht="15.75" x14ac:dyDescent="0.25">
      <c r="A52" s="28"/>
      <c r="B52" s="32" t="s">
        <v>138</v>
      </c>
      <c r="C52" s="130"/>
      <c r="D52" s="130"/>
      <c r="E52" s="130"/>
      <c r="F52" s="130"/>
    </row>
    <row r="53" spans="1:8" ht="16.5" thickBot="1" x14ac:dyDescent="0.3">
      <c r="A53" s="28"/>
      <c r="B53" s="35" t="s">
        <v>139</v>
      </c>
      <c r="C53" s="131" t="s">
        <v>78</v>
      </c>
      <c r="D53" s="131"/>
      <c r="E53" s="131">
        <v>225000</v>
      </c>
      <c r="F53" s="131"/>
    </row>
    <row r="54" spans="1:8" ht="24.75" thickBot="1" x14ac:dyDescent="0.3">
      <c r="A54" s="28"/>
      <c r="B54" s="34" t="s">
        <v>140</v>
      </c>
      <c r="C54" s="129">
        <f>C43-C48</f>
        <v>4300923</v>
      </c>
      <c r="D54" s="129"/>
      <c r="E54" s="129">
        <f>E43-E48</f>
        <v>-225000</v>
      </c>
      <c r="F54" s="129"/>
    </row>
    <row r="55" spans="1:8" ht="16.5" thickBot="1" x14ac:dyDescent="0.3">
      <c r="A55" s="28"/>
      <c r="B55" s="34" t="s">
        <v>141</v>
      </c>
      <c r="C55" s="127">
        <v>89528</v>
      </c>
      <c r="D55" s="127"/>
      <c r="E55" s="127">
        <v>-222453</v>
      </c>
      <c r="F55" s="127"/>
    </row>
    <row r="56" spans="1:8" ht="24.75" thickBot="1" x14ac:dyDescent="0.3">
      <c r="A56" s="28"/>
      <c r="B56" s="34" t="s">
        <v>142</v>
      </c>
      <c r="C56" s="127">
        <v>-404879</v>
      </c>
      <c r="D56" s="127"/>
      <c r="E56" s="127">
        <v>-23911</v>
      </c>
      <c r="F56" s="127"/>
    </row>
    <row r="57" spans="1:8" ht="16.5" thickBot="1" x14ac:dyDescent="0.3">
      <c r="A57" s="28"/>
      <c r="B57" s="34" t="s">
        <v>143</v>
      </c>
      <c r="C57" s="127">
        <f>C54+C55+C56+C41+C26</f>
        <v>-20434</v>
      </c>
      <c r="D57" s="127"/>
      <c r="E57" s="127">
        <f>E54+E55+E56+E41+E26</f>
        <v>-4190669</v>
      </c>
      <c r="F57" s="127"/>
    </row>
    <row r="58" spans="1:8" ht="16.5" thickBot="1" x14ac:dyDescent="0.3">
      <c r="A58" s="28"/>
      <c r="B58" s="34" t="s">
        <v>144</v>
      </c>
      <c r="C58" s="127">
        <v>81556</v>
      </c>
      <c r="D58" s="127"/>
      <c r="E58" s="127">
        <v>5047666</v>
      </c>
      <c r="F58" s="127"/>
    </row>
    <row r="59" spans="1:8" ht="24.75" thickBot="1" x14ac:dyDescent="0.3">
      <c r="A59" s="28"/>
      <c r="B59" s="36" t="s">
        <v>145</v>
      </c>
      <c r="C59" s="128">
        <f>C57+C58</f>
        <v>61122</v>
      </c>
      <c r="D59" s="128"/>
      <c r="E59" s="128">
        <f>E57+E58</f>
        <v>856997</v>
      </c>
      <c r="F59" s="128"/>
      <c r="H59" s="37"/>
    </row>
    <row r="60" spans="1:8" ht="15.75" thickTop="1" x14ac:dyDescent="0.25">
      <c r="H60" s="37"/>
    </row>
    <row r="61" spans="1:8" ht="15.75" customHeight="1" x14ac:dyDescent="0.25"/>
    <row r="62" spans="1:8" ht="15.75" thickBot="1" x14ac:dyDescent="0.3">
      <c r="B62" s="38" t="s">
        <v>51</v>
      </c>
      <c r="C62" s="126"/>
      <c r="D62" s="126"/>
      <c r="E62" s="126"/>
      <c r="F62" s="126"/>
    </row>
    <row r="63" spans="1:8" ht="15" customHeight="1" x14ac:dyDescent="0.25">
      <c r="B63" s="38"/>
      <c r="C63" s="113" t="s">
        <v>52</v>
      </c>
      <c r="D63" s="113"/>
      <c r="E63" s="113"/>
      <c r="F63" s="113"/>
    </row>
    <row r="64" spans="1:8" x14ac:dyDescent="0.25">
      <c r="B64" s="38"/>
      <c r="D64" s="39"/>
      <c r="E64" s="25"/>
      <c r="F64" s="25"/>
    </row>
    <row r="65" spans="2:6" ht="15.75" thickBot="1" x14ac:dyDescent="0.3">
      <c r="B65" s="38" t="s">
        <v>53</v>
      </c>
      <c r="C65" s="126"/>
      <c r="D65" s="126"/>
      <c r="E65" s="126"/>
      <c r="F65" s="126"/>
    </row>
    <row r="66" spans="2:6" ht="15" customHeight="1" x14ac:dyDescent="0.25">
      <c r="B66" s="38"/>
      <c r="C66" s="113" t="s">
        <v>54</v>
      </c>
      <c r="D66" s="113"/>
      <c r="E66" s="113"/>
      <c r="F66" s="113"/>
    </row>
    <row r="68" spans="2:6" x14ac:dyDescent="0.25">
      <c r="B68" s="40" t="s">
        <v>146</v>
      </c>
    </row>
  </sheetData>
  <mergeCells count="107">
    <mergeCell ref="C12:D12"/>
    <mergeCell ref="E12:F12"/>
    <mergeCell ref="C13:D13"/>
    <mergeCell ref="E13:F13"/>
    <mergeCell ref="C14:D14"/>
    <mergeCell ref="E14:F14"/>
    <mergeCell ref="A8:A9"/>
    <mergeCell ref="C9:D9"/>
    <mergeCell ref="E9:F9"/>
    <mergeCell ref="C10:D10"/>
    <mergeCell ref="E10:F10"/>
    <mergeCell ref="C11:D11"/>
    <mergeCell ref="E11:F11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36:D36"/>
    <mergeCell ref="E36:F36"/>
    <mergeCell ref="C37:D37"/>
    <mergeCell ref="E37:F37"/>
    <mergeCell ref="C38:D38"/>
    <mergeCell ref="E38:F38"/>
    <mergeCell ref="C33:D33"/>
    <mergeCell ref="E33:F33"/>
    <mergeCell ref="C34:D34"/>
    <mergeCell ref="E34:F34"/>
    <mergeCell ref="C35:D35"/>
    <mergeCell ref="E35:F35"/>
    <mergeCell ref="C42:D42"/>
    <mergeCell ref="E42:F42"/>
    <mergeCell ref="C43:D43"/>
    <mergeCell ref="E43:F43"/>
    <mergeCell ref="C44:D44"/>
    <mergeCell ref="E44:F44"/>
    <mergeCell ref="C39:D39"/>
    <mergeCell ref="E39:F39"/>
    <mergeCell ref="C40:D40"/>
    <mergeCell ref="E40:F40"/>
    <mergeCell ref="C41:D41"/>
    <mergeCell ref="E41:F41"/>
    <mergeCell ref="C48:D48"/>
    <mergeCell ref="E48:F48"/>
    <mergeCell ref="C49:D49"/>
    <mergeCell ref="E49:F49"/>
    <mergeCell ref="C50:D50"/>
    <mergeCell ref="E50:F50"/>
    <mergeCell ref="C45:D45"/>
    <mergeCell ref="E45:F45"/>
    <mergeCell ref="C46:D46"/>
    <mergeCell ref="E46:F46"/>
    <mergeCell ref="C47:D47"/>
    <mergeCell ref="E47:F47"/>
    <mergeCell ref="C54:D54"/>
    <mergeCell ref="E54:F54"/>
    <mergeCell ref="C55:D55"/>
    <mergeCell ref="E55:F55"/>
    <mergeCell ref="C56:D56"/>
    <mergeCell ref="E56:F56"/>
    <mergeCell ref="C51:D51"/>
    <mergeCell ref="E51:F51"/>
    <mergeCell ref="C52:D52"/>
    <mergeCell ref="E52:F52"/>
    <mergeCell ref="C53:D53"/>
    <mergeCell ref="E53:F53"/>
    <mergeCell ref="C62:F62"/>
    <mergeCell ref="C63:F63"/>
    <mergeCell ref="C65:F65"/>
    <mergeCell ref="C66:F66"/>
    <mergeCell ref="C57:D57"/>
    <mergeCell ref="E57:F57"/>
    <mergeCell ref="C58:D58"/>
    <mergeCell ref="E58:F58"/>
    <mergeCell ref="C59:D59"/>
    <mergeCell ref="E59:F59"/>
  </mergeCells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СД</vt:lpstr>
      <vt:lpstr>ИК</vt:lpstr>
      <vt:lpstr>ДД конс</vt:lpstr>
      <vt:lpstr>ББ!Область_печати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Шынар Кожакова</dc:creator>
  <cp:lastModifiedBy>Дина Алимбаева</cp:lastModifiedBy>
  <dcterms:created xsi:type="dcterms:W3CDTF">2024-08-19T04:55:45Z</dcterms:created>
  <dcterms:modified xsi:type="dcterms:W3CDTF">2024-08-19T09:45:02Z</dcterms:modified>
</cp:coreProperties>
</file>