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'1'!$A$1:$E$51</definedName>
    <definedName name="_xlnm.Print_Area" localSheetId="1">'2'!$A$5:$D$53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<sst xmlns="http://schemas.openxmlformats.org/spreadsheetml/2006/main" count="205" uniqueCount="138">
  <si>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</si>
  <si>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</si>
  <si>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</si>
  <si>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</si>
  <si>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</si>
  <si>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</si>
  <si>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</si>
  <si>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</si>
  <si>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</si>
  <si>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</si>
  <si>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</si>
  <si>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</si>
  <si>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</si>
  <si>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</si>
  <si>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</si>
  <si>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Прибыль до налогообложения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</si>
  <si>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</si>
  <si>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</si>
  <si>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</si>
  <si>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</si>
  <si>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Расходы, возникающие при первоначальном признании активов по ставкам ниже рыночных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</si>
  <si>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</si>
  <si>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</si>
  <si>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</si>
  <si>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</si>
  <si>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</si>
  <si>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</si>
  <si>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Расходы по налогу на прибыль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</si>
  <si>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</si>
  <si>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</si>
  <si>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</si>
  <si>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</si>
  <si>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</si>
  <si>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</si>
  <si>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</si>
  <si>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</si>
  <si>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</si>
  <si>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</si>
  <si>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</si>
  <si>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</si>
  <si>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</si>
  <si>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</si>
  <si>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</si>
  <si>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</si>
  <si>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</si>
  <si>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</si>
  <si>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</si>
  <si>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</si>
  <si>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</si>
  <si>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</si>
  <si>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</si>
  <si>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</si>
  <si>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Чистый (снижение)/прирост по: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</si>
  <si>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</si>
  <si>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</si>
  <si>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</si>
  <si>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</si>
  <si>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</si>
  <si>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</si>
  <si>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</si>
  <si>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</si>
  <si>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</si>
  <si>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</si>
  <si>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Акционерное общество "Жилищный Строительный Сберегательный Банк Казахстана"</t>
  </si>
  <si>
    <t>Инвестиции в долевые ценные бумаги</t>
  </si>
  <si>
    <t>Предоплата текущих обязательств по налогу на прибыль</t>
  </si>
  <si>
    <t>Прочие финансовые активы</t>
  </si>
  <si>
    <t>Выпущенные долговые ценные бумаги</t>
  </si>
  <si>
    <t>Прочие финансовые обязательства</t>
  </si>
  <si>
    <t xml:space="preserve">Административные расходы </t>
  </si>
  <si>
    <t>Прочие операционные расходы за вычетом доходов</t>
  </si>
  <si>
    <t>Статьи, которые впоследствии не будут реклассифицированы в состав прибылей или убытков: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</si>
  <si>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</si>
  <si>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</si>
  <si>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</si>
  <si>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</si>
  <si>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</si>
  <si>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</si>
  <si>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</si>
  <si>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</si>
  <si>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</si>
  <si>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Чистая процентная маржа и аналогичные доходы после создания резерва под кредитные убытки</t>
  </si>
  <si>
    <t>Прочий совокупный доход/(убыток):</t>
  </si>
  <si>
    <t>16</t>
  </si>
  <si>
    <t xml:space="preserve">Процентные доходы полученные, рассчитанные по методу эффективной процентной ставки </t>
  </si>
  <si>
    <t>.</t>
  </si>
  <si>
    <t>Дивиденды уплаченные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</si>
  <si>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</si>
  <si>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</si>
  <si>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</si>
  <si>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t xml:space="preserve">Остаток на 1 января 2019 года </t>
  </si>
  <si>
    <r>
      <t>Проценты уплаченные, рассчитанные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по методу эффективной процентной ставки</t>
    </r>
  </si>
  <si>
    <t>Приобретение инвестиций в долговые ценные бумаги, отражаемые по амортизированной стоимости</t>
  </si>
  <si>
    <t>Поступления от погашения инвестиционных ценных бумаг, оцениваемых по амортизированной стоимости</t>
  </si>
  <si>
    <t>Долгосрочная аренда</t>
  </si>
  <si>
    <t>30 июня 2020 года (неаудировано)</t>
  </si>
  <si>
    <t>31 декабря 2019 года</t>
  </si>
  <si>
    <t>13</t>
  </si>
  <si>
    <t>Фонд переоценки инвестиционных ценных бумаг, оцениваемых по справедливой стоимости через прочий совокупный доход</t>
  </si>
  <si>
    <t xml:space="preserve">* Здесь и далее в сокращенной промежуточной финансовой информации АО "Жилстройсбербанк Казахстана" и в примечаниях к ней под 30 июнем какого-либо года понимается 24.00 алматинского времени 30 июня данного года. </t>
  </si>
  <si>
    <t>30 июля 2020 года</t>
  </si>
  <si>
    <t>Бейсембаев Мирас Берикович</t>
  </si>
  <si>
    <t xml:space="preserve">И.о Председателя Правления                                     </t>
  </si>
  <si>
    <t>Килтбаева Жанерке Алмасбековна</t>
  </si>
  <si>
    <t xml:space="preserve">Главный бухгалтер                </t>
  </si>
  <si>
    <t>За шесть месяцев, закончившихся</t>
  </si>
  <si>
    <t>30 июня 2020 года
(неаудировано)</t>
  </si>
  <si>
    <t>30 июня 2019 года
(неаудировано)</t>
  </si>
  <si>
    <t>Расходы от модификации финансовых активов, оцененных по амортизированной стоимости, которая не приводит к прекращению признания</t>
  </si>
  <si>
    <t>Расходы за вычетом доходов по операциям с иностранной валютой</t>
  </si>
  <si>
    <t>Доходы за вычетом расходов по операциям с ценными бумагами, оцениваемые по справедливой стоимости через прочий совокупный доход</t>
  </si>
  <si>
    <t xml:space="preserve">Прибыль за период 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</si>
  <si>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</si>
  <si>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t>Доходы за вычетом расходов по долговым ценным бумагам, оцениваемым по справедливой стоимости через прочий совокупный доход, перенесённый в отчёт о прибылях и убытках в результате выбытия</t>
  </si>
  <si>
    <t xml:space="preserve">Доходы за вычетом расходов от инвестиций в долевые ценные бумаги, оцениваемые по справедливой стоимости через прочий совокупный доход </t>
  </si>
  <si>
    <t>Прочий совокупный убыток</t>
  </si>
  <si>
    <t xml:space="preserve">Базовая и разводненная прибыль на акцию для прибыли, принадлежащей акционеру Банка 
(в казахстанских тенге за акцию)
</t>
  </si>
  <si>
    <t>Сокращенный промежуточный отчет об изменениях в капитале</t>
  </si>
  <si>
    <t>Изменения при первоначальном применении МСФО (IFRS) 16</t>
  </si>
  <si>
    <t>Прибыль за 6 месяцев</t>
  </si>
  <si>
    <t>Прочий совокупный доход</t>
  </si>
  <si>
    <t xml:space="preserve">Корректировка на справедливую стоимость заемных средств за вычетом отложенного налогового обязательства </t>
  </si>
  <si>
    <t>Дивиденды объявленные</t>
  </si>
  <si>
    <t>Остаток на 30 июня 2019 года (неаудировано)</t>
  </si>
  <si>
    <t xml:space="preserve">Остаток на 1 января 2020 года </t>
  </si>
  <si>
    <t>Остаток на 30 июня 2020 года (неаудировано)</t>
  </si>
  <si>
    <t>Пересчитанный остаток на 1 января 2019 года</t>
  </si>
  <si>
    <t>За шесть месяцев, закончившиеся</t>
  </si>
  <si>
    <t>Чистый (прирост)/снижение по:</t>
  </si>
  <si>
    <t>Чистые денежные средства, полученные от/ (использованные в)/ операционной деятельности</t>
  </si>
  <si>
    <t>Поступления от выбытия долговых ценных бумаг, оцениваемых по справедливой стоимости через прочий совокупный доход</t>
  </si>
  <si>
    <t>Чистые денежные средства, использованные в инвестиционной деятельности</t>
  </si>
  <si>
    <t>Займы, полученные от Министерства Финансов Республики Казахстан</t>
  </si>
  <si>
    <t xml:space="preserve">Займы, полученные от местных исполнительных органов Республики Казахстан  </t>
  </si>
  <si>
    <t>Погашение займов АО «ФНБ «Самрук-Казына»</t>
  </si>
  <si>
    <t>Чистые денежные средства, полученные от финансовой деятельности</t>
  </si>
  <si>
    <t>Чистый прирост(отток) денежных средств и их эквивалентов</t>
  </si>
  <si>
    <t>Денежные средства и их эквиваленты на начало периода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</si>
</sst>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6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" fillId="24" borderId="0" applyNumberFormat="0" applyBorder="0" applyAlignment="0" applyProtection="0"/>
    <xf numFmtId="0" fontId="85" fillId="25" borderId="0" applyNumberFormat="0" applyBorder="0" applyAlignment="0" applyProtection="0"/>
    <xf numFmtId="0" fontId="8" fillId="16" borderId="0" applyNumberFormat="0" applyBorder="0" applyAlignment="0" applyProtection="0"/>
    <xf numFmtId="0" fontId="85" fillId="26" borderId="0" applyNumberFormat="0" applyBorder="0" applyAlignment="0" applyProtection="0"/>
    <xf numFmtId="0" fontId="8" fillId="18" borderId="0" applyNumberFormat="0" applyBorder="0" applyAlignment="0" applyProtection="0"/>
    <xf numFmtId="0" fontId="85" fillId="27" borderId="0" applyNumberFormat="0" applyBorder="0" applyAlignment="0" applyProtection="0"/>
    <xf numFmtId="0" fontId="8" fillId="28" borderId="0" applyNumberFormat="0" applyBorder="0" applyAlignment="0" applyProtection="0"/>
    <xf numFmtId="0" fontId="85" fillId="29" borderId="0" applyNumberFormat="0" applyBorder="0" applyAlignment="0" applyProtection="0"/>
    <xf numFmtId="0" fontId="8" fillId="30" borderId="0" applyNumberFormat="0" applyBorder="0" applyAlignment="0" applyProtection="0"/>
    <xf numFmtId="0" fontId="85" fillId="31" borderId="0" applyNumberFormat="0" applyBorder="0" applyAlignment="0" applyProtection="0"/>
    <xf numFmtId="0" fontId="8" fillId="32" borderId="0" applyNumberFormat="0" applyBorder="0" applyAlignment="0" applyProtection="0"/>
    <xf numFmtId="0" fontId="85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5" fillId="38" borderId="0" applyNumberFormat="0" applyBorder="0" applyAlignment="0" applyProtection="0"/>
    <xf numFmtId="0" fontId="8" fillId="39" borderId="0" applyNumberFormat="0" applyBorder="0" applyAlignment="0" applyProtection="0"/>
    <xf numFmtId="0" fontId="85" fillId="40" borderId="0" applyNumberFormat="0" applyBorder="0" applyAlignment="0" applyProtection="0"/>
    <xf numFmtId="0" fontId="8" fillId="41" borderId="0" applyNumberFormat="0" applyBorder="0" applyAlignment="0" applyProtection="0"/>
    <xf numFmtId="0" fontId="85" fillId="42" borderId="0" applyNumberFormat="0" applyBorder="0" applyAlignment="0" applyProtection="0"/>
    <xf numFmtId="0" fontId="8" fillId="28" borderId="0" applyNumberFormat="0" applyBorder="0" applyAlignment="0" applyProtection="0"/>
    <xf numFmtId="0" fontId="85" fillId="43" borderId="0" applyNumberFormat="0" applyBorder="0" applyAlignment="0" applyProtection="0"/>
    <xf numFmtId="0" fontId="8" fillId="30" borderId="0" applyNumberFormat="0" applyBorder="0" applyAlignment="0" applyProtection="0"/>
    <xf numFmtId="0" fontId="85" fillId="44" borderId="0" applyNumberFormat="0" applyBorder="0" applyAlignment="0" applyProtection="0"/>
    <xf numFmtId="0" fontId="8" fillId="45" borderId="0" applyNumberFormat="0" applyBorder="0" applyAlignment="0" applyProtection="0"/>
    <xf numFmtId="0" fontId="85" fillId="46" borderId="0" applyNumberFormat="0" applyBorder="0" applyAlignment="0" applyProtection="0"/>
    <xf numFmtId="0" fontId="25" fillId="12" borderId="7" applyNumberFormat="0" applyAlignment="0" applyProtection="0"/>
    <xf numFmtId="0" fontId="86" fillId="47" borderId="8" applyNumberFormat="0" applyAlignment="0" applyProtection="0"/>
    <xf numFmtId="0" fontId="26" fillId="34" borderId="9" applyNumberFormat="0" applyAlignment="0" applyProtection="0"/>
    <xf numFmtId="0" fontId="87" fillId="48" borderId="10" applyNumberFormat="0" applyAlignment="0" applyProtection="0"/>
    <xf numFmtId="0" fontId="27" fillId="34" borderId="7" applyNumberFormat="0" applyAlignment="0" applyProtection="0"/>
    <xf numFmtId="0" fontId="88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9" fillId="0" borderId="13" applyNumberFormat="0" applyFill="0" applyAlignment="0" applyProtection="0"/>
    <xf numFmtId="0" fontId="31" fillId="0" borderId="14" applyNumberFormat="0" applyFill="0" applyAlignment="0" applyProtection="0"/>
    <xf numFmtId="0" fontId="90" fillId="0" borderId="15" applyNumberFormat="0" applyFill="0" applyAlignment="0" applyProtection="0"/>
    <xf numFmtId="0" fontId="32" fillId="0" borderId="16" applyNumberFormat="0" applyFill="0" applyAlignment="0" applyProtection="0"/>
    <xf numFmtId="0" fontId="9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2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3" fillId="50" borderId="21" applyNumberFormat="0" applyAlignment="0" applyProtection="0"/>
    <xf numFmtId="0" fontId="3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6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7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48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9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44" fillId="6" borderId="0" applyNumberFormat="0" applyBorder="0" applyAlignment="0" applyProtection="0"/>
    <xf numFmtId="0" fontId="101" fillId="55" borderId="0" applyNumberFormat="0" applyBorder="0" applyAlignment="0" applyProtection="0"/>
    <xf numFmtId="4" fontId="4" fillId="0" borderId="6">
      <alignment/>
      <protection/>
    </xf>
  </cellStyleXfs>
  <cellXfs count="196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381" applyFont="1" applyBorder="1" applyAlignment="1" applyProtection="1">
      <alignment vertical="center"/>
      <protection/>
    </xf>
    <xf numFmtId="172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381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63" fillId="0" borderId="0" xfId="0" applyFont="1" applyAlignment="1">
      <alignment horizontal="center"/>
    </xf>
    <xf numFmtId="3" fontId="58" fillId="0" borderId="0" xfId="0" applyNumberFormat="1" applyFont="1" applyBorder="1" applyAlignment="1">
      <alignment horizontal="right" vertical="center"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49" fontId="58" fillId="0" borderId="0" xfId="0" applyNumberFormat="1" applyFont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14" fontId="50" fillId="0" borderId="26" xfId="381" applyNumberFormat="1" applyFont="1" applyBorder="1" applyAlignment="1" applyProtection="1">
      <alignment horizontal="right" vertical="center" wrapText="1"/>
      <protection/>
    </xf>
    <xf numFmtId="0" fontId="47" fillId="0" borderId="27" xfId="0" applyFont="1" applyBorder="1" applyAlignment="1">
      <alignment vertical="center" wrapText="1"/>
    </xf>
    <xf numFmtId="3" fontId="103" fillId="0" borderId="0" xfId="0" applyNumberFormat="1" applyFont="1" applyAlignment="1">
      <alignment horizontal="right" vertical="center" wrapText="1"/>
    </xf>
    <xf numFmtId="3" fontId="103" fillId="0" borderId="27" xfId="0" applyNumberFormat="1" applyFont="1" applyBorder="1" applyAlignment="1">
      <alignment horizontal="right" vertical="center" wrapText="1"/>
    </xf>
    <xf numFmtId="3" fontId="104" fillId="0" borderId="0" xfId="0" applyNumberFormat="1" applyFont="1" applyAlignment="1">
      <alignment horizontal="right" vertical="center" wrapText="1"/>
    </xf>
    <xf numFmtId="0" fontId="58" fillId="0" borderId="28" xfId="0" applyFont="1" applyBorder="1" applyAlignment="1">
      <alignment vertical="center" wrapText="1"/>
    </xf>
    <xf numFmtId="3" fontId="47" fillId="0" borderId="28" xfId="0" applyNumberFormat="1" applyFont="1" applyBorder="1" applyAlignment="1">
      <alignment horizontal="right" vertical="center" wrapText="1"/>
    </xf>
    <xf numFmtId="3" fontId="58" fillId="0" borderId="28" xfId="0" applyNumberFormat="1" applyFont="1" applyBorder="1" applyAlignment="1">
      <alignment horizontal="right" vertical="center" wrapText="1"/>
    </xf>
    <xf numFmtId="172" fontId="105" fillId="0" borderId="0" xfId="381" applyNumberFormat="1" applyFont="1" applyFill="1" applyBorder="1" applyAlignment="1" applyProtection="1">
      <alignment horizontal="right" vertical="center" wrapText="1"/>
      <protection/>
    </xf>
    <xf numFmtId="3" fontId="103" fillId="0" borderId="0" xfId="0" applyNumberFormat="1" applyFont="1" applyAlignment="1">
      <alignment vertical="center" wrapText="1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3" fontId="50" fillId="0" borderId="26" xfId="381" applyNumberFormat="1" applyFont="1" applyFill="1" applyBorder="1" applyAlignment="1" applyProtection="1">
      <alignment horizontal="center" vertical="center" wrapText="1"/>
      <protection/>
    </xf>
    <xf numFmtId="3" fontId="58" fillId="0" borderId="0" xfId="0" applyNumberFormat="1" applyFont="1" applyFill="1" applyAlignment="1">
      <alignment horizontal="right" vertical="center" wrapText="1"/>
    </xf>
    <xf numFmtId="0" fontId="83" fillId="0" borderId="0" xfId="0" applyFont="1" applyBorder="1" applyAlignment="1">
      <alignment horizontal="center"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90" customWidth="1"/>
    <col min="4" max="4" width="19.375" style="20" customWidth="1"/>
    <col min="5" max="5" width="16.62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23" customFormat="1" ht="15.75">
      <c r="B1" s="124" t="s">
        <v>63</v>
      </c>
      <c r="C1" s="125"/>
      <c r="D1" s="73"/>
      <c r="E1" s="74"/>
    </row>
    <row r="2" spans="2:5" s="123" customFormat="1" ht="15.75">
      <c r="B2" s="168" t="s">
        <v>30</v>
      </c>
      <c r="C2" s="169"/>
      <c r="D2" s="76"/>
      <c r="E2" s="170"/>
    </row>
    <row r="3" spans="2:5" ht="15.75">
      <c r="B3" s="21"/>
      <c r="C3" s="22"/>
      <c r="D3" s="22"/>
      <c r="E3" s="22"/>
    </row>
    <row r="4" spans="2:6" ht="62.25" customHeight="1">
      <c r="B4" s="23" t="s">
        <v>18</v>
      </c>
      <c r="C4" s="76" t="s">
        <v>31</v>
      </c>
      <c r="D4" s="78" t="s">
        <v>95</v>
      </c>
      <c r="E4" s="78" t="s">
        <v>96</v>
      </c>
      <c r="F4" s="24"/>
    </row>
    <row r="5" spans="1:6" ht="18.75" customHeight="1">
      <c r="A5" s="25"/>
      <c r="B5" s="1" t="s">
        <v>8</v>
      </c>
      <c r="C5" s="79"/>
      <c r="D5" s="26"/>
      <c r="E5" s="26"/>
      <c r="F5" s="27"/>
    </row>
    <row r="6" spans="1:6" ht="18.75" customHeight="1">
      <c r="A6" s="25"/>
      <c r="B6" s="28" t="s">
        <v>5</v>
      </c>
      <c r="C6" s="80" t="s">
        <v>32</v>
      </c>
      <c r="D6" s="29">
        <v>144293911</v>
      </c>
      <c r="E6" s="29">
        <v>151024879</v>
      </c>
      <c r="F6" s="30"/>
    </row>
    <row r="7" spans="1:6" ht="18.75" customHeight="1">
      <c r="A7" s="25"/>
      <c r="B7" s="28" t="s">
        <v>26</v>
      </c>
      <c r="C7" s="80" t="s">
        <v>33</v>
      </c>
      <c r="D7" s="29">
        <v>1057629734</v>
      </c>
      <c r="E7" s="29">
        <v>993338343</v>
      </c>
      <c r="F7" s="30"/>
    </row>
    <row r="8" spans="1:5" ht="18.75" customHeight="1">
      <c r="A8" s="25"/>
      <c r="B8" s="28" t="s">
        <v>87</v>
      </c>
      <c r="C8" s="80" t="s">
        <v>34</v>
      </c>
      <c r="D8" s="29">
        <v>251214867</v>
      </c>
      <c r="E8" s="29">
        <v>196087584</v>
      </c>
    </row>
    <row r="9" spans="1:6" ht="18.75" customHeight="1">
      <c r="A9" s="25"/>
      <c r="B9" s="28" t="s">
        <v>64</v>
      </c>
      <c r="C9" s="80"/>
      <c r="D9" s="29">
        <v>5147</v>
      </c>
      <c r="E9" s="29">
        <v>5214</v>
      </c>
      <c r="F9" s="30"/>
    </row>
    <row r="10" spans="1:5" ht="18.75" customHeight="1">
      <c r="A10" s="25"/>
      <c r="B10" s="28" t="s">
        <v>75</v>
      </c>
      <c r="C10" s="80"/>
      <c r="D10" s="29">
        <v>5726353</v>
      </c>
      <c r="E10" s="29">
        <v>5256199</v>
      </c>
    </row>
    <row r="11" spans="1:5" ht="18.75" customHeight="1">
      <c r="A11" s="25"/>
      <c r="B11" s="28" t="s">
        <v>7</v>
      </c>
      <c r="C11" s="80"/>
      <c r="D11" s="29">
        <v>5067238</v>
      </c>
      <c r="E11" s="29">
        <v>3874218</v>
      </c>
    </row>
    <row r="12" spans="1:5" ht="18.75" customHeight="1">
      <c r="A12" s="25"/>
      <c r="B12" s="28" t="s">
        <v>65</v>
      </c>
      <c r="C12" s="80"/>
      <c r="D12" s="29">
        <v>247404</v>
      </c>
      <c r="E12" s="29">
        <v>171542</v>
      </c>
    </row>
    <row r="13" spans="1:5" ht="18.75" customHeight="1">
      <c r="A13" s="25"/>
      <c r="B13" s="28" t="s">
        <v>66</v>
      </c>
      <c r="C13" s="80" t="s">
        <v>36</v>
      </c>
      <c r="D13" s="29">
        <v>10018148</v>
      </c>
      <c r="E13" s="29">
        <v>2979171</v>
      </c>
    </row>
    <row r="14" spans="1:5" ht="18.75" customHeight="1">
      <c r="A14" s="25"/>
      <c r="B14" s="28" t="s">
        <v>4</v>
      </c>
      <c r="C14" s="80" t="s">
        <v>36</v>
      </c>
      <c r="D14" s="29">
        <v>749287</v>
      </c>
      <c r="E14" s="29">
        <v>338503</v>
      </c>
    </row>
    <row r="15" spans="1:5" ht="18.75" customHeight="1">
      <c r="A15" s="25"/>
      <c r="B15" s="31" t="s">
        <v>29</v>
      </c>
      <c r="C15" s="92"/>
      <c r="D15" s="32">
        <v>191476</v>
      </c>
      <c r="E15" s="32">
        <v>199399</v>
      </c>
    </row>
    <row r="16" spans="1:5" ht="11.25" customHeight="1">
      <c r="A16" s="25"/>
      <c r="B16" s="28"/>
      <c r="C16" s="91"/>
      <c r="D16" s="29"/>
      <c r="E16" s="29"/>
    </row>
    <row r="17" spans="1:256" ht="18.75" customHeight="1" thickBot="1">
      <c r="A17" s="33"/>
      <c r="B17" s="71" t="s">
        <v>21</v>
      </c>
      <c r="C17" s="81"/>
      <c r="D17" s="93">
        <f>SUM(D6:D15)</f>
        <v>1475143565</v>
      </c>
      <c r="E17" s="93">
        <f>SUM(E6:E15)</f>
        <v>1353275052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5" ht="15">
      <c r="A18" s="25"/>
      <c r="B18" s="28"/>
      <c r="C18" s="80"/>
      <c r="D18" s="29"/>
      <c r="E18" s="29"/>
    </row>
    <row r="19" spans="1:6" ht="18" customHeight="1">
      <c r="A19" s="25"/>
      <c r="B19" s="1" t="s">
        <v>6</v>
      </c>
      <c r="C19" s="79"/>
      <c r="D19" s="36"/>
      <c r="E19" s="36"/>
      <c r="F19" s="27"/>
    </row>
    <row r="20" spans="1:6" ht="18" customHeight="1">
      <c r="A20" s="25"/>
      <c r="B20" s="28" t="s">
        <v>0</v>
      </c>
      <c r="C20" s="80" t="s">
        <v>35</v>
      </c>
      <c r="D20" s="29">
        <v>965174705</v>
      </c>
      <c r="E20" s="29">
        <v>902023405</v>
      </c>
      <c r="F20" s="27"/>
    </row>
    <row r="21" spans="1:5" ht="18" customHeight="1">
      <c r="A21" s="25"/>
      <c r="B21" s="28" t="s">
        <v>9</v>
      </c>
      <c r="C21" s="80" t="s">
        <v>38</v>
      </c>
      <c r="D21" s="29">
        <v>156570783</v>
      </c>
      <c r="E21" s="29">
        <v>105626763</v>
      </c>
    </row>
    <row r="22" spans="1:7" ht="18" customHeight="1">
      <c r="A22" s="25"/>
      <c r="B22" s="28" t="s">
        <v>67</v>
      </c>
      <c r="C22" s="80" t="s">
        <v>37</v>
      </c>
      <c r="D22" s="29">
        <v>78650648</v>
      </c>
      <c r="E22" s="29">
        <v>78650059</v>
      </c>
      <c r="G22" s="44"/>
    </row>
    <row r="23" spans="1:6" ht="18" customHeight="1">
      <c r="A23" s="25"/>
      <c r="B23" s="28" t="s">
        <v>10</v>
      </c>
      <c r="C23" s="80"/>
      <c r="D23" s="29">
        <v>15849428</v>
      </c>
      <c r="E23" s="29">
        <v>15944892</v>
      </c>
      <c r="F23" s="27"/>
    </row>
    <row r="24" spans="1:6" ht="18" customHeight="1">
      <c r="A24" s="25"/>
      <c r="B24" s="28" t="s">
        <v>68</v>
      </c>
      <c r="C24" s="80" t="s">
        <v>97</v>
      </c>
      <c r="D24" s="29">
        <v>3814835</v>
      </c>
      <c r="E24" s="29">
        <v>4175467</v>
      </c>
      <c r="F24" s="27"/>
    </row>
    <row r="25" spans="1:5" ht="18" customHeight="1">
      <c r="A25" s="25"/>
      <c r="B25" s="31" t="s">
        <v>3</v>
      </c>
      <c r="C25" s="82" t="s">
        <v>97</v>
      </c>
      <c r="D25" s="32">
        <v>2341681</v>
      </c>
      <c r="E25" s="32">
        <v>2152659</v>
      </c>
    </row>
    <row r="26" spans="1:5" ht="10.5" customHeight="1">
      <c r="A26" s="25"/>
      <c r="B26" s="28"/>
      <c r="C26" s="80"/>
      <c r="D26" s="29"/>
      <c r="E26" s="29"/>
    </row>
    <row r="27" spans="1:256" ht="18" customHeight="1" thickBot="1">
      <c r="A27" s="33"/>
      <c r="B27" s="71" t="s">
        <v>22</v>
      </c>
      <c r="C27" s="81"/>
      <c r="D27" s="93">
        <f>SUM(D20:D25)</f>
        <v>1222402080</v>
      </c>
      <c r="E27" s="93">
        <f>SUM(E20:E25)</f>
        <v>1108573245</v>
      </c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5" ht="15">
      <c r="A28" s="25"/>
      <c r="B28" s="28"/>
      <c r="C28" s="80"/>
      <c r="D28" s="29"/>
      <c r="E28" s="29"/>
    </row>
    <row r="29" spans="1:5" ht="18" customHeight="1">
      <c r="A29" s="25"/>
      <c r="B29" s="1" t="s">
        <v>23</v>
      </c>
      <c r="C29" s="79"/>
      <c r="D29" s="36"/>
      <c r="E29" s="36"/>
    </row>
    <row r="30" spans="1:5" ht="18" customHeight="1">
      <c r="A30" s="25"/>
      <c r="B30" s="28" t="s">
        <v>11</v>
      </c>
      <c r="C30" s="80" t="s">
        <v>39</v>
      </c>
      <c r="D30" s="29">
        <v>78300000</v>
      </c>
      <c r="E30" s="29">
        <v>78300000</v>
      </c>
    </row>
    <row r="31" spans="1:5" ht="18" customHeight="1">
      <c r="A31" s="25"/>
      <c r="B31" s="28" t="s">
        <v>12</v>
      </c>
      <c r="C31" s="80"/>
      <c r="D31" s="29">
        <v>83036332</v>
      </c>
      <c r="E31" s="29">
        <v>80980344</v>
      </c>
    </row>
    <row r="32" spans="1:5" ht="30" customHeight="1">
      <c r="A32" s="25"/>
      <c r="B32" s="28" t="s">
        <v>98</v>
      </c>
      <c r="C32" s="80"/>
      <c r="D32" s="37">
        <v>-4035243</v>
      </c>
      <c r="E32" s="37">
        <v>-3077553</v>
      </c>
    </row>
    <row r="33" spans="1:5" ht="18" customHeight="1">
      <c r="A33" s="25"/>
      <c r="B33" s="28" t="s">
        <v>13</v>
      </c>
      <c r="C33" s="80"/>
      <c r="D33" s="29">
        <v>2283335</v>
      </c>
      <c r="E33" s="29">
        <v>2283335</v>
      </c>
    </row>
    <row r="34" spans="1:5" ht="18" customHeight="1">
      <c r="A34" s="25"/>
      <c r="B34" s="31" t="s">
        <v>14</v>
      </c>
      <c r="C34" s="82"/>
      <c r="D34" s="32">
        <v>93157061</v>
      </c>
      <c r="E34" s="32">
        <v>86215681</v>
      </c>
    </row>
    <row r="35" spans="1:5" ht="10.5" customHeight="1">
      <c r="A35" s="25"/>
      <c r="B35" s="28"/>
      <c r="C35" s="80"/>
      <c r="D35" s="29"/>
      <c r="E35" s="29"/>
    </row>
    <row r="36" spans="1:7" ht="18" customHeight="1" thickBot="1">
      <c r="A36" s="25"/>
      <c r="B36" s="71" t="s">
        <v>24</v>
      </c>
      <c r="C36" s="81"/>
      <c r="D36" s="93">
        <f>SUM(D30:D34)</f>
        <v>252741485</v>
      </c>
      <c r="E36" s="93">
        <f>SUM(E30:E34)</f>
        <v>244701807</v>
      </c>
      <c r="F36" s="27"/>
      <c r="G36" s="27"/>
    </row>
    <row r="37" spans="1:5" ht="15">
      <c r="A37" s="25"/>
      <c r="B37" s="28"/>
      <c r="C37" s="80"/>
      <c r="D37" s="29"/>
      <c r="E37" s="29"/>
    </row>
    <row r="38" spans="1:5" ht="14.25">
      <c r="A38" s="25"/>
      <c r="B38" s="1" t="s">
        <v>25</v>
      </c>
      <c r="C38" s="79"/>
      <c r="D38" s="36">
        <f>D27+D36</f>
        <v>1475143565</v>
      </c>
      <c r="E38" s="36">
        <f>E27+E36</f>
        <v>1353275052</v>
      </c>
    </row>
    <row r="39" spans="2:5" ht="15.75" thickBot="1">
      <c r="B39" s="38"/>
      <c r="C39" s="83"/>
      <c r="D39" s="70"/>
      <c r="E39" s="70"/>
    </row>
    <row r="40" spans="2:5" ht="14.25">
      <c r="B40" s="39"/>
      <c r="C40" s="84"/>
      <c r="D40" s="40"/>
      <c r="E40" s="40"/>
    </row>
    <row r="41" spans="2:5" ht="51" customHeight="1">
      <c r="B41" s="186" t="s">
        <v>99</v>
      </c>
      <c r="C41" s="186"/>
      <c r="D41" s="186"/>
      <c r="E41" s="186"/>
    </row>
    <row r="42" spans="2:5" ht="16.5" customHeight="1">
      <c r="B42" s="50" t="s">
        <v>100</v>
      </c>
      <c r="C42" s="84"/>
      <c r="D42" s="40"/>
      <c r="E42" s="42"/>
    </row>
    <row r="43" spans="2:5" ht="15.75">
      <c r="B43" s="77"/>
      <c r="C43" s="22"/>
      <c r="D43" s="185"/>
      <c r="E43" s="185"/>
    </row>
    <row r="44" spans="2:5" ht="15.75">
      <c r="B44" s="95" t="s">
        <v>101</v>
      </c>
      <c r="C44" s="22"/>
      <c r="D44" s="184" t="s">
        <v>103</v>
      </c>
      <c r="E44" s="184"/>
    </row>
    <row r="45" spans="2:5" ht="15.75">
      <c r="B45" s="94" t="s">
        <v>102</v>
      </c>
      <c r="C45" s="22"/>
      <c r="D45" s="183" t="s">
        <v>104</v>
      </c>
      <c r="E45" s="183"/>
    </row>
    <row r="46" spans="2:6" ht="10.5" customHeight="1">
      <c r="B46" s="43"/>
      <c r="C46" s="86"/>
      <c r="D46" s="43"/>
      <c r="E46" s="43"/>
      <c r="F46" s="44"/>
    </row>
    <row r="47" spans="3:6" ht="18.75">
      <c r="C47" s="87"/>
      <c r="D47" s="45"/>
      <c r="E47" s="46"/>
      <c r="F47" s="44"/>
    </row>
    <row r="48" spans="2:3" ht="18.75">
      <c r="B48" s="9"/>
      <c r="C48" s="86"/>
    </row>
    <row r="49" spans="2:5" ht="15" customHeight="1">
      <c r="B49" s="128"/>
      <c r="C49" s="128"/>
      <c r="D49" s="128"/>
      <c r="E49" s="128"/>
    </row>
    <row r="50" spans="2:5" ht="12.75">
      <c r="B50" s="41"/>
      <c r="C50" s="85"/>
      <c r="D50" s="48"/>
      <c r="E50" s="49"/>
    </row>
    <row r="51" spans="2:5" ht="15">
      <c r="B51" s="50"/>
      <c r="C51" s="89"/>
      <c r="D51" s="51"/>
      <c r="E51" s="49"/>
    </row>
    <row r="52" spans="2:5" ht="12.75">
      <c r="B52" s="41"/>
      <c r="C52" s="85"/>
      <c r="D52" s="51"/>
      <c r="E52" s="49"/>
    </row>
    <row r="53" spans="2:5" ht="12.75">
      <c r="B53" s="41"/>
      <c r="C53" s="85"/>
      <c r="D53" s="51"/>
      <c r="E53" s="49"/>
    </row>
    <row r="54" spans="2:5" ht="12.75">
      <c r="B54" s="41"/>
      <c r="C54" s="85"/>
      <c r="D54" s="51"/>
      <c r="E54" s="49"/>
    </row>
    <row r="55" spans="2:5" ht="12.75">
      <c r="B55" s="41"/>
      <c r="C55" s="85"/>
      <c r="D55" s="52"/>
      <c r="E55" s="49"/>
    </row>
    <row r="56" spans="2:5" ht="12.75">
      <c r="B56" s="41"/>
      <c r="C56" s="85"/>
      <c r="D56" s="49"/>
      <c r="E56" s="49"/>
    </row>
    <row r="57" spans="2:5" ht="12.75">
      <c r="B57" s="41"/>
      <c r="C57" s="85"/>
      <c r="D57" s="49"/>
      <c r="E57" s="49"/>
    </row>
    <row r="58" spans="2:5" ht="12.75">
      <c r="B58" s="41"/>
      <c r="C58" s="85"/>
      <c r="D58" s="49"/>
      <c r="E58" s="49"/>
    </row>
    <row r="59" spans="2:5" ht="12.75">
      <c r="B59" s="41"/>
      <c r="C59" s="85"/>
      <c r="D59" s="49"/>
      <c r="E59" s="49"/>
    </row>
    <row r="60" spans="2:5" ht="12.75">
      <c r="B60" s="47"/>
      <c r="C60" s="88"/>
      <c r="D60" s="27"/>
      <c r="E60" s="49"/>
    </row>
  </sheetData>
  <sheetProtection/>
  <mergeCells count="4">
    <mergeCell ref="D45:E45"/>
    <mergeCell ref="D44:E44"/>
    <mergeCell ref="D43:E43"/>
    <mergeCell ref="B41:E41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8" sqref="A8"/>
    </sheetView>
  </sheetViews>
  <sheetFormatPr defaultColWidth="9.00390625" defaultRowHeight="12.75"/>
  <cols>
    <col min="1" max="1" width="59.625" style="4" customWidth="1"/>
    <col min="2" max="2" width="9.375" style="99" customWidth="1"/>
    <col min="3" max="4" width="29.003906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24" t="s">
        <v>63</v>
      </c>
      <c r="B1" s="125"/>
      <c r="C1" s="125"/>
      <c r="D1" s="73"/>
      <c r="E1" s="74"/>
    </row>
    <row r="2" spans="1:5" ht="15.75">
      <c r="A2" s="168" t="s">
        <v>40</v>
      </c>
      <c r="B2" s="169"/>
      <c r="C2" s="169"/>
      <c r="D2" s="76"/>
      <c r="E2" s="72"/>
    </row>
    <row r="3" spans="1:5" ht="15">
      <c r="A3" s="126"/>
      <c r="B3" s="127"/>
      <c r="C3" s="126"/>
      <c r="D3" s="126"/>
      <c r="E3" s="96"/>
    </row>
    <row r="4" spans="1:5" ht="15" customHeight="1">
      <c r="A4" s="187" t="s">
        <v>18</v>
      </c>
      <c r="B4" s="189" t="s">
        <v>31</v>
      </c>
      <c r="C4" s="191" t="s">
        <v>105</v>
      </c>
      <c r="D4" s="191"/>
      <c r="E4" s="96"/>
    </row>
    <row r="5" spans="1:5" ht="45.75" customHeight="1">
      <c r="A5" s="188"/>
      <c r="B5" s="190"/>
      <c r="C5" s="173" t="s">
        <v>106</v>
      </c>
      <c r="D5" s="173" t="s">
        <v>107</v>
      </c>
      <c r="E5" s="96"/>
    </row>
    <row r="6" spans="1:5" ht="12.75" customHeight="1">
      <c r="A6" s="97"/>
      <c r="B6" s="100"/>
      <c r="C6" s="98"/>
      <c r="D6" s="98"/>
      <c r="E6" s="96"/>
    </row>
    <row r="7" spans="1:4" s="11" customFormat="1" ht="30.75" customHeight="1">
      <c r="A7" s="28" t="s">
        <v>76</v>
      </c>
      <c r="B7" s="80" t="s">
        <v>78</v>
      </c>
      <c r="C7" s="29">
        <v>51778944</v>
      </c>
      <c r="D7" s="29">
        <v>39732964</v>
      </c>
    </row>
    <row r="8" spans="1:4" s="11" customFormat="1" ht="20.25" customHeight="1">
      <c r="A8" s="31" t="s">
        <v>77</v>
      </c>
      <c r="B8" s="82" t="s">
        <v>78</v>
      </c>
      <c r="C8" s="53">
        <v>-16556636</v>
      </c>
      <c r="D8" s="53">
        <v>-12531826</v>
      </c>
    </row>
    <row r="9" spans="1:4" ht="15" hidden="1">
      <c r="A9" s="28" t="s">
        <v>0</v>
      </c>
      <c r="B9" s="80"/>
      <c r="C9" s="37" t="e">
        <f>#REF!</f>
        <v>#REF!</v>
      </c>
      <c r="D9" s="37">
        <v>-1891818</v>
      </c>
    </row>
    <row r="10" spans="1:4" ht="15" hidden="1">
      <c r="A10" s="28" t="s">
        <v>2</v>
      </c>
      <c r="B10" s="80"/>
      <c r="C10" s="37" t="e">
        <f>#REF!</f>
        <v>#REF!</v>
      </c>
      <c r="D10" s="37">
        <v>-1600196</v>
      </c>
    </row>
    <row r="11" spans="1:4" ht="15" hidden="1">
      <c r="A11" s="28" t="s">
        <v>1</v>
      </c>
      <c r="B11" s="80"/>
      <c r="C11" s="37" t="e">
        <f>#REF!</f>
        <v>#REF!</v>
      </c>
      <c r="D11" s="37">
        <v>-1104</v>
      </c>
    </row>
    <row r="12" spans="1:4" ht="13.5" customHeight="1" hidden="1">
      <c r="A12" s="1"/>
      <c r="B12" s="79"/>
      <c r="C12" s="131" t="e">
        <f>SUM(C9:C11)</f>
        <v>#REF!</v>
      </c>
      <c r="D12" s="131">
        <f>SUM(D9:D11)</f>
        <v>-3493118</v>
      </c>
    </row>
    <row r="13" spans="1:4" ht="15" customHeight="1">
      <c r="A13" s="28"/>
      <c r="B13" s="80"/>
      <c r="C13" s="29"/>
      <c r="D13" s="29"/>
    </row>
    <row r="14" spans="1:5" ht="14.25">
      <c r="A14" s="1" t="s">
        <v>79</v>
      </c>
      <c r="B14" s="79"/>
      <c r="C14" s="54">
        <f>C7+C8</f>
        <v>35222308</v>
      </c>
      <c r="D14" s="54">
        <f>D7+D8</f>
        <v>27201138</v>
      </c>
      <c r="E14" s="10"/>
    </row>
    <row r="15" spans="1:5" ht="20.25" customHeight="1">
      <c r="A15" s="31" t="s">
        <v>80</v>
      </c>
      <c r="B15" s="82" t="s">
        <v>33</v>
      </c>
      <c r="C15" s="53">
        <v>-1422437</v>
      </c>
      <c r="D15" s="53">
        <v>-23582</v>
      </c>
      <c r="E15" s="10"/>
    </row>
    <row r="16" spans="1:5" ht="37.5" customHeight="1">
      <c r="A16" s="55" t="s">
        <v>81</v>
      </c>
      <c r="B16" s="101"/>
      <c r="C16" s="56">
        <f>C14+C15</f>
        <v>33799871</v>
      </c>
      <c r="D16" s="56">
        <f>D14+D15</f>
        <v>27177556</v>
      </c>
      <c r="E16" s="10"/>
    </row>
    <row r="17" spans="1:5" ht="15.75" customHeight="1">
      <c r="A17" s="1"/>
      <c r="B17" s="79"/>
      <c r="C17" s="2"/>
      <c r="D17" s="2"/>
      <c r="E17" s="10"/>
    </row>
    <row r="18" spans="1:5" ht="19.5" customHeight="1">
      <c r="A18" s="28" t="s">
        <v>17</v>
      </c>
      <c r="B18" s="80"/>
      <c r="C18" s="57">
        <v>555105</v>
      </c>
      <c r="D18" s="57">
        <v>647520</v>
      </c>
      <c r="E18" s="10"/>
    </row>
    <row r="19" spans="1:5" ht="21" customHeight="1">
      <c r="A19" s="28" t="s">
        <v>19</v>
      </c>
      <c r="B19" s="80"/>
      <c r="C19" s="57">
        <v>-2209047</v>
      </c>
      <c r="D19" s="57">
        <v>-1984974</v>
      </c>
      <c r="E19" s="10"/>
    </row>
    <row r="20" spans="1:5" ht="47.25" customHeight="1">
      <c r="A20" s="28" t="s">
        <v>108</v>
      </c>
      <c r="B20" s="80"/>
      <c r="C20" s="57">
        <v>-5754051</v>
      </c>
      <c r="D20" s="57" t="s">
        <v>28</v>
      </c>
      <c r="E20" s="10"/>
    </row>
    <row r="21" spans="1:5" ht="33.75" customHeight="1">
      <c r="A21" s="28" t="s">
        <v>20</v>
      </c>
      <c r="B21" s="80"/>
      <c r="C21" s="57">
        <v>-1028325</v>
      </c>
      <c r="D21" s="57">
        <v>-2343111</v>
      </c>
      <c r="E21" s="10"/>
    </row>
    <row r="22" spans="1:5" ht="34.5" customHeight="1">
      <c r="A22" s="28" t="s">
        <v>109</v>
      </c>
      <c r="B22" s="80"/>
      <c r="C22" s="57">
        <v>32953</v>
      </c>
      <c r="D22" s="58">
        <v>-423</v>
      </c>
      <c r="E22" s="10"/>
    </row>
    <row r="23" spans="1:5" ht="54.75" customHeight="1">
      <c r="A23" s="28" t="s">
        <v>110</v>
      </c>
      <c r="B23" s="80"/>
      <c r="C23" s="57"/>
      <c r="D23" s="58">
        <v>2436</v>
      </c>
      <c r="E23" s="10"/>
    </row>
    <row r="24" spans="1:4" ht="19.5" customHeight="1">
      <c r="A24" s="28" t="s">
        <v>69</v>
      </c>
      <c r="B24" s="80"/>
      <c r="C24" s="37">
        <v>-9126754</v>
      </c>
      <c r="D24" s="37">
        <v>-8246129</v>
      </c>
    </row>
    <row r="25" spans="1:4" ht="18.75" customHeight="1">
      <c r="A25" s="31" t="s">
        <v>70</v>
      </c>
      <c r="B25" s="82"/>
      <c r="C25" s="53">
        <v>-720549</v>
      </c>
      <c r="D25" s="53">
        <v>-475021</v>
      </c>
    </row>
    <row r="26" spans="1:4" ht="9.75" customHeight="1">
      <c r="A26" s="55"/>
      <c r="B26" s="101"/>
      <c r="C26" s="56"/>
      <c r="D26" s="56"/>
    </row>
    <row r="27" spans="1:6" ht="14.25">
      <c r="A27" s="59" t="s">
        <v>15</v>
      </c>
      <c r="B27" s="102"/>
      <c r="C27" s="60">
        <f>C16+C18+C19+C20+C21+C22+C24+C25</f>
        <v>15549203</v>
      </c>
      <c r="D27" s="60">
        <f>D16+D18+D19+D21+D22+D23+D24+D25</f>
        <v>14777854</v>
      </c>
      <c r="F27" s="3"/>
    </row>
    <row r="28" spans="1:5" ht="20.25" customHeight="1">
      <c r="A28" s="31" t="s">
        <v>27</v>
      </c>
      <c r="B28" s="82" t="s">
        <v>83</v>
      </c>
      <c r="C28" s="53">
        <v>-315226</v>
      </c>
      <c r="D28" s="53">
        <v>-694112</v>
      </c>
      <c r="E28" s="12"/>
    </row>
    <row r="29" spans="1:4" ht="9" customHeight="1">
      <c r="A29" s="55"/>
      <c r="B29" s="101"/>
      <c r="C29" s="56"/>
      <c r="D29" s="56"/>
    </row>
    <row r="30" spans="1:4" ht="20.25" customHeight="1" thickBot="1">
      <c r="A30" s="66" t="s">
        <v>111</v>
      </c>
      <c r="B30" s="109"/>
      <c r="C30" s="69">
        <f>C27+C28</f>
        <v>15233977</v>
      </c>
      <c r="D30" s="69">
        <f>D27+D28</f>
        <v>14083742</v>
      </c>
    </row>
    <row r="31" spans="1:4" ht="14.25">
      <c r="A31" s="1"/>
      <c r="B31" s="79"/>
      <c r="C31" s="2"/>
      <c r="D31" s="2"/>
    </row>
    <row r="32" spans="1:4" s="10" customFormat="1" ht="15">
      <c r="A32" s="63" t="s">
        <v>82</v>
      </c>
      <c r="B32" s="103"/>
      <c r="C32" s="61"/>
      <c r="D32" s="62"/>
    </row>
    <row r="33" spans="1:4" s="10" customFormat="1" ht="9.75" customHeight="1">
      <c r="A33" s="63"/>
      <c r="B33" s="104"/>
      <c r="C33" s="37"/>
      <c r="D33" s="62"/>
    </row>
    <row r="34" spans="1:4" s="10" customFormat="1" ht="35.25" customHeight="1">
      <c r="A34" s="64" t="s">
        <v>16</v>
      </c>
      <c r="B34" s="105"/>
      <c r="C34" s="62"/>
      <c r="D34" s="62"/>
    </row>
    <row r="35" spans="1:4" s="10" customFormat="1" ht="49.5" customHeight="1">
      <c r="A35" s="28" t="s">
        <v>112</v>
      </c>
      <c r="B35" s="106"/>
      <c r="C35" s="37">
        <v>-957623</v>
      </c>
      <c r="D35" s="37">
        <v>-248757</v>
      </c>
    </row>
    <row r="36" spans="1:4" s="10" customFormat="1" ht="64.5" customHeight="1">
      <c r="A36" s="28" t="s">
        <v>113</v>
      </c>
      <c r="B36" s="106"/>
      <c r="C36" s="37"/>
      <c r="D36" s="37">
        <v>4772</v>
      </c>
    </row>
    <row r="37" spans="1:4" s="10" customFormat="1" ht="36" customHeight="1">
      <c r="A37" s="64" t="s">
        <v>71</v>
      </c>
      <c r="B37" s="106"/>
      <c r="C37" s="37"/>
      <c r="D37" s="62"/>
    </row>
    <row r="38" spans="1:4" s="10" customFormat="1" ht="46.5" customHeight="1">
      <c r="A38" s="28" t="s">
        <v>114</v>
      </c>
      <c r="B38" s="107"/>
      <c r="C38" s="37">
        <v>-67</v>
      </c>
      <c r="D38" s="53">
        <v>-124</v>
      </c>
    </row>
    <row r="39" spans="1:4" s="10" customFormat="1" ht="11.25" customHeight="1">
      <c r="A39" s="132"/>
      <c r="B39" s="133"/>
      <c r="C39" s="134"/>
      <c r="D39" s="37"/>
    </row>
    <row r="40" spans="1:4" s="10" customFormat="1" ht="21" customHeight="1">
      <c r="A40" s="172" t="s">
        <v>115</v>
      </c>
      <c r="B40" s="108"/>
      <c r="C40" s="130">
        <f>C35+C36+C38</f>
        <v>-957690</v>
      </c>
      <c r="D40" s="130">
        <f>D35+D36+D38</f>
        <v>-244109</v>
      </c>
    </row>
    <row r="41" spans="1:4" s="10" customFormat="1" ht="6.75" customHeight="1">
      <c r="A41" s="65"/>
      <c r="B41" s="106"/>
      <c r="C41" s="62"/>
      <c r="D41" s="62"/>
    </row>
    <row r="42" spans="1:4" s="10" customFormat="1" ht="21" customHeight="1" thickBot="1">
      <c r="A42" s="66" t="s">
        <v>42</v>
      </c>
      <c r="B42" s="109"/>
      <c r="C42" s="67">
        <f>C30+C40</f>
        <v>14276287</v>
      </c>
      <c r="D42" s="67">
        <f>D30+D40</f>
        <v>13839633</v>
      </c>
    </row>
    <row r="43" spans="1:4" ht="15">
      <c r="A43" s="135"/>
      <c r="B43" s="136"/>
      <c r="C43" s="62"/>
      <c r="D43" s="62"/>
    </row>
    <row r="44" spans="1:4" ht="52.5" customHeight="1" thickBot="1">
      <c r="A44" s="165" t="s">
        <v>116</v>
      </c>
      <c r="B44" s="162">
        <v>22</v>
      </c>
      <c r="C44" s="166">
        <v>1946</v>
      </c>
      <c r="D44" s="166">
        <v>1799</v>
      </c>
    </row>
    <row r="45" spans="1:4" ht="12.75">
      <c r="A45" s="117"/>
      <c r="B45" s="110"/>
      <c r="C45" s="14"/>
      <c r="D45" s="14"/>
    </row>
    <row r="46" spans="1:4" ht="15" customHeight="1">
      <c r="A46" s="15"/>
      <c r="B46" s="111"/>
      <c r="C46" s="14"/>
      <c r="D46" s="14"/>
    </row>
    <row r="47" spans="1:4" ht="15.75" customHeight="1">
      <c r="A47" s="68"/>
      <c r="B47" s="112"/>
      <c r="C47" s="68"/>
      <c r="D47" s="5"/>
    </row>
    <row r="48" spans="1:4" ht="12.75">
      <c r="A48" s="6"/>
      <c r="B48" s="113"/>
      <c r="D48" s="7"/>
    </row>
    <row r="49" spans="1:4" ht="15.75" customHeight="1">
      <c r="A49" s="6"/>
      <c r="B49" s="113"/>
      <c r="D49" s="7"/>
    </row>
    <row r="50" spans="1:4" ht="13.5" customHeight="1">
      <c r="A50" s="68"/>
      <c r="B50" s="112"/>
      <c r="C50" s="68"/>
      <c r="D50" s="8"/>
    </row>
    <row r="51" spans="1:4" ht="12.75">
      <c r="A51" s="6"/>
      <c r="B51" s="113"/>
      <c r="C51" s="16"/>
      <c r="D51" s="7"/>
    </row>
    <row r="52" spans="1:4" ht="12.75">
      <c r="A52" s="17"/>
      <c r="B52" s="114"/>
      <c r="C52" s="13"/>
      <c r="D52" s="7"/>
    </row>
    <row r="53" spans="1:4" ht="15">
      <c r="A53" s="19"/>
      <c r="B53" s="115"/>
      <c r="C53" s="7"/>
      <c r="D53" s="7"/>
    </row>
    <row r="54" spans="1:4" ht="12.75">
      <c r="A54" s="18"/>
      <c r="B54" s="116"/>
      <c r="C54" s="18"/>
      <c r="D54" s="18"/>
    </row>
  </sheetData>
  <sheetProtection selectLockedCells="1" selectUnlockedCells="1"/>
  <mergeCells count="3">
    <mergeCell ref="A4:A5"/>
    <mergeCell ref="B4:B5"/>
    <mergeCell ref="C4:D4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0.625" style="0" customWidth="1"/>
    <col min="2" max="2" width="26.25390625" style="0" customWidth="1"/>
    <col min="3" max="3" width="19.625" style="0" customWidth="1"/>
    <col min="4" max="4" width="25.00390625" style="0" customWidth="1"/>
    <col min="5" max="5" width="21.125" style="0" customWidth="1"/>
    <col min="6" max="6" width="21.75390625" style="0" customWidth="1"/>
    <col min="7" max="7" width="20.00390625" style="0" customWidth="1"/>
  </cols>
  <sheetData>
    <row r="1" spans="1:9" ht="15.75">
      <c r="A1" s="124" t="s">
        <v>63</v>
      </c>
      <c r="B1" s="125"/>
      <c r="C1" s="125"/>
      <c r="D1" s="73"/>
      <c r="E1" s="137"/>
      <c r="F1" s="137"/>
      <c r="G1" s="137"/>
      <c r="H1" s="118"/>
      <c r="I1" s="118"/>
    </row>
    <row r="2" spans="1:9" ht="15.75">
      <c r="A2" s="168" t="s">
        <v>117</v>
      </c>
      <c r="B2" s="169"/>
      <c r="C2" s="169"/>
      <c r="D2" s="76"/>
      <c r="E2" s="171"/>
      <c r="F2" s="171"/>
      <c r="G2" s="171"/>
      <c r="H2" s="118"/>
      <c r="I2" s="118"/>
    </row>
    <row r="3" spans="1:9" ht="15">
      <c r="A3" s="138"/>
      <c r="B3" s="138"/>
      <c r="C3" s="138"/>
      <c r="D3" s="138"/>
      <c r="E3" s="138"/>
      <c r="F3" s="138"/>
      <c r="G3" s="138"/>
      <c r="H3" s="118"/>
      <c r="I3" s="118"/>
    </row>
    <row r="4" spans="1:9" s="121" customFormat="1" ht="111.75" customHeight="1">
      <c r="A4" s="122" t="s">
        <v>18</v>
      </c>
      <c r="B4" s="163" t="s">
        <v>11</v>
      </c>
      <c r="C4" s="163" t="s">
        <v>12</v>
      </c>
      <c r="D4" s="163" t="s">
        <v>88</v>
      </c>
      <c r="E4" s="163" t="s">
        <v>13</v>
      </c>
      <c r="F4" s="163" t="s">
        <v>89</v>
      </c>
      <c r="G4" s="163" t="s">
        <v>41</v>
      </c>
      <c r="H4" s="120"/>
      <c r="I4" s="120"/>
    </row>
    <row r="5" s="75" customFormat="1" ht="12.75"/>
    <row r="6" spans="1:7" s="75" customFormat="1" ht="21" customHeight="1">
      <c r="A6" s="119" t="s">
        <v>90</v>
      </c>
      <c r="B6" s="175">
        <v>78300000</v>
      </c>
      <c r="C6" s="175">
        <v>54568526</v>
      </c>
      <c r="D6" s="181">
        <v>-1999265</v>
      </c>
      <c r="E6" s="175">
        <v>2283335</v>
      </c>
      <c r="F6" s="175">
        <v>66509202</v>
      </c>
      <c r="G6" s="175">
        <f>SUM(B6:F6)</f>
        <v>199661798</v>
      </c>
    </row>
    <row r="7" spans="1:7" s="75" customFormat="1" ht="35.25" customHeight="1">
      <c r="A7" s="119" t="s">
        <v>118</v>
      </c>
      <c r="B7" s="175" t="s">
        <v>28</v>
      </c>
      <c r="C7" s="175" t="s">
        <v>28</v>
      </c>
      <c r="D7" s="175" t="s">
        <v>28</v>
      </c>
      <c r="E7" s="175" t="s">
        <v>28</v>
      </c>
      <c r="F7" s="175" t="s">
        <v>28</v>
      </c>
      <c r="G7" s="175" t="s">
        <v>28</v>
      </c>
    </row>
    <row r="8" spans="1:7" s="75" customFormat="1" ht="15" thickBot="1">
      <c r="A8" s="174"/>
      <c r="B8" s="176"/>
      <c r="C8" s="176"/>
      <c r="D8" s="176"/>
      <c r="E8" s="176"/>
      <c r="F8" s="176"/>
      <c r="G8" s="176"/>
    </row>
    <row r="9" spans="1:7" s="75" customFormat="1" ht="14.25">
      <c r="A9" s="119"/>
      <c r="B9" s="175"/>
      <c r="C9" s="175"/>
      <c r="D9" s="175"/>
      <c r="E9" s="175"/>
      <c r="F9" s="175"/>
      <c r="G9" s="175"/>
    </row>
    <row r="10" spans="1:7" s="75" customFormat="1" ht="21" customHeight="1">
      <c r="A10" s="119" t="s">
        <v>126</v>
      </c>
      <c r="B10" s="175">
        <f>SUM(B6:B7)</f>
        <v>78300000</v>
      </c>
      <c r="C10" s="175">
        <f>SUM(C6:C7)</f>
        <v>54568526</v>
      </c>
      <c r="D10" s="181">
        <f>SUM(D6:D7)</f>
        <v>-1999265</v>
      </c>
      <c r="E10" s="175">
        <f>SUM(E6:E7)</f>
        <v>2283335</v>
      </c>
      <c r="F10" s="175">
        <f>SUM(F6:F7)</f>
        <v>66509202</v>
      </c>
      <c r="G10" s="182">
        <f>SUM(B10:F10)</f>
        <v>199661798</v>
      </c>
    </row>
    <row r="11" spans="1:7" s="75" customFormat="1" ht="15" thickBot="1">
      <c r="A11" s="174"/>
      <c r="B11" s="150"/>
      <c r="C11" s="150"/>
      <c r="D11" s="150"/>
      <c r="E11" s="150"/>
      <c r="F11" s="176"/>
      <c r="G11" s="176"/>
    </row>
    <row r="12" spans="1:7" s="75" customFormat="1" ht="15">
      <c r="A12" s="146"/>
      <c r="B12" s="147"/>
      <c r="C12" s="147"/>
      <c r="D12" s="147"/>
      <c r="E12" s="147"/>
      <c r="F12" s="175"/>
      <c r="G12" s="175"/>
    </row>
    <row r="13" spans="1:7" s="75" customFormat="1" ht="15">
      <c r="A13" s="146" t="s">
        <v>119</v>
      </c>
      <c r="B13" s="175" t="s">
        <v>28</v>
      </c>
      <c r="C13" s="175" t="s">
        <v>28</v>
      </c>
      <c r="D13" s="175" t="s">
        <v>28</v>
      </c>
      <c r="E13" s="175" t="s">
        <v>28</v>
      </c>
      <c r="F13" s="177">
        <v>14083742</v>
      </c>
      <c r="G13" s="177">
        <f>SUM(B13:F13)</f>
        <v>14083742</v>
      </c>
    </row>
    <row r="14" spans="1:7" s="75" customFormat="1" ht="18.75" customHeight="1">
      <c r="A14" s="146" t="s">
        <v>120</v>
      </c>
      <c r="B14" s="175" t="s">
        <v>28</v>
      </c>
      <c r="C14" s="175" t="s">
        <v>28</v>
      </c>
      <c r="D14" s="57">
        <v>-244109</v>
      </c>
      <c r="E14" s="175" t="s">
        <v>28</v>
      </c>
      <c r="F14" s="175" t="s">
        <v>28</v>
      </c>
      <c r="G14" s="57">
        <f>SUM(B14:F14)</f>
        <v>-244109</v>
      </c>
    </row>
    <row r="15" spans="1:7" s="75" customFormat="1" ht="15.75" thickBot="1">
      <c r="A15" s="143"/>
      <c r="B15" s="149"/>
      <c r="C15" s="149"/>
      <c r="D15" s="150"/>
      <c r="E15" s="150"/>
      <c r="F15" s="150"/>
      <c r="G15" s="150"/>
    </row>
    <row r="16" spans="1:7" s="75" customFormat="1" ht="14.25">
      <c r="A16" s="119"/>
      <c r="B16" s="148"/>
      <c r="C16" s="148"/>
      <c r="D16" s="148"/>
      <c r="E16" s="148"/>
      <c r="F16" s="175"/>
      <c r="G16" s="175"/>
    </row>
    <row r="17" spans="1:7" s="75" customFormat="1" ht="14.25">
      <c r="A17" s="119" t="s">
        <v>42</v>
      </c>
      <c r="B17" s="148" t="s">
        <v>28</v>
      </c>
      <c r="C17" s="148" t="s">
        <v>28</v>
      </c>
      <c r="D17" s="181">
        <f>SUM(D13:D14)</f>
        <v>-244109</v>
      </c>
      <c r="E17" s="175" t="s">
        <v>28</v>
      </c>
      <c r="F17" s="175">
        <f>SUM(F13:F14)</f>
        <v>14083742</v>
      </c>
      <c r="G17" s="148">
        <f>SUM(B17:F17)</f>
        <v>13839633</v>
      </c>
    </row>
    <row r="18" spans="1:7" s="75" customFormat="1" ht="15.75" thickBot="1">
      <c r="A18" s="178"/>
      <c r="B18" s="179"/>
      <c r="C18" s="179"/>
      <c r="D18" s="179"/>
      <c r="E18" s="179"/>
      <c r="F18" s="179"/>
      <c r="G18" s="179"/>
    </row>
    <row r="19" spans="1:7" s="75" customFormat="1" ht="15.75" thickTop="1">
      <c r="A19" s="146"/>
      <c r="B19" s="147"/>
      <c r="C19" s="147"/>
      <c r="D19" s="148"/>
      <c r="E19" s="148"/>
      <c r="F19" s="148"/>
      <c r="G19" s="147"/>
    </row>
    <row r="20" spans="1:7" s="75" customFormat="1" ht="45">
      <c r="A20" s="146" t="s">
        <v>121</v>
      </c>
      <c r="B20" s="147"/>
      <c r="C20" s="147">
        <v>17698331</v>
      </c>
      <c r="D20" s="148" t="s">
        <v>28</v>
      </c>
      <c r="E20" s="148" t="s">
        <v>28</v>
      </c>
      <c r="F20" s="148" t="s">
        <v>28</v>
      </c>
      <c r="G20" s="147">
        <f>SUM(B20:F20)</f>
        <v>17698331</v>
      </c>
    </row>
    <row r="21" spans="1:7" s="75" customFormat="1" ht="15">
      <c r="A21" s="146" t="s">
        <v>122</v>
      </c>
      <c r="B21" s="147" t="s">
        <v>28</v>
      </c>
      <c r="C21" s="147" t="s">
        <v>28</v>
      </c>
      <c r="D21" s="147" t="s">
        <v>28</v>
      </c>
      <c r="E21" s="147" t="s">
        <v>28</v>
      </c>
      <c r="F21" s="57">
        <v>-7936551</v>
      </c>
      <c r="G21" s="57">
        <f>SUM(B21:F21)</f>
        <v>-7936551</v>
      </c>
    </row>
    <row r="22" spans="1:7" s="75" customFormat="1" ht="15.75" thickBot="1">
      <c r="A22" s="143"/>
      <c r="B22" s="149"/>
      <c r="C22" s="149"/>
      <c r="D22" s="150"/>
      <c r="E22" s="150"/>
      <c r="F22" s="150"/>
      <c r="G22" s="150"/>
    </row>
    <row r="23" spans="1:7" s="75" customFormat="1" ht="14.25">
      <c r="A23" s="119"/>
      <c r="B23" s="148"/>
      <c r="C23" s="148"/>
      <c r="D23" s="148"/>
      <c r="E23" s="148"/>
      <c r="F23" s="148"/>
      <c r="G23" s="148"/>
    </row>
    <row r="24" spans="1:7" s="75" customFormat="1" ht="14.25">
      <c r="A24" s="119" t="s">
        <v>123</v>
      </c>
      <c r="B24" s="175">
        <f>B10</f>
        <v>78300000</v>
      </c>
      <c r="C24" s="175">
        <f>C10+C20</f>
        <v>72266857</v>
      </c>
      <c r="D24" s="181">
        <f>D10+D17</f>
        <v>-2243374</v>
      </c>
      <c r="E24" s="175">
        <f>E10</f>
        <v>2283335</v>
      </c>
      <c r="F24" s="148">
        <f>F10+F17+F21</f>
        <v>72656393</v>
      </c>
      <c r="G24" s="148">
        <f>SUM(B24:F24)</f>
        <v>223263211</v>
      </c>
    </row>
    <row r="25" spans="1:7" s="75" customFormat="1" ht="15.75" thickBot="1">
      <c r="A25" s="178"/>
      <c r="B25" s="180"/>
      <c r="C25" s="180"/>
      <c r="D25" s="179"/>
      <c r="E25" s="179"/>
      <c r="F25" s="179"/>
      <c r="G25" s="179"/>
    </row>
    <row r="26" spans="1:7" s="75" customFormat="1" ht="15" thickTop="1">
      <c r="A26" s="119"/>
      <c r="B26" s="148"/>
      <c r="C26" s="148"/>
      <c r="D26" s="175"/>
      <c r="E26" s="148"/>
      <c r="F26" s="175"/>
      <c r="G26" s="148"/>
    </row>
    <row r="27" spans="1:7" s="75" customFormat="1" ht="14.25">
      <c r="A27" s="119" t="s">
        <v>124</v>
      </c>
      <c r="B27" s="148">
        <v>78300000</v>
      </c>
      <c r="C27" s="148">
        <v>80980344</v>
      </c>
      <c r="D27" s="181">
        <v>-3077553</v>
      </c>
      <c r="E27" s="148">
        <v>2283335</v>
      </c>
      <c r="F27" s="175">
        <v>86215681</v>
      </c>
      <c r="G27" s="148">
        <f>SUM(B27:F27)</f>
        <v>244701807</v>
      </c>
    </row>
    <row r="28" spans="1:7" s="75" customFormat="1" ht="7.5" customHeight="1" thickBot="1">
      <c r="A28" s="174"/>
      <c r="B28" s="150"/>
      <c r="C28" s="150"/>
      <c r="D28" s="150"/>
      <c r="E28" s="150"/>
      <c r="F28" s="176"/>
      <c r="G28" s="176"/>
    </row>
    <row r="29" spans="1:7" s="75" customFormat="1" ht="15">
      <c r="A29" s="146"/>
      <c r="B29" s="147"/>
      <c r="C29" s="147"/>
      <c r="D29" s="147"/>
      <c r="E29" s="147"/>
      <c r="F29" s="175"/>
      <c r="G29" s="175"/>
    </row>
    <row r="30" spans="1:7" s="75" customFormat="1" ht="15">
      <c r="A30" s="146" t="s">
        <v>119</v>
      </c>
      <c r="B30" s="147" t="s">
        <v>28</v>
      </c>
      <c r="C30" s="147" t="s">
        <v>28</v>
      </c>
      <c r="D30" s="147" t="s">
        <v>28</v>
      </c>
      <c r="E30" s="147" t="s">
        <v>28</v>
      </c>
      <c r="F30" s="147">
        <v>15233977</v>
      </c>
      <c r="G30" s="194">
        <f>SUM(B30:F30)</f>
        <v>15233977</v>
      </c>
    </row>
    <row r="31" spans="1:7" s="75" customFormat="1" ht="15">
      <c r="A31" s="146" t="s">
        <v>120</v>
      </c>
      <c r="B31" s="147" t="s">
        <v>28</v>
      </c>
      <c r="C31" s="147" t="s">
        <v>28</v>
      </c>
      <c r="D31" s="57">
        <v>-957690</v>
      </c>
      <c r="E31" s="147" t="s">
        <v>28</v>
      </c>
      <c r="F31" s="147" t="s">
        <v>28</v>
      </c>
      <c r="G31" s="57">
        <f>SUM(B31:F31)</f>
        <v>-957690</v>
      </c>
    </row>
    <row r="32" spans="1:7" s="75" customFormat="1" ht="15.75" thickBot="1">
      <c r="A32" s="143"/>
      <c r="B32" s="149"/>
      <c r="C32" s="149"/>
      <c r="D32" s="150"/>
      <c r="E32" s="150"/>
      <c r="F32" s="150"/>
      <c r="G32" s="150"/>
    </row>
    <row r="33" spans="1:7" s="75" customFormat="1" ht="14.25">
      <c r="A33" s="119"/>
      <c r="B33" s="148"/>
      <c r="C33" s="148"/>
      <c r="D33" s="148"/>
      <c r="E33" s="148"/>
      <c r="F33" s="175"/>
      <c r="G33" s="175"/>
    </row>
    <row r="34" spans="1:7" s="75" customFormat="1" ht="14.25">
      <c r="A34" s="119" t="s">
        <v>42</v>
      </c>
      <c r="B34" s="148" t="s">
        <v>28</v>
      </c>
      <c r="C34" s="148" t="s">
        <v>28</v>
      </c>
      <c r="D34" s="181">
        <v>-957690</v>
      </c>
      <c r="E34" s="148" t="s">
        <v>28</v>
      </c>
      <c r="F34" s="148">
        <v>15233977</v>
      </c>
      <c r="G34" s="148">
        <f>SUM(B34:F34)</f>
        <v>14276287</v>
      </c>
    </row>
    <row r="35" spans="1:7" ht="15.75" thickBot="1">
      <c r="A35" s="178"/>
      <c r="B35" s="179"/>
      <c r="C35" s="179"/>
      <c r="D35" s="179"/>
      <c r="E35" s="179"/>
      <c r="F35" s="179"/>
      <c r="G35" s="179"/>
    </row>
    <row r="36" spans="1:7" ht="15.75" thickTop="1">
      <c r="A36" s="146"/>
      <c r="B36" s="147"/>
      <c r="C36" s="147"/>
      <c r="D36" s="148"/>
      <c r="E36" s="148"/>
      <c r="F36" s="148"/>
      <c r="G36" s="147"/>
    </row>
    <row r="37" spans="1:7" ht="45">
      <c r="A37" s="146" t="s">
        <v>121</v>
      </c>
      <c r="B37" s="147" t="s">
        <v>28</v>
      </c>
      <c r="C37" s="147">
        <v>2055988</v>
      </c>
      <c r="D37" s="148" t="s">
        <v>28</v>
      </c>
      <c r="E37" s="148" t="s">
        <v>28</v>
      </c>
      <c r="F37" s="148" t="s">
        <v>28</v>
      </c>
      <c r="G37" s="148">
        <f>SUM(B37:F37)</f>
        <v>2055988</v>
      </c>
    </row>
    <row r="38" spans="1:7" ht="15">
      <c r="A38" s="146" t="s">
        <v>122</v>
      </c>
      <c r="B38" s="147" t="s">
        <v>28</v>
      </c>
      <c r="C38" s="147" t="s">
        <v>28</v>
      </c>
      <c r="D38" s="148" t="s">
        <v>28</v>
      </c>
      <c r="E38" s="148" t="s">
        <v>28</v>
      </c>
      <c r="F38" s="57">
        <v>-8292597</v>
      </c>
      <c r="G38" s="181">
        <f>SUM(B38:F38)</f>
        <v>-8292597</v>
      </c>
    </row>
    <row r="39" spans="1:7" ht="15.75" thickBot="1">
      <c r="A39" s="143"/>
      <c r="B39" s="149"/>
      <c r="C39" s="149"/>
      <c r="D39" s="150"/>
      <c r="E39" s="150"/>
      <c r="F39" s="150"/>
      <c r="G39" s="150"/>
    </row>
    <row r="40" spans="1:7" ht="14.25">
      <c r="A40" s="119"/>
      <c r="B40" s="148"/>
      <c r="C40" s="148"/>
      <c r="D40" s="148"/>
      <c r="E40" s="148"/>
      <c r="F40" s="148"/>
      <c r="G40" s="148"/>
    </row>
    <row r="41" spans="1:7" ht="14.25">
      <c r="A41" s="119" t="s">
        <v>125</v>
      </c>
      <c r="B41" s="175">
        <f>B27</f>
        <v>78300000</v>
      </c>
      <c r="C41" s="175">
        <f>C27+C37</f>
        <v>83036332</v>
      </c>
      <c r="D41" s="181">
        <f>D27+D34</f>
        <v>-4035243</v>
      </c>
      <c r="E41" s="175">
        <f>E27</f>
        <v>2283335</v>
      </c>
      <c r="F41" s="148">
        <f>F27+F34+F38</f>
        <v>93157061</v>
      </c>
      <c r="G41" s="148">
        <f>G27+G34+G37+G38</f>
        <v>252741485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62.375" style="0" customWidth="1"/>
    <col min="3" max="3" width="24.875" style="0" customWidth="1"/>
    <col min="4" max="4" width="24.125" style="0" customWidth="1"/>
  </cols>
  <sheetData>
    <row r="1" spans="1:4" ht="15.75">
      <c r="A1" s="124" t="s">
        <v>63</v>
      </c>
      <c r="B1" s="125"/>
      <c r="C1" s="125"/>
      <c r="D1" s="73"/>
    </row>
    <row r="2" spans="1:4" ht="15.75">
      <c r="A2" s="168" t="s">
        <v>62</v>
      </c>
      <c r="B2" s="169"/>
      <c r="C2" s="169"/>
      <c r="D2" s="76"/>
    </row>
    <row r="3" spans="1:4" ht="15">
      <c r="A3" s="138"/>
      <c r="B3" s="138"/>
      <c r="C3" s="138"/>
      <c r="D3" s="138"/>
    </row>
    <row r="4" spans="1:4" ht="15.75">
      <c r="A4" s="128"/>
      <c r="B4" s="129"/>
      <c r="C4" s="192"/>
      <c r="D4" s="192"/>
    </row>
    <row r="5" spans="1:4" ht="16.5" customHeight="1">
      <c r="A5" s="187" t="s">
        <v>18</v>
      </c>
      <c r="B5" s="189" t="s">
        <v>31</v>
      </c>
      <c r="C5" s="193" t="s">
        <v>127</v>
      </c>
      <c r="D5" s="193"/>
    </row>
    <row r="6" spans="1:4" ht="42" customHeight="1">
      <c r="A6" s="188"/>
      <c r="B6" s="190"/>
      <c r="C6" s="173" t="s">
        <v>106</v>
      </c>
      <c r="D6" s="173" t="s">
        <v>107</v>
      </c>
    </row>
    <row r="8" spans="1:4" ht="14.25">
      <c r="A8" s="139" t="s">
        <v>43</v>
      </c>
      <c r="B8" s="141"/>
      <c r="C8" s="141"/>
      <c r="D8" s="141"/>
    </row>
    <row r="9" spans="1:4" ht="30">
      <c r="A9" s="146" t="s">
        <v>84</v>
      </c>
      <c r="B9" s="141"/>
      <c r="C9" s="147">
        <v>46129478</v>
      </c>
      <c r="D9" s="147">
        <v>38808407</v>
      </c>
    </row>
    <row r="10" spans="1:4" ht="30" customHeight="1">
      <c r="A10" s="146" t="s">
        <v>91</v>
      </c>
      <c r="B10" s="141"/>
      <c r="C10" s="37">
        <v>-7364990</v>
      </c>
      <c r="D10" s="37">
        <v>-5364870</v>
      </c>
    </row>
    <row r="11" spans="1:4" ht="15">
      <c r="A11" s="146" t="s">
        <v>44</v>
      </c>
      <c r="B11" s="141"/>
      <c r="C11" s="147">
        <v>555105</v>
      </c>
      <c r="D11" s="147">
        <v>647520</v>
      </c>
    </row>
    <row r="12" spans="1:4" ht="15">
      <c r="A12" s="146" t="s">
        <v>45</v>
      </c>
      <c r="B12" s="141"/>
      <c r="C12" s="37">
        <v>-2394702</v>
      </c>
      <c r="D12" s="37">
        <v>-1984974</v>
      </c>
    </row>
    <row r="13" spans="1:4" ht="15">
      <c r="A13" s="146" t="s">
        <v>46</v>
      </c>
      <c r="B13" s="141"/>
      <c r="C13" s="37">
        <v>-5213199</v>
      </c>
      <c r="D13" s="37">
        <v>-4435337</v>
      </c>
    </row>
    <row r="14" spans="1:4" ht="15">
      <c r="A14" s="146" t="s">
        <v>47</v>
      </c>
      <c r="B14" s="141"/>
      <c r="C14" s="37">
        <v>-3289150</v>
      </c>
      <c r="D14" s="37">
        <v>-3422770</v>
      </c>
    </row>
    <row r="15" spans="1:4" ht="15">
      <c r="A15" s="154" t="s">
        <v>48</v>
      </c>
      <c r="B15" s="145"/>
      <c r="C15" s="37">
        <v>-1002565</v>
      </c>
      <c r="D15" s="37">
        <v>-1028836</v>
      </c>
    </row>
    <row r="16" spans="1:4" ht="14.25">
      <c r="A16" s="142"/>
      <c r="B16" s="142"/>
      <c r="C16" s="159"/>
      <c r="D16" s="159"/>
    </row>
    <row r="17" spans="1:4" ht="14.25">
      <c r="A17" s="141"/>
      <c r="B17" s="141"/>
      <c r="C17" s="160"/>
      <c r="D17" s="160"/>
    </row>
    <row r="18" spans="1:4" ht="42.75">
      <c r="A18" s="153" t="s">
        <v>49</v>
      </c>
      <c r="B18" s="141"/>
      <c r="C18" s="148">
        <f>SUM(C9:C15)</f>
        <v>27419977</v>
      </c>
      <c r="D18" s="148">
        <f>SUM(D9:D15)</f>
        <v>23219140</v>
      </c>
    </row>
    <row r="19" spans="1:4" ht="14.25">
      <c r="A19" s="141"/>
      <c r="B19" s="141"/>
      <c r="C19" s="160"/>
      <c r="D19" s="160"/>
    </row>
    <row r="20" spans="1:4" ht="15">
      <c r="A20" s="155" t="s">
        <v>128</v>
      </c>
      <c r="B20" s="141"/>
      <c r="C20" s="160"/>
      <c r="D20" s="160"/>
    </row>
    <row r="21" spans="1:4" ht="15">
      <c r="A21" s="146" t="s">
        <v>50</v>
      </c>
      <c r="B21" s="141"/>
      <c r="C21" s="37">
        <v>-66861083</v>
      </c>
      <c r="D21" s="37">
        <v>-151742279</v>
      </c>
    </row>
    <row r="22" spans="1:4" ht="15">
      <c r="A22" s="164" t="s">
        <v>72</v>
      </c>
      <c r="B22" s="141"/>
      <c r="C22" s="37">
        <v>1558217</v>
      </c>
      <c r="D22" s="37">
        <v>-2542301</v>
      </c>
    </row>
    <row r="23" spans="1:4" ht="15">
      <c r="A23" s="146" t="s">
        <v>51</v>
      </c>
      <c r="B23" s="141"/>
      <c r="C23" s="37">
        <v>-407246</v>
      </c>
      <c r="D23" s="37">
        <v>-425052</v>
      </c>
    </row>
    <row r="24" spans="1:4" ht="15">
      <c r="A24" s="146"/>
      <c r="B24" s="141"/>
      <c r="C24" s="147"/>
      <c r="D24" s="147"/>
    </row>
    <row r="25" spans="1:4" ht="15">
      <c r="A25" s="155" t="s">
        <v>52</v>
      </c>
      <c r="B25" s="141"/>
      <c r="C25" s="147"/>
      <c r="D25" s="147"/>
    </row>
    <row r="26" spans="1:4" ht="15">
      <c r="A26" s="146" t="s">
        <v>53</v>
      </c>
      <c r="B26" s="141"/>
      <c r="C26" s="147">
        <v>46833350</v>
      </c>
      <c r="D26" s="147">
        <v>103791504</v>
      </c>
    </row>
    <row r="27" spans="1:4" ht="15">
      <c r="A27" s="164" t="s">
        <v>73</v>
      </c>
      <c r="B27" s="141"/>
      <c r="C27" s="37">
        <v>-97333</v>
      </c>
      <c r="D27" s="37">
        <v>5646545</v>
      </c>
    </row>
    <row r="28" spans="1:4" ht="15">
      <c r="A28" s="146" t="s">
        <v>54</v>
      </c>
      <c r="B28" s="141"/>
      <c r="C28" s="37">
        <v>-57692</v>
      </c>
      <c r="D28" s="147">
        <v>15078</v>
      </c>
    </row>
    <row r="29" spans="1:4" ht="14.25">
      <c r="A29" s="142"/>
      <c r="B29" s="142"/>
      <c r="C29" s="159"/>
      <c r="D29" s="159"/>
    </row>
    <row r="30" spans="1:4" ht="14.25">
      <c r="A30" s="141"/>
      <c r="B30" s="141"/>
      <c r="C30" s="160"/>
      <c r="D30" s="160"/>
    </row>
    <row r="31" spans="1:4" ht="28.5">
      <c r="A31" s="153" t="s">
        <v>129</v>
      </c>
      <c r="B31" s="141"/>
      <c r="C31" s="152">
        <f>SUM(C21:C28)+C18</f>
        <v>8388190</v>
      </c>
      <c r="D31" s="152">
        <f>SUM(D21:D28)+D18</f>
        <v>-22037365</v>
      </c>
    </row>
    <row r="32" spans="1:4" ht="14.25">
      <c r="A32" s="142"/>
      <c r="B32" s="142"/>
      <c r="C32" s="159"/>
      <c r="D32" s="159"/>
    </row>
    <row r="33" spans="1:4" ht="14.25">
      <c r="A33" s="141"/>
      <c r="B33" s="141"/>
      <c r="C33" s="160"/>
      <c r="D33" s="160"/>
    </row>
    <row r="34" spans="1:4" ht="14.25">
      <c r="A34" s="119" t="s">
        <v>55</v>
      </c>
      <c r="B34" s="141"/>
      <c r="C34" s="160"/>
      <c r="D34" s="160"/>
    </row>
    <row r="35" spans="1:4" ht="15">
      <c r="A35" s="146" t="s">
        <v>56</v>
      </c>
      <c r="B35" s="141"/>
      <c r="C35" s="37">
        <v>-1125883</v>
      </c>
      <c r="D35" s="37">
        <v>-617264</v>
      </c>
    </row>
    <row r="36" spans="1:4" ht="15">
      <c r="A36" s="146" t="s">
        <v>57</v>
      </c>
      <c r="B36" s="141"/>
      <c r="C36" s="37">
        <v>-1563250</v>
      </c>
      <c r="D36" s="37">
        <v>-1032909</v>
      </c>
    </row>
    <row r="37" spans="1:4" ht="15">
      <c r="A37" s="146" t="s">
        <v>58</v>
      </c>
      <c r="B37" s="141"/>
      <c r="C37" s="37">
        <v>5672</v>
      </c>
      <c r="D37" s="147">
        <v>72763</v>
      </c>
    </row>
    <row r="38" spans="1:4" ht="30">
      <c r="A38" s="146" t="s">
        <v>74</v>
      </c>
      <c r="B38" s="141"/>
      <c r="C38" s="37">
        <v>-12713135</v>
      </c>
      <c r="D38" s="37">
        <v>-23976573</v>
      </c>
    </row>
    <row r="39" spans="1:4" ht="30">
      <c r="A39" s="146" t="s">
        <v>92</v>
      </c>
      <c r="B39" s="141"/>
      <c r="C39" s="37">
        <v>-101941761</v>
      </c>
      <c r="D39" s="37">
        <v>-116256698</v>
      </c>
    </row>
    <row r="40" spans="1:4" ht="30">
      <c r="A40" s="146" t="s">
        <v>130</v>
      </c>
      <c r="B40" s="141"/>
      <c r="C40" s="147">
        <v>18901000</v>
      </c>
      <c r="D40" s="37">
        <v>39257041</v>
      </c>
    </row>
    <row r="41" spans="1:4" ht="30">
      <c r="A41" s="146" t="s">
        <v>93</v>
      </c>
      <c r="B41" s="141"/>
      <c r="C41" s="37">
        <v>39750000</v>
      </c>
      <c r="D41" s="147">
        <v>5000000</v>
      </c>
    </row>
    <row r="42" spans="1:4" ht="14.25">
      <c r="A42" s="142"/>
      <c r="B42" s="142"/>
      <c r="C42" s="159"/>
      <c r="D42" s="159"/>
    </row>
    <row r="43" spans="1:4" ht="14.25">
      <c r="A43" s="141"/>
      <c r="B43" s="141"/>
      <c r="C43" s="160"/>
      <c r="D43" s="160"/>
    </row>
    <row r="44" spans="1:4" ht="28.5">
      <c r="A44" s="156" t="s">
        <v>131</v>
      </c>
      <c r="B44" s="145"/>
      <c r="C44" s="152">
        <f>SUM(C35:C41)</f>
        <v>-58687357</v>
      </c>
      <c r="D44" s="152">
        <f>SUM(D35:D41)</f>
        <v>-97553640</v>
      </c>
    </row>
    <row r="45" spans="1:4" ht="14.25">
      <c r="A45" s="142"/>
      <c r="B45" s="142"/>
      <c r="C45" s="159"/>
      <c r="D45" s="159"/>
    </row>
    <row r="46" spans="1:4" ht="14.25">
      <c r="A46" s="141"/>
      <c r="B46" s="141"/>
      <c r="C46" s="160"/>
      <c r="D46" s="160"/>
    </row>
    <row r="47" spans="1:4" ht="14.25">
      <c r="A47" s="119" t="s">
        <v>59</v>
      </c>
      <c r="B47" s="141"/>
      <c r="C47" s="160"/>
      <c r="D47" s="160"/>
    </row>
    <row r="48" spans="1:4" ht="30">
      <c r="A48" s="146" t="s">
        <v>132</v>
      </c>
      <c r="B48" s="141"/>
      <c r="C48" s="147">
        <v>49000000</v>
      </c>
      <c r="D48" s="147">
        <v>28000000</v>
      </c>
    </row>
    <row r="49" spans="1:4" ht="30">
      <c r="A49" s="146" t="s">
        <v>133</v>
      </c>
      <c r="B49" s="141"/>
      <c r="C49" s="147">
        <v>3000000</v>
      </c>
      <c r="D49" s="147">
        <v>1500000</v>
      </c>
    </row>
    <row r="50" spans="1:4" ht="23.25" customHeight="1">
      <c r="A50" s="146" t="s">
        <v>134</v>
      </c>
      <c r="B50" s="145"/>
      <c r="C50" s="37"/>
      <c r="D50" s="37">
        <v>-9138500</v>
      </c>
    </row>
    <row r="51" spans="1:4" ht="20.25" customHeight="1">
      <c r="A51" s="154" t="s">
        <v>86</v>
      </c>
      <c r="B51" s="145"/>
      <c r="C51" s="37">
        <v>-8292597</v>
      </c>
      <c r="D51" s="158"/>
    </row>
    <row r="52" spans="1:4" ht="20.25" customHeight="1">
      <c r="A52" s="154" t="s">
        <v>94</v>
      </c>
      <c r="B52" s="145"/>
      <c r="C52" s="37">
        <v>-172770</v>
      </c>
      <c r="D52" s="158"/>
    </row>
    <row r="53" spans="1:4" ht="14.25">
      <c r="A53" s="142"/>
      <c r="B53" s="142"/>
      <c r="C53" s="159" t="s">
        <v>85</v>
      </c>
      <c r="D53" s="159"/>
    </row>
    <row r="54" spans="1:4" ht="14.25">
      <c r="A54" s="141"/>
      <c r="B54" s="141"/>
      <c r="C54" s="160"/>
      <c r="D54" s="160"/>
    </row>
    <row r="55" spans="1:4" ht="28.5">
      <c r="A55" s="156" t="s">
        <v>135</v>
      </c>
      <c r="B55" s="145"/>
      <c r="C55" s="152">
        <f>SUM(C48:C52)</f>
        <v>43534633</v>
      </c>
      <c r="D55" s="151">
        <f>SUM(D48:D52)</f>
        <v>20361500</v>
      </c>
    </row>
    <row r="56" spans="1:4" ht="15" thickBot="1">
      <c r="A56" s="140"/>
      <c r="B56" s="140"/>
      <c r="C56" s="161"/>
      <c r="D56" s="161"/>
    </row>
    <row r="57" spans="1:4" ht="14.25">
      <c r="A57" s="141"/>
      <c r="B57" s="141"/>
      <c r="C57" s="160"/>
      <c r="D57" s="160"/>
    </row>
    <row r="58" spans="1:4" ht="36" customHeight="1">
      <c r="A58" s="144" t="s">
        <v>60</v>
      </c>
      <c r="B58" s="145"/>
      <c r="C58" s="152">
        <v>33566</v>
      </c>
      <c r="D58" s="152">
        <v>287</v>
      </c>
    </row>
    <row r="59" spans="1:4" ht="28.5">
      <c r="A59" s="144" t="s">
        <v>136</v>
      </c>
      <c r="B59" s="141"/>
      <c r="C59" s="152">
        <v>-6730968</v>
      </c>
      <c r="D59" s="152">
        <v>-99229218</v>
      </c>
    </row>
    <row r="60" spans="1:4" ht="15">
      <c r="A60" s="167" t="s">
        <v>137</v>
      </c>
      <c r="B60" s="157">
        <v>6</v>
      </c>
      <c r="C60" s="37">
        <v>151024879</v>
      </c>
      <c r="D60" s="37">
        <v>173374282</v>
      </c>
    </row>
    <row r="61" spans="1:4" ht="14.25">
      <c r="A61" s="142"/>
      <c r="B61" s="142"/>
      <c r="C61" s="159"/>
      <c r="D61" s="159"/>
    </row>
    <row r="62" spans="1:4" ht="12.75" customHeight="1">
      <c r="A62" s="141"/>
      <c r="B62" s="141"/>
      <c r="C62" s="160"/>
      <c r="D62" s="160"/>
    </row>
    <row r="63" spans="1:4" ht="15">
      <c r="A63" s="156" t="s">
        <v>61</v>
      </c>
      <c r="B63" s="195">
        <v>6</v>
      </c>
      <c r="C63" s="151">
        <f>C59+C60</f>
        <v>144293911</v>
      </c>
      <c r="D63" s="151">
        <f>D59+D60</f>
        <v>74145064</v>
      </c>
    </row>
    <row r="64" spans="1:4" ht="15" thickBot="1">
      <c r="A64" s="140"/>
      <c r="B64" s="140"/>
      <c r="C64" s="161"/>
      <c r="D64" s="161"/>
    </row>
  </sheetData>
  <sheetProtection/>
  <mergeCells count="4">
    <mergeCell ref="C4:D4"/>
    <mergeCell ref="A5:A6"/>
    <mergeCell ref="B5:B6"/>
    <mergeCell ref="C5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2020-08-14T04:57:54Z</dcterms:modified>
  <cp:category/>
  <cp:version/>
  <cp:contentType/>
  <cp:contentStatus/>
</cp:coreProperties>
</file>