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inQ\Desktop\Документы FQ\BCC Invest\2 кв 2022 фин отчет\"/>
    </mc:Choice>
  </mc:AlternateContent>
  <xr:revisionPtr revIDLastSave="0" documentId="13_ncr:1_{89F7DF5F-0799-4311-A29F-603A924CD2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о совокуп.доходе 2кв. 22г" sheetId="1" r:id="rId1"/>
    <sheet name="Отчет о фин.полож. 2кв.22г" sheetId="2" r:id="rId2"/>
    <sheet name="Отчет ДДС 2кв.22г" sheetId="3" r:id="rId3"/>
    <sheet name="Отчет об измен.в кап. 2кв.22г" sheetId="4" r:id="rId4"/>
  </sheets>
  <definedNames>
    <definedName name="_Hlk87975267" localSheetId="0">'Отчет о совокуп.доходе 2кв. 22г'!$A$15</definedName>
    <definedName name="_Hlk87976989" localSheetId="0">'Отчет о совокуп.доходе 2кв. 22г'!#REF!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3" l="1"/>
  <c r="C9" i="1"/>
  <c r="C13" i="1" s="1"/>
  <c r="C16" i="1" s="1"/>
  <c r="C19" i="1" s="1"/>
  <c r="C17" i="3"/>
  <c r="C12" i="3"/>
  <c r="D9" i="1"/>
  <c r="D13" i="1" s="1"/>
  <c r="D16" i="1" s="1"/>
  <c r="D19" i="1" s="1"/>
  <c r="B5" i="3"/>
  <c r="B12" i="3" s="1"/>
  <c r="B10" i="3"/>
  <c r="B22" i="3"/>
  <c r="B17" i="3"/>
  <c r="C35" i="2"/>
  <c r="C27" i="2"/>
  <c r="C13" i="2"/>
  <c r="C19" i="2" s="1"/>
  <c r="D9" i="4"/>
  <c r="C10" i="4"/>
  <c r="D10" i="4" s="1"/>
  <c r="D35" i="2"/>
  <c r="D31" i="2"/>
  <c r="D27" i="2"/>
  <c r="D36" i="2" s="1"/>
  <c r="D18" i="2"/>
  <c r="D13" i="2"/>
  <c r="D19" i="2" l="1"/>
  <c r="C36" i="2"/>
</calcChain>
</file>

<file path=xl/sharedStrings.xml><?xml version="1.0" encoding="utf-8"?>
<sst xmlns="http://schemas.openxmlformats.org/spreadsheetml/2006/main" count="160" uniqueCount="102">
  <si>
    <t>В тысячах тенге</t>
  </si>
  <si>
    <t>Выручка</t>
  </si>
  <si>
    <t>-</t>
  </si>
  <si>
    <t xml:space="preserve">Общие и административные расходы </t>
  </si>
  <si>
    <t>Прочие расходы</t>
  </si>
  <si>
    <t>Операционный убыток</t>
  </si>
  <si>
    <t>Доходы от финансирования</t>
  </si>
  <si>
    <t xml:space="preserve">Убыток до налогообложения  </t>
  </si>
  <si>
    <t>Расходы по налогу на прибыль</t>
  </si>
  <si>
    <t>Прибыль за год</t>
  </si>
  <si>
    <t xml:space="preserve"> </t>
  </si>
  <si>
    <t>Прочий совокупный убыток</t>
  </si>
  <si>
    <t xml:space="preserve">    </t>
  </si>
  <si>
    <t>Итого совокупный доход за отчетный период, за вычетом налога на прибыль</t>
  </si>
  <si>
    <t>Генеральный директор</t>
  </si>
  <si>
    <t>Главный бухгалтер</t>
  </si>
  <si>
    <t>Пояснительные примечания составляют неотъемлемую часть данной финансовой отчетности</t>
  </si>
  <si>
    <t>АКТИВЫ</t>
  </si>
  <si>
    <t>Краткосрочные активы</t>
  </si>
  <si>
    <t>Денежные средства и эквиваленты денежных средств</t>
  </si>
  <si>
    <t>Торговая и прочая дебиторская задолженность</t>
  </si>
  <si>
    <t>Финансовые активы</t>
  </si>
  <si>
    <t>Активы по текущему налогу</t>
  </si>
  <si>
    <t>Запасы</t>
  </si>
  <si>
    <t>Прочие активы</t>
  </si>
  <si>
    <t>Итого краткосрочные активы</t>
  </si>
  <si>
    <t>Долгосрочные активы</t>
  </si>
  <si>
    <t xml:space="preserve">Нематериальные активы     </t>
  </si>
  <si>
    <t>Основные средства</t>
  </si>
  <si>
    <t>Отложенные налоговые активы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</si>
  <si>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</si>
  <si>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</si>
  <si>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</si>
  <si>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</si>
  <si>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Торговая и прочая кредиторская задолженность</t>
  </si>
  <si>
    <t>Обязательства по налогам</t>
  </si>
  <si>
    <t>Обязательства по другим обязательным платежам</t>
  </si>
  <si>
    <t>Резервы</t>
  </si>
  <si>
    <t>Прочие обязательства</t>
  </si>
  <si>
    <t>Итого краткосрочные обязательства</t>
  </si>
  <si>
    <t>Долгосрочные обязательства</t>
  </si>
  <si>
    <t>Отложенные налоговые обязательства</t>
  </si>
  <si>
    <t>Долгосрочные финансовые обязательства</t>
  </si>
  <si>
    <t>1 500 000</t>
  </si>
  <si>
    <t>Итого долгосрочные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</si>
  <si>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</si>
  <si>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</si>
  <si>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</si>
  <si>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</si>
  <si>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</si>
  <si>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Денежные потоки от операционной деятельности</t>
  </si>
  <si>
    <t>Платежи по факторинговым операциям</t>
  </si>
  <si>
    <t xml:space="preserve">Авансы, выданные </t>
  </si>
  <si>
    <t>Выплаты по заработной плате</t>
  </si>
  <si>
    <t>Платежи по операциям РЕПО</t>
  </si>
  <si>
    <t>Предоставление займа</t>
  </si>
  <si>
    <t>Расчеты с поставщиками и подрядчиками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</si>
  <si>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</si>
  <si>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</si>
  <si>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</si>
  <si>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</si>
  <si>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Операции по вкладам в банках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</si>
  <si>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</si>
  <si>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</si>
  <si>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займом</t>
  </si>
  <si>
    <t>Выпуск облигаций</t>
  </si>
  <si>
    <t>Чистые денежные потоки, использованные в финансовой деятельности</t>
  </si>
  <si>
    <t>Чистая курсовая разница</t>
  </si>
  <si>
    <t xml:space="preserve">Чистое увеличение / (уменьшение) денежных средств 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</si>
  <si>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</si>
  <si>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</si>
  <si>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Уставный капитал </t>
  </si>
  <si>
    <t xml:space="preserve">Нераспределеный убыток </t>
  </si>
  <si>
    <t xml:space="preserve">Итого </t>
  </si>
  <si>
    <t>На 31 декабря 2020 г.</t>
  </si>
  <si>
    <t xml:space="preserve">Взнос в уставный капитал </t>
  </si>
  <si>
    <t>Прибыль/(убыток) за год</t>
  </si>
  <si>
    <t>На 31 декабря 2021 г.</t>
  </si>
  <si>
    <t>Прибыль/(убыток) за период</t>
  </si>
  <si>
    <t>На 30 июня 2022 г.</t>
  </si>
  <si>
    <t>на 30.06.2022 г.</t>
  </si>
  <si>
    <t>на 31.12.2021г.</t>
  </si>
  <si>
    <t>ОТЧЕТ О ФИНАНСОВОМ ПОЛОЖЕНИИ 
по состоянию на 30.06.2022 года</t>
  </si>
  <si>
    <t>Прочие доходы</t>
  </si>
  <si>
    <t>Расчеты с бюджетом</t>
  </si>
  <si>
    <t xml:space="preserve">Погашение займа </t>
  </si>
  <si>
    <t>на 31.12.2021</t>
  </si>
  <si>
    <t>Расходы по вознаграждению</t>
  </si>
  <si>
    <t>прим.</t>
  </si>
  <si>
    <t>Взнос в устанвый капитал</t>
  </si>
  <si>
    <t>Ли В.В._____________</t>
  </si>
  <si>
    <t>01.08.2022 г.</t>
  </si>
  <si>
    <t>ОТЧЕТ О ПРИБЫЛИ ИЛИ УБЫТКЕ И ПРОЧЕМ СОВОКУПНОМ ДОХОДЕ
по состоянию на 30.06.2022 года.</t>
  </si>
  <si>
    <t>Манатаева Д.Б.____________</t>
  </si>
  <si>
    <t>на 31.12.2021 г.</t>
  </si>
  <si>
    <t>Ли В.В.________________</t>
  </si>
  <si>
    <t>Манатаева Д.Б._______________</t>
  </si>
  <si>
    <t>ОТЧЕТ О ДВИЖЕНИИ ДЕНЕЖНЫХ СРЕДСТВ
 по состоянию на 30.06.2022 года</t>
  </si>
  <si>
    <t>Манатаева Д.Б.__________</t>
  </si>
  <si>
    <t xml:space="preserve">ОТЧЕТ ОБ ИЗМЕНЕНИЯХ В КАПИТАЛЕ  
 по состоянию на 30.06.2022 года </t>
  </si>
  <si>
    <t>Ли В.В.__________________</t>
  </si>
  <si>
    <t>Манатаева Д.Б.__________________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</si>
</sst>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1" fillId="0" borderId="0" xfId="0" applyFont="1"/>
    <xf numFmtId="3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64" fontId="1" fillId="0" borderId="0" xfId="1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164" fontId="3" fillId="0" borderId="0" xfId="1" applyNumberFormat="1" applyFont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6"/>
  <sheetViews>
    <sheetView tabSelected="1" zoomScale="115" zoomScaleNormal="115" workbookViewId="0">
      <selection activeCell="A34" sqref="A34"/>
    </sheetView>
  </sheetViews>
  <sheetFormatPr defaultRowHeight="14.4" x14ac:dyDescent="0.3"/>
  <cols>
    <col min="1" max="1" width="54.77734375" customWidth="1"/>
    <col min="2" max="2" width="8.88671875" customWidth="1"/>
    <col min="3" max="3" width="15.44140625" customWidth="1"/>
    <col min="4" max="4" width="14" customWidth="1"/>
  </cols>
  <sheetData>
    <row r="2" spans="1:4" ht="41.4" customHeight="1" x14ac:dyDescent="0.3">
      <c r="A2" s="69" t="s">
        <v>92</v>
      </c>
      <c r="B2" s="70"/>
      <c r="C2" s="70"/>
      <c r="D2" s="70"/>
    </row>
    <row r="3" spans="1:4" ht="19.8" customHeight="1" x14ac:dyDescent="0.3">
      <c r="A3" s="70"/>
      <c r="B3" s="70"/>
      <c r="C3" s="70"/>
      <c r="D3" s="70"/>
    </row>
    <row r="4" spans="1:4" ht="18.600000000000001" customHeight="1" thickBot="1" x14ac:dyDescent="0.35">
      <c r="A4" s="7" t="s">
        <v>0</v>
      </c>
      <c r="B4" s="43" t="s">
        <v>88</v>
      </c>
      <c r="C4" s="43" t="s">
        <v>80</v>
      </c>
      <c r="D4" s="44" t="s">
        <v>94</v>
      </c>
    </row>
    <row r="5" spans="1:4" x14ac:dyDescent="0.3">
      <c r="A5" s="4" t="s">
        <v>1</v>
      </c>
      <c r="B5" s="41">
        <v>4</v>
      </c>
      <c r="C5" s="45">
        <v>48644</v>
      </c>
      <c r="D5" s="2">
        <v>559</v>
      </c>
    </row>
    <row r="6" spans="1:4" x14ac:dyDescent="0.3">
      <c r="A6" s="4" t="s">
        <v>3</v>
      </c>
      <c r="B6" s="41">
        <v>5</v>
      </c>
      <c r="C6" s="45">
        <v>-52487</v>
      </c>
      <c r="D6" s="2">
        <v>-1097</v>
      </c>
    </row>
    <row r="7" spans="1:4" x14ac:dyDescent="0.3">
      <c r="A7" s="4" t="s">
        <v>4</v>
      </c>
      <c r="B7" s="41">
        <v>7</v>
      </c>
      <c r="C7" s="45">
        <v>-38025</v>
      </c>
      <c r="D7" s="2">
        <v>-4300</v>
      </c>
    </row>
    <row r="8" spans="1:4" x14ac:dyDescent="0.3">
      <c r="A8" s="4" t="s">
        <v>87</v>
      </c>
      <c r="B8" s="41"/>
      <c r="C8" s="45">
        <v>-51419</v>
      </c>
      <c r="D8" s="2"/>
    </row>
    <row r="9" spans="1:4" ht="15" thickBot="1" x14ac:dyDescent="0.35">
      <c r="A9" s="40" t="s">
        <v>5</v>
      </c>
      <c r="B9" s="10"/>
      <c r="C9" s="46">
        <f>C5+C6+C7+C8</f>
        <v>-93287</v>
      </c>
      <c r="D9" s="46">
        <f>D5+D6+D7</f>
        <v>-4838</v>
      </c>
    </row>
    <row r="10" spans="1:4" ht="0.6" customHeight="1" x14ac:dyDescent="0.3">
      <c r="A10" s="8"/>
      <c r="B10" s="41"/>
      <c r="C10" s="41"/>
      <c r="D10" s="2"/>
    </row>
    <row r="11" spans="1:4" ht="15.6" customHeight="1" x14ac:dyDescent="0.3">
      <c r="A11" s="1" t="s">
        <v>6</v>
      </c>
      <c r="B11" s="41">
        <v>6</v>
      </c>
      <c r="C11" s="47">
        <v>55685</v>
      </c>
      <c r="D11" s="48">
        <v>582</v>
      </c>
    </row>
    <row r="12" spans="1:4" ht="15.6" customHeight="1" x14ac:dyDescent="0.3">
      <c r="A12" s="1" t="s">
        <v>83</v>
      </c>
      <c r="B12" s="41">
        <v>6</v>
      </c>
      <c r="C12" s="47">
        <v>8006</v>
      </c>
      <c r="D12" s="48"/>
    </row>
    <row r="13" spans="1:4" ht="13.2" customHeight="1" thickBot="1" x14ac:dyDescent="0.35">
      <c r="A13" s="39" t="s">
        <v>7</v>
      </c>
      <c r="B13" s="10"/>
      <c r="C13" s="49">
        <f>C9+C11+C12</f>
        <v>-29596</v>
      </c>
      <c r="D13" s="49">
        <f>D9+D11+D12</f>
        <v>-4256</v>
      </c>
    </row>
    <row r="14" spans="1:4" hidden="1" x14ac:dyDescent="0.3">
      <c r="A14" s="11"/>
      <c r="B14" s="41"/>
      <c r="C14" s="41"/>
      <c r="D14" s="2"/>
    </row>
    <row r="15" spans="1:4" ht="15.6" customHeight="1" thickBot="1" x14ac:dyDescent="0.35">
      <c r="A15" s="1" t="s">
        <v>8</v>
      </c>
      <c r="B15" s="41"/>
      <c r="C15" s="45">
        <v>-7954</v>
      </c>
      <c r="D15" s="2">
        <v>19</v>
      </c>
    </row>
    <row r="16" spans="1:4" ht="12" customHeight="1" thickBot="1" x14ac:dyDescent="0.35">
      <c r="A16" s="12" t="s">
        <v>9</v>
      </c>
      <c r="B16" s="13" t="s">
        <v>10</v>
      </c>
      <c r="C16" s="50">
        <f>C13-C15</f>
        <v>-21642</v>
      </c>
      <c r="D16" s="50">
        <f>D13-D15</f>
        <v>-4275</v>
      </c>
    </row>
    <row r="17" spans="1:5" ht="18.600000000000001" customHeight="1" thickBot="1" x14ac:dyDescent="0.35">
      <c r="A17" s="71" t="s">
        <v>11</v>
      </c>
      <c r="B17" s="73" t="s">
        <v>12</v>
      </c>
      <c r="C17" s="73"/>
      <c r="D17" s="2"/>
    </row>
    <row r="18" spans="1:5" ht="15" hidden="1" thickBot="1" x14ac:dyDescent="0.35">
      <c r="A18" s="72"/>
      <c r="B18" s="74"/>
      <c r="C18" s="74"/>
      <c r="D18" s="2" t="s">
        <v>2</v>
      </c>
    </row>
    <row r="19" spans="1:5" ht="49.8" customHeight="1" x14ac:dyDescent="0.3">
      <c r="A19" s="75" t="s">
        <v>13</v>
      </c>
      <c r="B19" s="78" t="s">
        <v>10</v>
      </c>
      <c r="C19" s="81">
        <f>C16+C17</f>
        <v>-21642</v>
      </c>
      <c r="D19" s="81">
        <f>D16+D17</f>
        <v>-4275</v>
      </c>
    </row>
    <row r="20" spans="1:5" hidden="1" x14ac:dyDescent="0.3">
      <c r="A20" s="76"/>
      <c r="B20" s="79"/>
      <c r="C20" s="79"/>
      <c r="D20" s="79"/>
    </row>
    <row r="21" spans="1:5" ht="15" hidden="1" thickBot="1" x14ac:dyDescent="0.35">
      <c r="A21" s="77"/>
      <c r="B21" s="80"/>
      <c r="C21" s="80"/>
      <c r="D21" s="80"/>
    </row>
    <row r="22" spans="1:5" ht="6.6" hidden="1" customHeight="1" x14ac:dyDescent="0.3">
      <c r="A22" s="5"/>
      <c r="B22" s="8"/>
      <c r="C22" s="8"/>
      <c r="D22" s="8"/>
    </row>
    <row r="23" spans="1:5" hidden="1" x14ac:dyDescent="0.3">
      <c r="A23" s="5"/>
      <c r="B23" s="8"/>
      <c r="C23" s="8"/>
      <c r="D23" s="8"/>
    </row>
    <row r="24" spans="1:5" hidden="1" x14ac:dyDescent="0.3">
      <c r="A24" s="5"/>
      <c r="B24" s="8"/>
      <c r="C24" s="8"/>
      <c r="D24" s="8"/>
    </row>
    <row r="25" spans="1:5" ht="26.4" customHeight="1" x14ac:dyDescent="0.3">
      <c r="A25" s="8"/>
      <c r="B25" s="8"/>
      <c r="C25" s="8"/>
      <c r="D25" s="8"/>
    </row>
    <row r="26" spans="1:5" x14ac:dyDescent="0.3">
      <c r="A26" s="68"/>
      <c r="B26" s="68"/>
      <c r="C26" s="68"/>
      <c r="D26" s="68"/>
    </row>
    <row r="27" spans="1:5" x14ac:dyDescent="0.3">
      <c r="A27" s="8"/>
      <c r="B27" s="8"/>
      <c r="C27" s="8"/>
      <c r="D27" s="8"/>
    </row>
    <row r="28" spans="1:5" x14ac:dyDescent="0.3">
      <c r="A28" s="15"/>
      <c r="B28" s="69"/>
      <c r="C28" s="69"/>
      <c r="D28" s="8"/>
    </row>
    <row r="29" spans="1:5" ht="14.4" customHeight="1" x14ac:dyDescent="0.3">
      <c r="A29" s="33" t="s">
        <v>14</v>
      </c>
      <c r="B29" s="68" t="s">
        <v>15</v>
      </c>
      <c r="C29" s="68"/>
      <c r="D29" s="8"/>
      <c r="E29" s="6"/>
    </row>
    <row r="30" spans="1:5" ht="13.8" customHeight="1" x14ac:dyDescent="0.3">
      <c r="A30" s="51" t="s">
        <v>90</v>
      </c>
      <c r="B30" s="68" t="s">
        <v>93</v>
      </c>
      <c r="C30" s="68"/>
      <c r="D30" s="8"/>
      <c r="E30" s="6"/>
    </row>
    <row r="31" spans="1:5" x14ac:dyDescent="0.3">
      <c r="A31" s="14"/>
      <c r="B31" s="8"/>
      <c r="C31" s="8"/>
      <c r="D31" s="8"/>
      <c r="E31" s="6"/>
    </row>
    <row r="32" spans="1:5" x14ac:dyDescent="0.3">
      <c r="A32" s="14"/>
      <c r="B32" s="8"/>
      <c r="C32" s="8"/>
      <c r="D32" s="8"/>
      <c r="E32" s="6"/>
    </row>
    <row r="33" spans="1:5" x14ac:dyDescent="0.3">
      <c r="A33" s="4" t="s">
        <v>91</v>
      </c>
      <c r="B33" s="8"/>
      <c r="C33" s="8"/>
      <c r="D33" s="8"/>
      <c r="E33" s="6"/>
    </row>
    <row r="34" spans="1:5" x14ac:dyDescent="0.3">
      <c r="A34" s="4" t="s">
        <v>16</v>
      </c>
      <c r="B34" s="8"/>
      <c r="C34" s="8"/>
      <c r="D34" s="8"/>
      <c r="E34" s="6"/>
    </row>
    <row r="35" spans="1:5" x14ac:dyDescent="0.3">
      <c r="A35" s="4"/>
      <c r="B35" s="6"/>
      <c r="C35" s="6"/>
      <c r="D35" s="6"/>
      <c r="E35" s="6"/>
    </row>
    <row r="36" spans="1:5" x14ac:dyDescent="0.3">
      <c r="A36" s="6"/>
      <c r="B36" s="6"/>
      <c r="C36" s="6"/>
      <c r="D36" s="6"/>
      <c r="E36" s="6"/>
    </row>
  </sheetData>
  <mergeCells count="12">
    <mergeCell ref="B30:C30"/>
    <mergeCell ref="B28:C28"/>
    <mergeCell ref="A26:D26"/>
    <mergeCell ref="A2:D3"/>
    <mergeCell ref="A17:A18"/>
    <mergeCell ref="B17:B18"/>
    <mergeCell ref="C17:C18"/>
    <mergeCell ref="A19:A21"/>
    <mergeCell ref="B19:B21"/>
    <mergeCell ref="C19:C21"/>
    <mergeCell ref="B29:C29"/>
    <mergeCell ref="D19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39AA-4008-4694-8AB9-930407FC43DE}">
  <sheetPr>
    <pageSetUpPr fitToPage="1"/>
  </sheetPr>
  <dimension ref="A2:D47"/>
  <sheetViews>
    <sheetView topLeftCell="A7" workbookViewId="0">
      <selection activeCell="C8" sqref="C8"/>
    </sheetView>
  </sheetViews>
  <sheetFormatPr defaultRowHeight="14.4" x14ac:dyDescent="0.3"/>
  <cols>
    <col min="1" max="1" width="39.44140625" customWidth="1"/>
    <col min="2" max="2" width="18.5546875" customWidth="1"/>
    <col min="3" max="3" width="15.21875" customWidth="1"/>
    <col min="4" max="4" width="13.88671875" customWidth="1"/>
  </cols>
  <sheetData>
    <row r="2" spans="1:4" x14ac:dyDescent="0.3">
      <c r="A2" s="69" t="s">
        <v>82</v>
      </c>
      <c r="B2" s="70"/>
      <c r="C2" s="70"/>
      <c r="D2" s="70"/>
    </row>
    <row r="3" spans="1:4" ht="46.2" customHeight="1" x14ac:dyDescent="0.3">
      <c r="A3" s="70"/>
      <c r="B3" s="70"/>
      <c r="C3" s="70"/>
      <c r="D3" s="70"/>
    </row>
    <row r="4" spans="1:4" ht="15" thickBot="1" x14ac:dyDescent="0.35">
      <c r="A4" s="7" t="s">
        <v>0</v>
      </c>
      <c r="B4" s="43" t="s">
        <v>88</v>
      </c>
      <c r="C4" s="43" t="s">
        <v>80</v>
      </c>
      <c r="D4" s="44" t="s">
        <v>81</v>
      </c>
    </row>
    <row r="5" spans="1:4" x14ac:dyDescent="0.3">
      <c r="A5" s="16" t="s">
        <v>17</v>
      </c>
      <c r="B5" s="41"/>
      <c r="C5" s="41"/>
      <c r="D5" s="2"/>
    </row>
    <row r="6" spans="1:4" x14ac:dyDescent="0.3">
      <c r="A6" s="16" t="s">
        <v>18</v>
      </c>
      <c r="B6" s="41"/>
      <c r="C6" s="41"/>
      <c r="D6" s="2"/>
    </row>
    <row r="7" spans="1:4" ht="31.8" customHeight="1" x14ac:dyDescent="0.3">
      <c r="A7" s="1" t="s">
        <v>19</v>
      </c>
      <c r="B7" s="41">
        <v>8.9</v>
      </c>
      <c r="C7" s="45">
        <v>108440</v>
      </c>
      <c r="D7" s="52">
        <v>271213</v>
      </c>
    </row>
    <row r="8" spans="1:4" ht="25.2" customHeight="1" x14ac:dyDescent="0.3">
      <c r="A8" s="1" t="s">
        <v>20</v>
      </c>
      <c r="B8" s="41">
        <v>10</v>
      </c>
      <c r="C8" s="41">
        <v>1637036</v>
      </c>
      <c r="D8" s="52">
        <v>29264</v>
      </c>
    </row>
    <row r="9" spans="1:4" ht="22.8" customHeight="1" x14ac:dyDescent="0.3">
      <c r="A9" s="1" t="s">
        <v>21</v>
      </c>
      <c r="B9" s="41"/>
      <c r="C9" s="45">
        <v>111578</v>
      </c>
      <c r="D9" s="2" t="s">
        <v>2</v>
      </c>
    </row>
    <row r="10" spans="1:4" ht="18" customHeight="1" x14ac:dyDescent="0.3">
      <c r="A10" s="1" t="s">
        <v>22</v>
      </c>
      <c r="B10" s="41"/>
      <c r="C10" s="45">
        <v>2459</v>
      </c>
      <c r="D10" s="2" t="s">
        <v>2</v>
      </c>
    </row>
    <row r="11" spans="1:4" x14ac:dyDescent="0.3">
      <c r="A11" s="1" t="s">
        <v>23</v>
      </c>
      <c r="B11" s="41"/>
      <c r="C11" s="41">
        <v>90</v>
      </c>
      <c r="D11" s="2" t="s">
        <v>2</v>
      </c>
    </row>
    <row r="12" spans="1:4" ht="14.4" customHeight="1" thickBot="1" x14ac:dyDescent="0.35">
      <c r="A12" s="1" t="s">
        <v>24</v>
      </c>
      <c r="B12" s="41"/>
      <c r="C12" s="45">
        <v>1433</v>
      </c>
      <c r="D12" s="2">
        <v>322</v>
      </c>
    </row>
    <row r="13" spans="1:4" ht="21.6" customHeight="1" thickBot="1" x14ac:dyDescent="0.35">
      <c r="A13" s="12" t="s">
        <v>25</v>
      </c>
      <c r="B13" s="13" t="s">
        <v>10</v>
      </c>
      <c r="C13" s="50">
        <f>C7+C8+C9+C10+C11+C12</f>
        <v>1861036</v>
      </c>
      <c r="D13" s="53">
        <f>SUM(D7:D12)</f>
        <v>300799</v>
      </c>
    </row>
    <row r="14" spans="1:4" x14ac:dyDescent="0.3">
      <c r="A14" s="18" t="s">
        <v>26</v>
      </c>
      <c r="B14" s="41"/>
      <c r="C14" s="41"/>
      <c r="D14" s="2"/>
    </row>
    <row r="15" spans="1:4" ht="21" customHeight="1" x14ac:dyDescent="0.3">
      <c r="A15" s="1" t="s">
        <v>27</v>
      </c>
      <c r="B15" s="41"/>
      <c r="C15" s="45">
        <v>29730</v>
      </c>
      <c r="D15" s="2"/>
    </row>
    <row r="16" spans="1:4" ht="21.6" customHeight="1" x14ac:dyDescent="0.3">
      <c r="A16" s="1" t="s">
        <v>28</v>
      </c>
      <c r="B16" s="41"/>
      <c r="C16" s="45">
        <v>1207</v>
      </c>
      <c r="D16" s="2">
        <v>335</v>
      </c>
    </row>
    <row r="17" spans="1:4" ht="18" customHeight="1" thickBot="1" x14ac:dyDescent="0.35">
      <c r="A17" s="1" t="s">
        <v>29</v>
      </c>
      <c r="B17" s="41"/>
      <c r="C17" s="41">
        <v>172</v>
      </c>
      <c r="D17" s="2"/>
    </row>
    <row r="18" spans="1:4" ht="22.8" customHeight="1" thickBot="1" x14ac:dyDescent="0.35">
      <c r="A18" s="12" t="s">
        <v>30</v>
      </c>
      <c r="B18" s="13" t="s">
        <v>10</v>
      </c>
      <c r="C18" s="50">
        <v>31109</v>
      </c>
      <c r="D18" s="54">
        <f>D15+D16+D17</f>
        <v>335</v>
      </c>
    </row>
    <row r="19" spans="1:4" ht="12.6" customHeight="1" thickBot="1" x14ac:dyDescent="0.35">
      <c r="A19" s="39" t="s">
        <v>31</v>
      </c>
      <c r="B19" s="10" t="s">
        <v>10</v>
      </c>
      <c r="C19" s="49">
        <f>C13+C18</f>
        <v>1892145</v>
      </c>
      <c r="D19" s="55">
        <f>D13+D18</f>
        <v>301134</v>
      </c>
    </row>
    <row r="20" spans="1:4" x14ac:dyDescent="0.3">
      <c r="A20" s="18" t="s">
        <v>32</v>
      </c>
      <c r="B20" s="41"/>
      <c r="C20" s="37" t="s">
        <v>10</v>
      </c>
      <c r="D20" s="2"/>
    </row>
    <row r="21" spans="1:4" ht="18" customHeight="1" x14ac:dyDescent="0.3">
      <c r="A21" s="18" t="s">
        <v>33</v>
      </c>
      <c r="B21" s="41"/>
      <c r="C21" s="37"/>
      <c r="D21" s="2"/>
    </row>
    <row r="22" spans="1:4" ht="25.2" customHeight="1" x14ac:dyDescent="0.3">
      <c r="A22" s="1" t="s">
        <v>34</v>
      </c>
      <c r="B22" s="41">
        <v>11</v>
      </c>
      <c r="C22" s="45">
        <v>108584</v>
      </c>
      <c r="D22" s="2">
        <v>5026</v>
      </c>
    </row>
    <row r="23" spans="1:4" ht="18" customHeight="1" x14ac:dyDescent="0.3">
      <c r="A23" s="1" t="s">
        <v>35</v>
      </c>
      <c r="B23" s="41"/>
      <c r="C23" s="45">
        <v>6689</v>
      </c>
      <c r="D23" s="2" t="s">
        <v>2</v>
      </c>
    </row>
    <row r="24" spans="1:4" ht="27" customHeight="1" x14ac:dyDescent="0.3">
      <c r="A24" s="1" t="s">
        <v>36</v>
      </c>
      <c r="B24" s="41"/>
      <c r="C24" s="45">
        <v>1408</v>
      </c>
      <c r="D24" s="2">
        <v>297</v>
      </c>
    </row>
    <row r="25" spans="1:4" x14ac:dyDescent="0.3">
      <c r="A25" s="1" t="s">
        <v>37</v>
      </c>
      <c r="B25" s="41"/>
      <c r="C25" s="45">
        <v>1381</v>
      </c>
      <c r="D25" s="2">
        <v>57</v>
      </c>
    </row>
    <row r="26" spans="1:4" ht="20.399999999999999" customHeight="1" thickBot="1" x14ac:dyDescent="0.35">
      <c r="A26" s="1" t="s">
        <v>38</v>
      </c>
      <c r="B26" s="41"/>
      <c r="C26" s="41" t="s">
        <v>2</v>
      </c>
      <c r="D26" s="2">
        <v>14</v>
      </c>
    </row>
    <row r="27" spans="1:4" ht="22.8" customHeight="1" thickBot="1" x14ac:dyDescent="0.35">
      <c r="A27" s="12" t="s">
        <v>39</v>
      </c>
      <c r="B27" s="13" t="s">
        <v>10</v>
      </c>
      <c r="C27" s="50">
        <f>C22+C23+C24+C25</f>
        <v>118062</v>
      </c>
      <c r="D27" s="56">
        <f>D22+D24+D25+D26</f>
        <v>5394</v>
      </c>
    </row>
    <row r="28" spans="1:4" x14ac:dyDescent="0.3">
      <c r="A28" s="18" t="s">
        <v>40</v>
      </c>
      <c r="B28" s="41"/>
      <c r="C28" s="41"/>
      <c r="D28" s="2"/>
    </row>
    <row r="29" spans="1:4" ht="20.399999999999999" customHeight="1" thickBot="1" x14ac:dyDescent="0.35">
      <c r="A29" s="38" t="s">
        <v>41</v>
      </c>
      <c r="B29" s="57"/>
      <c r="C29" s="57" t="s">
        <v>2</v>
      </c>
      <c r="D29" s="58">
        <v>15</v>
      </c>
    </row>
    <row r="30" spans="1:4" ht="22.8" customHeight="1" thickBot="1" x14ac:dyDescent="0.35">
      <c r="A30" s="38" t="s">
        <v>42</v>
      </c>
      <c r="B30" s="57"/>
      <c r="C30" s="57" t="s">
        <v>43</v>
      </c>
      <c r="D30" s="58"/>
    </row>
    <row r="31" spans="1:4" ht="18" customHeight="1" thickBot="1" x14ac:dyDescent="0.35">
      <c r="A31" s="39" t="s">
        <v>44</v>
      </c>
      <c r="B31" s="10" t="s">
        <v>10</v>
      </c>
      <c r="C31" s="10">
        <v>1500000</v>
      </c>
      <c r="D31" s="59">
        <f>D29+D30</f>
        <v>15</v>
      </c>
    </row>
    <row r="32" spans="1:4" x14ac:dyDescent="0.3">
      <c r="A32" s="18" t="s">
        <v>45</v>
      </c>
      <c r="B32" s="41"/>
      <c r="C32" s="37"/>
      <c r="D32" s="2"/>
    </row>
    <row r="33" spans="1:4" ht="16.2" customHeight="1" x14ac:dyDescent="0.3">
      <c r="A33" s="1" t="s">
        <v>46</v>
      </c>
      <c r="B33" s="41">
        <v>12</v>
      </c>
      <c r="C33" s="45">
        <v>300000</v>
      </c>
      <c r="D33" s="2">
        <v>300000</v>
      </c>
    </row>
    <row r="34" spans="1:4" ht="20.399999999999999" customHeight="1" thickBot="1" x14ac:dyDescent="0.35">
      <c r="A34" s="1" t="s">
        <v>47</v>
      </c>
      <c r="B34" s="41"/>
      <c r="C34" s="45">
        <v>-25917</v>
      </c>
      <c r="D34" s="2">
        <v>-4275</v>
      </c>
    </row>
    <row r="35" spans="1:4" ht="16.8" customHeight="1" thickBot="1" x14ac:dyDescent="0.35">
      <c r="A35" s="12" t="s">
        <v>48</v>
      </c>
      <c r="B35" s="13" t="s">
        <v>10</v>
      </c>
      <c r="C35" s="50">
        <f>C33+C34</f>
        <v>274083</v>
      </c>
      <c r="D35" s="56">
        <f>D33+D34</f>
        <v>295725</v>
      </c>
    </row>
    <row r="36" spans="1:4" ht="21.6" customHeight="1" thickBot="1" x14ac:dyDescent="0.35">
      <c r="A36" s="39" t="s">
        <v>49</v>
      </c>
      <c r="B36" s="10" t="s">
        <v>10</v>
      </c>
      <c r="C36" s="49">
        <f>C27+C31+C35</f>
        <v>1892145</v>
      </c>
      <c r="D36" s="60">
        <f>D27+D31+D35</f>
        <v>301134</v>
      </c>
    </row>
    <row r="37" spans="1:4" x14ac:dyDescent="0.3">
      <c r="A37" s="8"/>
      <c r="B37" s="41"/>
      <c r="C37" s="41"/>
      <c r="D37" s="41"/>
    </row>
    <row r="38" spans="1:4" ht="18.600000000000001" customHeight="1" x14ac:dyDescent="0.3">
      <c r="A38" s="36"/>
      <c r="B38" s="36"/>
      <c r="C38" s="36"/>
      <c r="D38" s="36"/>
    </row>
    <row r="39" spans="1:4" ht="26.4" customHeight="1" x14ac:dyDescent="0.3">
      <c r="A39" s="15"/>
      <c r="B39" s="83"/>
      <c r="C39" s="83"/>
      <c r="D39" s="8"/>
    </row>
    <row r="40" spans="1:4" x14ac:dyDescent="0.3">
      <c r="A40" s="33" t="s">
        <v>14</v>
      </c>
      <c r="B40" s="33" t="s">
        <v>15</v>
      </c>
      <c r="C40" s="8"/>
      <c r="D40" s="8"/>
    </row>
    <row r="41" spans="1:4" ht="26.4" customHeight="1" x14ac:dyDescent="0.3">
      <c r="A41" s="33" t="s">
        <v>95</v>
      </c>
      <c r="B41" s="68" t="s">
        <v>96</v>
      </c>
      <c r="C41" s="68"/>
      <c r="D41" s="8"/>
    </row>
    <row r="42" spans="1:4" x14ac:dyDescent="0.3">
      <c r="A42" s="16"/>
      <c r="B42" s="8"/>
      <c r="C42" s="8"/>
      <c r="D42" s="8"/>
    </row>
    <row r="43" spans="1:4" x14ac:dyDescent="0.3">
      <c r="A43" s="4" t="s">
        <v>91</v>
      </c>
      <c r="B43" s="8"/>
      <c r="C43" s="8"/>
      <c r="D43" s="8"/>
    </row>
    <row r="44" spans="1:4" x14ac:dyDescent="0.3">
      <c r="A44" s="82" t="s">
        <v>16</v>
      </c>
      <c r="B44" s="82"/>
      <c r="C44" s="82"/>
      <c r="D44" s="82"/>
    </row>
    <row r="45" spans="1:4" x14ac:dyDescent="0.3">
      <c r="A45" s="8"/>
      <c r="B45" s="8"/>
      <c r="C45" s="8"/>
      <c r="D45" s="8"/>
    </row>
    <row r="46" spans="1:4" x14ac:dyDescent="0.3">
      <c r="A46" s="8"/>
      <c r="B46" s="8"/>
      <c r="C46" s="8"/>
      <c r="D46" s="8"/>
    </row>
    <row r="47" spans="1:4" x14ac:dyDescent="0.3">
      <c r="A47" s="8"/>
      <c r="B47" s="8"/>
      <c r="C47" s="8"/>
      <c r="D47" s="8"/>
    </row>
  </sheetData>
  <mergeCells count="4">
    <mergeCell ref="A44:D44"/>
    <mergeCell ref="A2:D3"/>
    <mergeCell ref="B39:C39"/>
    <mergeCell ref="B41:C41"/>
  </mergeCells>
  <pageMargins left="0.7" right="0.7" top="0.75" bottom="0.75" header="0.3" footer="0.3"/>
  <pageSetup paperSize="9" scale="8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F736-48EE-48F8-B464-3A9B6EE00667}">
  <sheetPr>
    <pageSetUpPr fitToPage="1"/>
  </sheetPr>
  <dimension ref="A1:D42"/>
  <sheetViews>
    <sheetView topLeftCell="A19" workbookViewId="0">
      <selection activeCell="A10" sqref="A10"/>
    </sheetView>
  </sheetViews>
  <sheetFormatPr defaultRowHeight="14.4" x14ac:dyDescent="0.3"/>
  <cols>
    <col min="1" max="1" width="61.33203125" customWidth="1"/>
    <col min="2" max="2" width="15.77734375" customWidth="1"/>
    <col min="3" max="3" width="13.6640625" customWidth="1"/>
  </cols>
  <sheetData>
    <row r="1" spans="1:3" x14ac:dyDescent="0.3">
      <c r="A1" s="69" t="s">
        <v>97</v>
      </c>
      <c r="B1" s="70"/>
      <c r="C1" s="70"/>
    </row>
    <row r="2" spans="1:3" ht="34.799999999999997" customHeight="1" x14ac:dyDescent="0.3">
      <c r="A2" s="79"/>
      <c r="B2" s="79"/>
      <c r="C2" s="79"/>
    </row>
    <row r="3" spans="1:3" x14ac:dyDescent="0.3">
      <c r="A3" s="65" t="s">
        <v>0</v>
      </c>
      <c r="B3" s="66" t="s">
        <v>80</v>
      </c>
      <c r="C3" s="67" t="s">
        <v>86</v>
      </c>
    </row>
    <row r="4" spans="1:3" x14ac:dyDescent="0.3">
      <c r="A4" s="24" t="s">
        <v>50</v>
      </c>
      <c r="B4" s="61"/>
      <c r="C4" s="23"/>
    </row>
    <row r="5" spans="1:3" ht="18.600000000000001" customHeight="1" x14ac:dyDescent="0.3">
      <c r="A5" s="25" t="s">
        <v>51</v>
      </c>
      <c r="B5" s="30">
        <f>-551997</f>
        <v>-551997</v>
      </c>
      <c r="C5" s="26">
        <v>-24463</v>
      </c>
    </row>
    <row r="6" spans="1:3" ht="17.399999999999999" customHeight="1" x14ac:dyDescent="0.3">
      <c r="A6" s="25" t="s">
        <v>52</v>
      </c>
      <c r="B6" s="30">
        <v>-5063</v>
      </c>
      <c r="C6" s="26">
        <v>-217</v>
      </c>
    </row>
    <row r="7" spans="1:3" ht="20.399999999999999" customHeight="1" x14ac:dyDescent="0.3">
      <c r="A7" s="25" t="s">
        <v>53</v>
      </c>
      <c r="B7" s="30">
        <v>-22955</v>
      </c>
      <c r="C7" s="26">
        <v>-546</v>
      </c>
    </row>
    <row r="8" spans="1:3" ht="19.8" customHeight="1" x14ac:dyDescent="0.3">
      <c r="A8" s="25" t="s">
        <v>54</v>
      </c>
      <c r="B8" s="30">
        <v>-590342</v>
      </c>
      <c r="C8" s="26"/>
    </row>
    <row r="9" spans="1:3" ht="18.600000000000001" customHeight="1" x14ac:dyDescent="0.3">
      <c r="A9" s="25" t="s">
        <v>55</v>
      </c>
      <c r="B9" s="31">
        <v>-220000</v>
      </c>
      <c r="C9" s="26"/>
    </row>
    <row r="10" spans="1:3" ht="18.600000000000001" customHeight="1" x14ac:dyDescent="0.3">
      <c r="A10" s="25" t="s">
        <v>56</v>
      </c>
      <c r="B10" s="30">
        <f>-12620+1921</f>
        <v>-10699</v>
      </c>
      <c r="C10" s="26"/>
    </row>
    <row r="11" spans="1:3" ht="18.600000000000001" customHeight="1" x14ac:dyDescent="0.3">
      <c r="A11" s="25" t="s">
        <v>84</v>
      </c>
      <c r="B11" s="30">
        <v>-5653</v>
      </c>
      <c r="C11" s="26"/>
    </row>
    <row r="12" spans="1:3" ht="28.8" customHeight="1" x14ac:dyDescent="0.3">
      <c r="A12" s="29" t="s">
        <v>57</v>
      </c>
      <c r="B12" s="42">
        <f>B5+B6+B7+B8+B9+B10+B11</f>
        <v>-1406709</v>
      </c>
      <c r="C12" s="42">
        <f>C5+C6+C7+C8+C9+C10+C11</f>
        <v>-25226</v>
      </c>
    </row>
    <row r="13" spans="1:3" x14ac:dyDescent="0.3">
      <c r="A13" s="24" t="s">
        <v>58</v>
      </c>
      <c r="B13" s="62"/>
      <c r="C13" s="23"/>
    </row>
    <row r="14" spans="1:3" ht="18.600000000000001" customHeight="1" x14ac:dyDescent="0.3">
      <c r="A14" s="25" t="s">
        <v>59</v>
      </c>
      <c r="B14" s="31">
        <v>-917</v>
      </c>
      <c r="C14" s="26">
        <v>-381</v>
      </c>
    </row>
    <row r="15" spans="1:3" ht="20.399999999999999" customHeight="1" x14ac:dyDescent="0.3">
      <c r="A15" s="25" t="s">
        <v>60</v>
      </c>
      <c r="B15" s="30">
        <v>-29730</v>
      </c>
      <c r="C15" s="26" t="s">
        <v>2</v>
      </c>
    </row>
    <row r="16" spans="1:3" ht="19.8" customHeight="1" x14ac:dyDescent="0.3">
      <c r="A16" s="25" t="s">
        <v>61</v>
      </c>
      <c r="B16" s="30">
        <v>-59284</v>
      </c>
      <c r="C16" s="26">
        <v>-273900</v>
      </c>
    </row>
    <row r="17" spans="1:3" ht="20.399999999999999" customHeight="1" x14ac:dyDescent="0.3">
      <c r="A17" s="76" t="s">
        <v>62</v>
      </c>
      <c r="B17" s="85">
        <f>B14+B15+B16</f>
        <v>-89931</v>
      </c>
      <c r="C17" s="85">
        <f>C14+C16</f>
        <v>-274281</v>
      </c>
    </row>
    <row r="18" spans="1:3" ht="9" customHeight="1" x14ac:dyDescent="0.3">
      <c r="A18" s="76"/>
      <c r="B18" s="85"/>
      <c r="C18" s="85"/>
    </row>
    <row r="19" spans="1:3" x14ac:dyDescent="0.3">
      <c r="A19" s="29" t="s">
        <v>63</v>
      </c>
      <c r="B19" s="32">
        <f>B21+B22+B23</f>
        <v>1456295</v>
      </c>
      <c r="C19" s="28"/>
    </row>
    <row r="20" spans="1:3" x14ac:dyDescent="0.3">
      <c r="A20" s="25" t="s">
        <v>89</v>
      </c>
      <c r="B20" s="34"/>
      <c r="C20" s="63">
        <v>300000</v>
      </c>
    </row>
    <row r="21" spans="1:3" x14ac:dyDescent="0.3">
      <c r="A21" s="27" t="s">
        <v>64</v>
      </c>
      <c r="B21" s="30">
        <v>1900000</v>
      </c>
      <c r="C21" s="26" t="s">
        <v>2</v>
      </c>
    </row>
    <row r="22" spans="1:3" x14ac:dyDescent="0.3">
      <c r="A22" s="27" t="s">
        <v>85</v>
      </c>
      <c r="B22" s="30">
        <f>-1543594-400111</f>
        <v>-1943705</v>
      </c>
      <c r="C22" s="26"/>
    </row>
    <row r="23" spans="1:3" x14ac:dyDescent="0.3">
      <c r="A23" s="27" t="s">
        <v>65</v>
      </c>
      <c r="B23" s="64">
        <v>1500000</v>
      </c>
      <c r="C23" s="26"/>
    </row>
    <row r="24" spans="1:3" ht="34.200000000000003" customHeight="1" x14ac:dyDescent="0.3">
      <c r="A24" s="76" t="s">
        <v>66</v>
      </c>
      <c r="B24" s="86" t="s">
        <v>2</v>
      </c>
      <c r="C24" s="23"/>
    </row>
    <row r="25" spans="1:3" hidden="1" x14ac:dyDescent="0.3">
      <c r="A25" s="76"/>
      <c r="B25" s="86"/>
      <c r="C25" s="23" t="s">
        <v>2</v>
      </c>
    </row>
    <row r="26" spans="1:3" x14ac:dyDescent="0.3">
      <c r="A26" s="25" t="s">
        <v>67</v>
      </c>
      <c r="B26" s="31" t="s">
        <v>2</v>
      </c>
      <c r="C26" s="26" t="s">
        <v>2</v>
      </c>
    </row>
    <row r="27" spans="1:3" ht="25.2" customHeight="1" x14ac:dyDescent="0.3">
      <c r="A27" s="76" t="s">
        <v>68</v>
      </c>
      <c r="B27" s="85">
        <v>40345</v>
      </c>
      <c r="C27" s="23">
        <v>493</v>
      </c>
    </row>
    <row r="28" spans="1:3" hidden="1" x14ac:dyDescent="0.3">
      <c r="A28" s="87"/>
      <c r="B28" s="88"/>
      <c r="C28" s="28" t="s">
        <v>2</v>
      </c>
    </row>
    <row r="29" spans="1:3" ht="19.8" customHeight="1" x14ac:dyDescent="0.3">
      <c r="A29" s="25" t="s">
        <v>69</v>
      </c>
      <c r="B29" s="31" t="s">
        <v>2</v>
      </c>
      <c r="C29" s="26" t="s">
        <v>2</v>
      </c>
    </row>
    <row r="30" spans="1:3" ht="18.600000000000001" customHeight="1" x14ac:dyDescent="0.3">
      <c r="A30" s="89" t="s">
        <v>70</v>
      </c>
      <c r="B30" s="90">
        <v>40345</v>
      </c>
      <c r="C30" s="35">
        <v>493</v>
      </c>
    </row>
    <row r="31" spans="1:3" ht="2.4" customHeight="1" x14ac:dyDescent="0.3">
      <c r="A31" s="87"/>
      <c r="B31" s="91"/>
      <c r="C31" s="28" t="s">
        <v>2</v>
      </c>
    </row>
    <row r="32" spans="1:3" x14ac:dyDescent="0.3">
      <c r="A32" s="6"/>
      <c r="B32" s="6"/>
      <c r="C32" s="6"/>
    </row>
    <row r="33" spans="1:4" x14ac:dyDescent="0.3">
      <c r="A33" s="84"/>
      <c r="B33" s="84"/>
      <c r="C33" s="84"/>
    </row>
    <row r="35" spans="1:4" x14ac:dyDescent="0.3">
      <c r="A35" s="15"/>
      <c r="B35" s="83"/>
      <c r="C35" s="83"/>
      <c r="D35" s="6"/>
    </row>
    <row r="36" spans="1:4" x14ac:dyDescent="0.3">
      <c r="A36" s="33" t="s">
        <v>14</v>
      </c>
      <c r="B36" s="68" t="s">
        <v>15</v>
      </c>
      <c r="C36" s="68"/>
      <c r="D36" s="6"/>
    </row>
    <row r="37" spans="1:4" x14ac:dyDescent="0.3">
      <c r="A37" s="33" t="s">
        <v>90</v>
      </c>
      <c r="B37" s="68" t="s">
        <v>98</v>
      </c>
      <c r="C37" s="68"/>
      <c r="D37" s="6"/>
    </row>
    <row r="38" spans="1:4" x14ac:dyDescent="0.3">
      <c r="A38" s="14"/>
      <c r="B38" s="6"/>
      <c r="C38" s="6"/>
      <c r="D38" s="6"/>
    </row>
    <row r="39" spans="1:4" x14ac:dyDescent="0.3">
      <c r="A39" s="14"/>
      <c r="B39" s="6"/>
      <c r="C39" s="6"/>
      <c r="D39" s="6"/>
    </row>
    <row r="40" spans="1:4" x14ac:dyDescent="0.3">
      <c r="A40" s="4" t="s">
        <v>91</v>
      </c>
      <c r="B40" s="6"/>
      <c r="C40" s="6"/>
      <c r="D40" s="6"/>
    </row>
    <row r="41" spans="1:4" x14ac:dyDescent="0.3">
      <c r="A41" s="4" t="s">
        <v>16</v>
      </c>
      <c r="B41" s="6"/>
      <c r="C41" s="6"/>
      <c r="D41" s="6"/>
    </row>
    <row r="42" spans="1:4" x14ac:dyDescent="0.3">
      <c r="A42" s="4"/>
      <c r="B42" s="6"/>
      <c r="C42" s="6"/>
      <c r="D42" s="6"/>
    </row>
  </sheetData>
  <mergeCells count="14">
    <mergeCell ref="B35:C35"/>
    <mergeCell ref="B36:C36"/>
    <mergeCell ref="B37:C37"/>
    <mergeCell ref="A1:C2"/>
    <mergeCell ref="A33:C33"/>
    <mergeCell ref="A17:A18"/>
    <mergeCell ref="B17:B18"/>
    <mergeCell ref="A24:A25"/>
    <mergeCell ref="B24:B25"/>
    <mergeCell ref="A27:A28"/>
    <mergeCell ref="B27:B28"/>
    <mergeCell ref="A30:A31"/>
    <mergeCell ref="B30:B31"/>
    <mergeCell ref="C17:C18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8807-0515-43FC-8D53-D7B0381F0085}">
  <dimension ref="A1:H22"/>
  <sheetViews>
    <sheetView workbookViewId="0">
      <selection activeCell="B3" sqref="B3:D3"/>
    </sheetView>
  </sheetViews>
  <sheetFormatPr defaultRowHeight="14.4" x14ac:dyDescent="0.3"/>
  <cols>
    <col min="1" max="1" width="34.88671875" customWidth="1"/>
    <col min="2" max="2" width="21.88671875" customWidth="1"/>
    <col min="3" max="3" width="21.21875" customWidth="1"/>
  </cols>
  <sheetData>
    <row r="1" spans="1:8" x14ac:dyDescent="0.3">
      <c r="A1" s="69" t="s">
        <v>99</v>
      </c>
      <c r="B1" s="70"/>
      <c r="C1" s="70"/>
      <c r="D1" s="70"/>
    </row>
    <row r="2" spans="1:8" ht="30.6" customHeight="1" x14ac:dyDescent="0.3">
      <c r="A2" s="70"/>
      <c r="B2" s="70"/>
      <c r="C2" s="70"/>
      <c r="D2" s="70"/>
    </row>
    <row r="3" spans="1:8" ht="26.4" customHeight="1" thickBot="1" x14ac:dyDescent="0.35">
      <c r="A3" s="7" t="s">
        <v>0</v>
      </c>
      <c r="B3" s="92" t="s">
        <v>71</v>
      </c>
      <c r="C3" s="93" t="s">
        <v>72</v>
      </c>
      <c r="D3" s="92" t="s">
        <v>73</v>
      </c>
    </row>
    <row r="4" spans="1:8" x14ac:dyDescent="0.3">
      <c r="A4" s="16" t="s">
        <v>74</v>
      </c>
      <c r="B4" s="20" t="s">
        <v>2</v>
      </c>
      <c r="C4" s="20" t="s">
        <v>2</v>
      </c>
      <c r="D4" s="20" t="s">
        <v>2</v>
      </c>
    </row>
    <row r="5" spans="1:8" x14ac:dyDescent="0.3">
      <c r="A5" s="4" t="s">
        <v>75</v>
      </c>
      <c r="B5" s="17" t="s">
        <v>2</v>
      </c>
      <c r="C5" s="17" t="s">
        <v>2</v>
      </c>
      <c r="D5" s="20" t="s">
        <v>2</v>
      </c>
    </row>
    <row r="6" spans="1:8" ht="18.600000000000001" customHeight="1" thickBot="1" x14ac:dyDescent="0.35">
      <c r="A6" s="4" t="s">
        <v>76</v>
      </c>
      <c r="B6" s="17" t="s">
        <v>2</v>
      </c>
      <c r="C6" s="17" t="s">
        <v>2</v>
      </c>
      <c r="D6" s="20" t="s">
        <v>2</v>
      </c>
    </row>
    <row r="7" spans="1:8" ht="15" thickBot="1" x14ac:dyDescent="0.35">
      <c r="A7" s="21" t="s">
        <v>77</v>
      </c>
      <c r="B7" s="19">
        <v>300000</v>
      </c>
      <c r="C7" s="19">
        <v>-4275</v>
      </c>
      <c r="D7" s="19">
        <v>295725</v>
      </c>
    </row>
    <row r="8" spans="1:8" x14ac:dyDescent="0.3">
      <c r="A8" s="4" t="s">
        <v>75</v>
      </c>
      <c r="B8" s="9" t="s">
        <v>2</v>
      </c>
      <c r="C8" s="17" t="s">
        <v>2</v>
      </c>
      <c r="D8" s="22" t="s">
        <v>2</v>
      </c>
    </row>
    <row r="9" spans="1:8" ht="15" thickBot="1" x14ac:dyDescent="0.35">
      <c r="A9" s="4" t="s">
        <v>78</v>
      </c>
      <c r="B9" s="17" t="s">
        <v>2</v>
      </c>
      <c r="C9" s="9">
        <v>-21642</v>
      </c>
      <c r="D9" s="22">
        <f>C9</f>
        <v>-21642</v>
      </c>
    </row>
    <row r="10" spans="1:8" ht="15" thickBot="1" x14ac:dyDescent="0.35">
      <c r="A10" s="21" t="s">
        <v>79</v>
      </c>
      <c r="B10" s="19">
        <v>300000</v>
      </c>
      <c r="C10" s="19">
        <f>C7+C9</f>
        <v>-25917</v>
      </c>
      <c r="D10" s="19">
        <f>B10+C10</f>
        <v>274083</v>
      </c>
    </row>
    <row r="11" spans="1:8" x14ac:dyDescent="0.3">
      <c r="A11" s="6"/>
      <c r="B11" s="6"/>
      <c r="C11" s="6"/>
      <c r="D11" s="6"/>
    </row>
    <row r="12" spans="1:8" x14ac:dyDescent="0.3">
      <c r="A12" s="84"/>
      <c r="B12" s="84"/>
      <c r="C12" s="84"/>
      <c r="D12" s="84"/>
    </row>
    <row r="13" spans="1:8" x14ac:dyDescent="0.3">
      <c r="A13" s="6"/>
      <c r="B13" s="6"/>
      <c r="C13" s="6"/>
      <c r="D13" s="6"/>
    </row>
    <row r="14" spans="1:8" x14ac:dyDescent="0.3">
      <c r="H14" s="3"/>
    </row>
    <row r="15" spans="1:8" x14ac:dyDescent="0.3">
      <c r="A15" s="15"/>
      <c r="B15" s="83"/>
      <c r="C15" s="83"/>
      <c r="D15" s="6"/>
    </row>
    <row r="16" spans="1:8" x14ac:dyDescent="0.3">
      <c r="A16" s="33" t="s">
        <v>14</v>
      </c>
      <c r="B16" s="68" t="s">
        <v>15</v>
      </c>
      <c r="C16" s="68"/>
      <c r="D16" s="6"/>
    </row>
    <row r="17" spans="1:4" x14ac:dyDescent="0.3">
      <c r="A17" s="33" t="s">
        <v>100</v>
      </c>
      <c r="B17" s="68" t="s">
        <v>101</v>
      </c>
      <c r="C17" s="68"/>
      <c r="D17" s="6"/>
    </row>
    <row r="18" spans="1:4" x14ac:dyDescent="0.3">
      <c r="A18" s="14"/>
      <c r="B18" s="6"/>
      <c r="C18" s="6"/>
      <c r="D18" s="6"/>
    </row>
    <row r="19" spans="1:4" x14ac:dyDescent="0.3">
      <c r="A19" s="14"/>
      <c r="B19" s="6"/>
      <c r="C19" s="6"/>
      <c r="D19" s="6"/>
    </row>
    <row r="20" spans="1:4" x14ac:dyDescent="0.3">
      <c r="A20" s="4" t="s">
        <v>91</v>
      </c>
      <c r="B20" s="6"/>
      <c r="C20" s="6"/>
      <c r="D20" s="6"/>
    </row>
    <row r="21" spans="1:4" x14ac:dyDescent="0.3">
      <c r="A21" s="4" t="s">
        <v>16</v>
      </c>
      <c r="B21" s="6"/>
      <c r="C21" s="6"/>
      <c r="D21" s="6"/>
    </row>
    <row r="22" spans="1:4" x14ac:dyDescent="0.3">
      <c r="A22" s="4"/>
      <c r="B22" s="6"/>
      <c r="C22" s="6"/>
      <c r="D22" s="6"/>
    </row>
  </sheetData>
  <mergeCells count="5">
    <mergeCell ref="B17:C17"/>
    <mergeCell ref="A1:D2"/>
    <mergeCell ref="A12:D12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совокуп.доходе 2кв. 22г</vt:lpstr>
      <vt:lpstr>Отчет о фин.полож. 2кв.22г</vt:lpstr>
      <vt:lpstr>Отчет ДДС 2кв.22г</vt:lpstr>
      <vt:lpstr>Отчет об измен.в кап. 2кв.22г</vt:lpstr>
      <vt:lpstr>'Отчет о совокуп.доходе 2кв. 22г'!_Hlk87975267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FinQ</cp:lastModifiedBy>
  <cp:lastPrinted>2022-08-01T04:18:23Z</cp:lastPrinted>
  <dcterms:created xsi:type="dcterms:W3CDTF">2015-06-05T18:19:34Z</dcterms:created>
  <dcterms:modified xsi:type="dcterms:W3CDTF">2022-08-24T04:18:13Z</dcterms:modified>
</cp:coreProperties>
</file>