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job space\2 Consolidation IFRS\2021\2Q\Consolidated\Формы 1 и 2\"/>
    </mc:Choice>
  </mc:AlternateContent>
  <bookViews>
    <workbookView xWindow="-120" yWindow="-120" windowWidth="29040" windowHeight="15840" activeTab="1"/>
  </bookViews>
  <sheets>
    <sheet name="ф1" sheetId="1" r:id="rId1"/>
    <sheet name="ф2" sheetId="2" r:id="rId2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28" i="1" s="1"/>
  <c r="B12" i="1" l="1"/>
  <c r="B13" i="1" s="1"/>
  <c r="B14" i="1" s="1"/>
  <c r="B15" i="1" s="1"/>
  <c r="B29" i="1" s="1"/>
  <c r="B40" i="1"/>
  <c r="C24" i="1" l="1"/>
  <c r="B12" i="2" l="1"/>
  <c r="B13" i="2" s="1"/>
  <c r="B28" i="2" s="1"/>
  <c r="B34" i="2" s="1"/>
  <c r="B35" i="2" s="1"/>
  <c r="B36" i="2" s="1"/>
  <c r="B41" i="1"/>
  <c r="B63" i="2" s="1"/>
  <c r="C47" i="1" l="1"/>
  <c r="C49" i="1" s="1"/>
  <c r="C38" i="1"/>
  <c r="C50" i="1" l="1"/>
  <c r="C56" i="2" l="1"/>
  <c r="C23" i="2"/>
  <c r="C26" i="2" s="1"/>
  <c r="C53" i="2" l="1"/>
  <c r="C57" i="2" s="1"/>
  <c r="C33" i="2" l="1"/>
  <c r="C14" i="2"/>
  <c r="C11" i="2" l="1"/>
  <c r="C37" i="2" l="1"/>
  <c r="C17" i="2" l="1"/>
  <c r="C20" i="2" s="1"/>
  <c r="C39" i="2" s="1"/>
  <c r="C41" i="2" l="1"/>
  <c r="C58" i="2" s="1"/>
</calcChain>
</file>

<file path=xl/sharedStrings.xml><?xml version="1.0" encoding="utf-8"?>
<sst xmlns="http://schemas.openxmlformats.org/spreadsheetml/2006/main" count="123" uniqueCount="113">
  <si>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</si>
  <si>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</si>
  <si>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</si>
  <si>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</si>
  <si>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</si>
  <si>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Ценные бумаги, оцениваемые по справедливой стоимости через прочий совокупный доход (МСФО (IAS) 39 - Финансовые активы, имеющиеся в наличии для продажи)</t>
  </si>
  <si>
    <t>Кредиты, выданные клиентам</t>
  </si>
  <si>
    <t>Ценные бумаги, оцениваемые по амортизированной стоимости 
(МСФО (IAS) 39 - Инвестиции, удерживаемые до срока погашения)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</si>
  <si>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</si>
  <si>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</si>
  <si>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</si>
  <si>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</si>
  <si>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</si>
  <si>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</si>
  <si>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</si>
  <si>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</si>
  <si>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</si>
  <si>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</si>
  <si>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</si>
  <si>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</si>
  <si>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</si>
  <si>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</si>
  <si>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Отложенное налоговое обязательство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</si>
  <si>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</si>
  <si>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</si>
  <si>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</si>
  <si>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</si>
  <si>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</si>
  <si>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</si>
  <si>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 xml:space="preserve">Накопленный резерв по переводу в валюту представления данных 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</si>
  <si>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</si>
  <si>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</si>
  <si>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</si>
  <si>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</si>
  <si>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</si>
  <si>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 xml:space="preserve">(консолидированный) </t>
  </si>
  <si>
    <t>АО "First Heartland Securities"</t>
  </si>
  <si>
    <t>(с учетом заключительных оборотов)</t>
  </si>
  <si>
    <t xml:space="preserve">Главный бухгалтер                                                        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</si>
  <si>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</si>
  <si>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</si>
  <si>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</si>
  <si>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</si>
  <si>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</si>
  <si>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</si>
  <si>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</si>
  <si>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</si>
  <si>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</si>
  <si>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</si>
  <si>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</si>
  <si>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</si>
  <si>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</si>
  <si>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</si>
  <si>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</si>
  <si>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</si>
  <si>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</si>
  <si>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</si>
  <si>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Доход от выгодного приобретения дочерних компаний</t>
  </si>
  <si>
    <t xml:space="preserve">Прочие доходы </t>
  </si>
  <si>
    <t>Прочие операционные доходы</t>
  </si>
  <si>
    <t xml:space="preserve">Расходы на персонал </t>
  </si>
  <si>
    <t>Прочие общие и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</si>
  <si>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</si>
  <si>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</si>
  <si>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</si>
  <si>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</si>
  <si>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Прибыль, причитающаяся:</t>
  </si>
  <si>
    <t xml:space="preserve"> - акционерам Группы</t>
  </si>
  <si>
    <t xml:space="preserve"> - неконтролирующим акционерам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</si>
  <si>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</si>
  <si>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</si>
  <si>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</si>
  <si>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</si>
  <si>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>Прочий совокупный доход за период</t>
  </si>
  <si>
    <t>Общий совокупный доход за период</t>
  </si>
  <si>
    <t>Общий совокупный доход, причитающийся:</t>
  </si>
  <si>
    <t xml:space="preserve"> - акционерам Банка</t>
  </si>
  <si>
    <t>Резерв переоценки основных средств</t>
  </si>
  <si>
    <t>Прочие процентные доходы</t>
  </si>
  <si>
    <t xml:space="preserve">Процентные доходы, расcчитанные с использованием метода эффективной процентной ставки </t>
  </si>
  <si>
    <t xml:space="preserve">Финансовый Директор, член Правления                                              </t>
  </si>
  <si>
    <t>Мустафаева А.И.</t>
  </si>
  <si>
    <t>Резерв изменений справедливой стоимости финансовых активов</t>
  </si>
  <si>
    <t>Резерв изменений справедливой стоимости финансовых активов:</t>
  </si>
  <si>
    <t xml:space="preserve"> - чистое изменение справедливой стоимости финансовых активов</t>
  </si>
  <si>
    <t xml:space="preserve"> - чистое изменение справедливой стоимости финансовых активов, перенесенное в состав прибыли или убытка</t>
  </si>
  <si>
    <t>Производные финансовые инструменты</t>
  </si>
  <si>
    <t>Приобретенное право требования к МФРК по векселю</t>
  </si>
  <si>
    <t>Кредиторская задолженность по сделкам "репо"</t>
  </si>
  <si>
    <t>Производные финансовые обязательства</t>
  </si>
  <si>
    <t xml:space="preserve">Обязательства по аренде </t>
  </si>
  <si>
    <t>Чистое изменения резерва на покрытие ожидаемых кредитных убытков по ценным бумагам, оцениваемым по справедливой стоимости через прочий совокупный доход</t>
  </si>
  <si>
    <t>Прочий совокупный доход, не подлежащий реклассификации в состав прибыли или убытка в последующих периодах:</t>
  </si>
  <si>
    <t xml:space="preserve"> - Резерв переоценка основных средств, за вычетом подоходного налога</t>
  </si>
  <si>
    <t>Всего статей прочего совокупного дохода, не подлежащих реклассификации в состав прибыли или убытка в последующих периодах</t>
  </si>
  <si>
    <t>ПРОМЕЖУТОЧНЫЙ СЖАТЫЙ ОТЧЕТ О ФИНАНСОВОМ ПОЛОЖЕНИИ</t>
  </si>
  <si>
    <t>ПРОМЕЖУТОЧНЫЙ СЖАТЫЙ ОТЧЕТ О ПРИБЫЛИ ИЛИ УБЫТКЕ И ПРОЧЕМ СОВОКУПНОМ ДОХОДЕ</t>
  </si>
  <si>
    <t>Чистая прибыль (убыток) от операций с иностранной валютой</t>
  </si>
  <si>
    <t>Доходы по операциям с производными финансовыми инструментами</t>
  </si>
  <si>
    <t>Бекенев Т.М.</t>
  </si>
  <si>
    <t>Расходы по ожидаемым кредитным убыткам</t>
  </si>
  <si>
    <t>миллион тенге</t>
  </si>
  <si>
    <t>Обязательства перед ипотечной организацией</t>
  </si>
  <si>
    <t>Балансовая стоимость одной простой акции, тенге</t>
  </si>
  <si>
    <t>Прибыль на акцию</t>
  </si>
  <si>
    <t>Базовая и разводненная прибыль на обыкновенную акцию, в тенге</t>
  </si>
  <si>
    <t>Доход от признания дисконта по выпущенным облигациям</t>
  </si>
  <si>
    <t>по состоянию на 30 июня 2021 года</t>
  </si>
  <si>
    <t>30 июня 2021 года
(неаудировано)</t>
  </si>
  <si>
    <t>Прочие резервы</t>
  </si>
  <si>
    <t>за шесть месяцев, закончившихся 30 июня 2021 года</t>
  </si>
  <si>
    <t>6 месяцев 2021 года (неаудированно)</t>
  </si>
  <si>
    <t>Чистая прибыль (убыток) от операций с финансовыми инструментами, оцениваемыми по справедливой стоимости через прочий совокупный доход (МСФО (IAS) 39 - финансовыми активами, имеющимися в наличии для продажи)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</si>
</sst>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_-;\-* #,##0_-;_-* &quot;-&quot;??_-;_-@_-"/>
    <numFmt numFmtId="166" formatCode="_(#,##0_);_(\(#,##0\);_(&quot;-&quot;_);_(@_)"/>
    <numFmt numFmtId="167" formatCode="_(* #,##0_);_(* \(#,##0\);_(* &quot;-&quot;_);_(@_)"/>
    <numFmt numFmtId="168" formatCode="_-* #,##0.00_р_._-;\-* #,##0.00_р_._-;_-* &quot;-&quot;??_р_._-;_-@_-"/>
    <numFmt numFmtId="169" formatCode="_(* #,##0_);_(* \(#,##0\);_(* &quot;-&quot;??_);_(@_)"/>
    <numFmt numFmtId="170" formatCode="#,##0_)\ ;\(#,##0\)\ ;&quot;-&quot;_)\ "/>
  </numFmts>
  <fonts count="15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5" fillId="0" borderId="0">
      <alignment horizontal="center" vertical="top"/>
    </xf>
    <xf numFmtId="168" fontId="7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" fillId="0" borderId="0">
      <alignment horizontal="right" vertical="top"/>
    </xf>
    <xf numFmtId="0" fontId="1" fillId="0" borderId="0"/>
  </cellStyleXfs>
  <cellXfs count="101">
    <xf numFmtId="0" fontId="0" fillId="0" borderId="0" xfId="0"/>
    <xf numFmtId="0" fontId="4" fillId="0" borderId="0" xfId="0" applyFont="1"/>
    <xf numFmtId="167" fontId="3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horizontal="left" vertical="center" wrapText="1"/>
    </xf>
    <xf numFmtId="167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center" wrapText="1"/>
    </xf>
    <xf numFmtId="3" fontId="6" fillId="0" borderId="10" xfId="2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9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12" xfId="0" applyFont="1" applyBorder="1"/>
    <xf numFmtId="0" fontId="9" fillId="0" borderId="5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15" xfId="0" applyFont="1" applyBorder="1"/>
    <xf numFmtId="0" fontId="9" fillId="0" borderId="1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/>
    <xf numFmtId="0" fontId="9" fillId="0" borderId="0" xfId="0" applyFont="1"/>
    <xf numFmtId="3" fontId="10" fillId="0" borderId="0" xfId="0" applyNumberFormat="1" applyFont="1"/>
    <xf numFmtId="0" fontId="9" fillId="0" borderId="0" xfId="0" applyFont="1" applyAlignment="1">
      <alignment wrapText="1"/>
    </xf>
    <xf numFmtId="165" fontId="9" fillId="0" borderId="0" xfId="1" applyNumberFormat="1" applyFont="1"/>
    <xf numFmtId="0" fontId="8" fillId="0" borderId="1" xfId="0" applyFont="1" applyBorder="1" applyAlignment="1">
      <alignment wrapText="1"/>
    </xf>
    <xf numFmtId="0" fontId="8" fillId="0" borderId="2" xfId="0" applyFont="1" applyBorder="1"/>
    <xf numFmtId="0" fontId="8" fillId="0" borderId="5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/>
    <xf numFmtId="0" fontId="8" fillId="0" borderId="17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166" fontId="9" fillId="0" borderId="0" xfId="0" applyNumberFormat="1" applyFont="1"/>
    <xf numFmtId="0" fontId="8" fillId="0" borderId="18" xfId="0" applyFont="1" applyBorder="1"/>
    <xf numFmtId="0" fontId="8" fillId="0" borderId="19" xfId="0" applyFont="1" applyBorder="1"/>
    <xf numFmtId="0" fontId="9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6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/>
    <xf numFmtId="166" fontId="9" fillId="0" borderId="0" xfId="0" applyNumberFormat="1" applyFont="1" applyBorder="1"/>
    <xf numFmtId="0" fontId="8" fillId="0" borderId="17" xfId="0" applyFont="1" applyFill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9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6" xfId="0" applyFont="1" applyFill="1" applyBorder="1"/>
    <xf numFmtId="3" fontId="3" fillId="0" borderId="0" xfId="0" applyNumberFormat="1" applyFont="1" applyAlignment="1">
      <alignment horizontal="right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170" fontId="9" fillId="0" borderId="0" xfId="1" applyNumberFormat="1" applyFont="1" applyBorder="1"/>
    <xf numFmtId="0" fontId="8" fillId="0" borderId="6" xfId="0" applyFont="1" applyBorder="1"/>
    <xf numFmtId="0" fontId="8" fillId="0" borderId="13" xfId="0" applyFont="1" applyBorder="1" applyAlignment="1">
      <alignment wrapText="1"/>
    </xf>
    <xf numFmtId="170" fontId="9" fillId="0" borderId="20" xfId="1" applyNumberFormat="1" applyFont="1" applyFill="1" applyBorder="1"/>
    <xf numFmtId="165" fontId="9" fillId="0" borderId="12" xfId="1" applyNumberFormat="1" applyFont="1" applyBorder="1"/>
    <xf numFmtId="170" fontId="9" fillId="0" borderId="6" xfId="1" applyNumberFormat="1" applyFont="1" applyFill="1" applyBorder="1"/>
    <xf numFmtId="170" fontId="8" fillId="0" borderId="2" xfId="1" applyNumberFormat="1" applyFont="1" applyFill="1" applyBorder="1"/>
    <xf numFmtId="170" fontId="8" fillId="0" borderId="2" xfId="1" applyNumberFormat="1" applyFont="1" applyBorder="1"/>
    <xf numFmtId="170" fontId="8" fillId="0" borderId="12" xfId="1" applyNumberFormat="1" applyFont="1" applyBorder="1"/>
    <xf numFmtId="169" fontId="3" fillId="0" borderId="21" xfId="3" applyNumberFormat="1" applyFont="1" applyBorder="1" applyAlignment="1">
      <alignment horizontal="center" vertical="center" wrapText="1"/>
    </xf>
    <xf numFmtId="170" fontId="9" fillId="0" borderId="22" xfId="1" applyNumberFormat="1" applyFont="1" applyBorder="1"/>
    <xf numFmtId="170" fontId="9" fillId="0" borderId="23" xfId="1" applyNumberFormat="1" applyFont="1" applyBorder="1"/>
    <xf numFmtId="170" fontId="8" fillId="0" borderId="18" xfId="1" applyNumberFormat="1" applyFont="1" applyBorder="1"/>
    <xf numFmtId="170" fontId="9" fillId="0" borderId="24" xfId="1" applyNumberFormat="1" applyFont="1" applyBorder="1"/>
    <xf numFmtId="170" fontId="8" fillId="0" borderId="22" xfId="1" applyNumberFormat="1" applyFont="1" applyBorder="1"/>
    <xf numFmtId="170" fontId="8" fillId="0" borderId="21" xfId="1" applyNumberFormat="1" applyFont="1" applyBorder="1" applyAlignment="1">
      <alignment wrapText="1"/>
    </xf>
    <xf numFmtId="170" fontId="9" fillId="0" borderId="25" xfId="1" applyNumberFormat="1" applyFont="1" applyBorder="1"/>
    <xf numFmtId="170" fontId="8" fillId="0" borderId="26" xfId="1" applyNumberFormat="1" applyFont="1" applyBorder="1" applyAlignment="1">
      <alignment wrapText="1"/>
    </xf>
    <xf numFmtId="170" fontId="9" fillId="0" borderId="19" xfId="1" applyNumberFormat="1" applyFont="1" applyBorder="1"/>
    <xf numFmtId="170" fontId="9" fillId="0" borderId="27" xfId="1" applyNumberFormat="1" applyFont="1" applyBorder="1"/>
    <xf numFmtId="170" fontId="9" fillId="0" borderId="22" xfId="1" applyNumberFormat="1" applyFont="1" applyFill="1" applyBorder="1"/>
    <xf numFmtId="170" fontId="12" fillId="0" borderId="22" xfId="1" applyNumberFormat="1" applyFont="1" applyBorder="1"/>
    <xf numFmtId="170" fontId="12" fillId="0" borderId="23" xfId="1" applyNumberFormat="1" applyFont="1" applyBorder="1"/>
    <xf numFmtId="170" fontId="8" fillId="0" borderId="18" xfId="1" applyNumberFormat="1" applyFont="1" applyBorder="1" applyAlignment="1">
      <alignment wrapText="1"/>
    </xf>
    <xf numFmtId="170" fontId="8" fillId="0" borderId="28" xfId="1" applyNumberFormat="1" applyFont="1" applyBorder="1" applyAlignment="1">
      <alignment wrapText="1"/>
    </xf>
    <xf numFmtId="170" fontId="8" fillId="0" borderId="27" xfId="1" applyNumberFormat="1" applyFont="1" applyBorder="1"/>
    <xf numFmtId="170" fontId="9" fillId="0" borderId="29" xfId="1" applyNumberFormat="1" applyFont="1" applyFill="1" applyBorder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14" xfId="0" applyFont="1" applyBorder="1" applyAlignment="1">
      <alignment horizontal="center"/>
    </xf>
    <xf numFmtId="3" fontId="3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</cellXfs>
  <cellStyles count="7">
    <cellStyle name="S2" xfId="5"/>
    <cellStyle name="S4" xfId="2"/>
    <cellStyle name="Обычный" xfId="0" builtinId="0"/>
    <cellStyle name="Обычный 16" xfId="6"/>
    <cellStyle name="Финансовый" xfId="1" builtinId="3"/>
    <cellStyle name="Финансовый 139" xfId="4"/>
    <cellStyle name="Финансов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view="pageBreakPreview" topLeftCell="A25" zoomScale="70" zoomScaleNormal="70" zoomScaleSheetLayoutView="70" workbookViewId="0">
      <selection activeCell="C55" sqref="C55:C58"/>
    </sheetView>
  </sheetViews>
  <sheetFormatPr defaultRowHeight="18.75" x14ac:dyDescent="0.3"/>
  <cols>
    <col min="1" max="1" width="79.85546875" style="23" customWidth="1"/>
    <col min="2" max="2" width="16.5703125" style="21" customWidth="1"/>
    <col min="3" max="3" width="25.140625" style="24" customWidth="1"/>
    <col min="4" max="16384" width="9.140625" style="21"/>
  </cols>
  <sheetData>
    <row r="1" spans="1:3" x14ac:dyDescent="0.3">
      <c r="A1" s="92" t="s">
        <v>95</v>
      </c>
      <c r="B1" s="92"/>
      <c r="C1" s="92"/>
    </row>
    <row r="2" spans="1:3" x14ac:dyDescent="0.3">
      <c r="A2" s="92" t="s">
        <v>35</v>
      </c>
      <c r="B2" s="92"/>
      <c r="C2" s="92"/>
    </row>
    <row r="3" spans="1:3" x14ac:dyDescent="0.3">
      <c r="A3" s="92" t="s">
        <v>36</v>
      </c>
      <c r="B3" s="92"/>
      <c r="C3" s="92"/>
    </row>
    <row r="4" spans="1:3" x14ac:dyDescent="0.3">
      <c r="A4" s="92" t="s">
        <v>107</v>
      </c>
      <c r="B4" s="92"/>
      <c r="C4" s="92"/>
    </row>
    <row r="5" spans="1:3" x14ac:dyDescent="0.3">
      <c r="A5" s="93" t="s">
        <v>37</v>
      </c>
      <c r="B5" s="93"/>
      <c r="C5" s="93"/>
    </row>
    <row r="6" spans="1:3" ht="19.5" thickBot="1" x14ac:dyDescent="0.35">
      <c r="A6" s="8"/>
      <c r="B6" s="1"/>
      <c r="C6" s="60" t="s">
        <v>101</v>
      </c>
    </row>
    <row r="7" spans="1:3" ht="38.25" thickBot="1" x14ac:dyDescent="0.35">
      <c r="A7" s="10"/>
      <c r="B7" s="7" t="s">
        <v>0</v>
      </c>
      <c r="C7" s="7" t="s">
        <v>108</v>
      </c>
    </row>
    <row r="8" spans="1:3" x14ac:dyDescent="0.3">
      <c r="A8" s="11" t="s">
        <v>1</v>
      </c>
      <c r="B8" s="12"/>
      <c r="C8" s="69"/>
    </row>
    <row r="9" spans="1:3" x14ac:dyDescent="0.3">
      <c r="A9" s="33" t="s">
        <v>2</v>
      </c>
      <c r="B9" s="41">
        <v>12</v>
      </c>
      <c r="C9" s="70">
        <v>1228555</v>
      </c>
    </row>
    <row r="10" spans="1:3" x14ac:dyDescent="0.3">
      <c r="A10" s="33" t="s">
        <v>86</v>
      </c>
      <c r="B10" s="41">
        <f>B9+1</f>
        <v>13</v>
      </c>
      <c r="C10" s="70">
        <v>7193</v>
      </c>
    </row>
    <row r="11" spans="1:3" x14ac:dyDescent="0.3">
      <c r="A11" s="33" t="s">
        <v>3</v>
      </c>
      <c r="B11" s="41"/>
      <c r="C11" s="70">
        <v>62356</v>
      </c>
    </row>
    <row r="12" spans="1:3" ht="38.25" customHeight="1" x14ac:dyDescent="0.3">
      <c r="A12" s="33" t="s">
        <v>4</v>
      </c>
      <c r="B12" s="41">
        <f>B10+1</f>
        <v>14</v>
      </c>
      <c r="C12" s="70">
        <v>81992</v>
      </c>
    </row>
    <row r="13" spans="1:3" ht="56.25" x14ac:dyDescent="0.3">
      <c r="A13" s="33" t="s">
        <v>5</v>
      </c>
      <c r="B13" s="41">
        <f>B12+1</f>
        <v>15</v>
      </c>
      <c r="C13" s="70">
        <v>237251</v>
      </c>
    </row>
    <row r="14" spans="1:3" ht="56.25" x14ac:dyDescent="0.3">
      <c r="A14" s="33" t="s">
        <v>7</v>
      </c>
      <c r="B14" s="41">
        <f>B13</f>
        <v>15</v>
      </c>
      <c r="C14" s="70">
        <v>304615</v>
      </c>
    </row>
    <row r="15" spans="1:3" x14ac:dyDescent="0.3">
      <c r="A15" s="33" t="s">
        <v>6</v>
      </c>
      <c r="B15" s="41">
        <f>B14+1</f>
        <v>16</v>
      </c>
      <c r="C15" s="70">
        <v>919802</v>
      </c>
    </row>
    <row r="16" spans="1:3" x14ac:dyDescent="0.3">
      <c r="A16" s="33" t="s">
        <v>87</v>
      </c>
      <c r="B16" s="41"/>
      <c r="C16" s="70">
        <v>104178</v>
      </c>
    </row>
    <row r="17" spans="1:3" x14ac:dyDescent="0.3">
      <c r="A17" s="33" t="s">
        <v>10</v>
      </c>
      <c r="B17" s="41"/>
      <c r="C17" s="70">
        <v>6250</v>
      </c>
    </row>
    <row r="18" spans="1:3" x14ac:dyDescent="0.3">
      <c r="A18" s="33" t="s">
        <v>8</v>
      </c>
      <c r="B18" s="41"/>
      <c r="C18" s="70">
        <v>79785</v>
      </c>
    </row>
    <row r="19" spans="1:3" x14ac:dyDescent="0.3">
      <c r="A19" s="33" t="s">
        <v>11</v>
      </c>
      <c r="B19" s="41"/>
      <c r="C19" s="70">
        <v>2300</v>
      </c>
    </row>
    <row r="20" spans="1:3" x14ac:dyDescent="0.3">
      <c r="A20" s="33" t="s">
        <v>9</v>
      </c>
      <c r="B20" s="41"/>
      <c r="C20" s="70">
        <v>9976</v>
      </c>
    </row>
    <row r="21" spans="1:3" x14ac:dyDescent="0.3">
      <c r="A21" s="33" t="s">
        <v>12</v>
      </c>
      <c r="B21" s="41"/>
      <c r="C21" s="70">
        <v>646</v>
      </c>
    </row>
    <row r="22" spans="1:3" x14ac:dyDescent="0.3">
      <c r="A22" s="33" t="s">
        <v>13</v>
      </c>
      <c r="B22" s="41"/>
      <c r="C22" s="70">
        <v>2358</v>
      </c>
    </row>
    <row r="23" spans="1:3" ht="19.5" thickBot="1" x14ac:dyDescent="0.35">
      <c r="A23" s="34" t="s">
        <v>14</v>
      </c>
      <c r="B23" s="42"/>
      <c r="C23" s="70">
        <v>114403</v>
      </c>
    </row>
    <row r="24" spans="1:3" ht="19.5" thickBot="1" x14ac:dyDescent="0.35">
      <c r="A24" s="40" t="s">
        <v>15</v>
      </c>
      <c r="B24" s="43"/>
      <c r="C24" s="71">
        <f>SUM(C9:C23)</f>
        <v>3161660</v>
      </c>
    </row>
    <row r="25" spans="1:3" ht="19.5" thickBot="1" x14ac:dyDescent="0.35">
      <c r="A25" s="52" t="s">
        <v>16</v>
      </c>
      <c r="B25" s="44"/>
      <c r="C25" s="68"/>
    </row>
    <row r="26" spans="1:3" x14ac:dyDescent="0.3">
      <c r="A26" s="35" t="s">
        <v>17</v>
      </c>
      <c r="B26" s="45"/>
      <c r="C26" s="91">
        <v>70660</v>
      </c>
    </row>
    <row r="27" spans="1:3" x14ac:dyDescent="0.3">
      <c r="A27" s="39" t="s">
        <v>88</v>
      </c>
      <c r="B27" s="46"/>
      <c r="C27" s="70">
        <v>10423</v>
      </c>
    </row>
    <row r="28" spans="1:3" x14ac:dyDescent="0.3">
      <c r="A28" s="39" t="s">
        <v>89</v>
      </c>
      <c r="B28" s="46">
        <f>B10</f>
        <v>13</v>
      </c>
      <c r="C28" s="70">
        <v>350</v>
      </c>
    </row>
    <row r="29" spans="1:3" x14ac:dyDescent="0.3">
      <c r="A29" s="33" t="s">
        <v>18</v>
      </c>
      <c r="B29" s="41">
        <f>B15+1</f>
        <v>17</v>
      </c>
      <c r="C29" s="70">
        <v>1884449</v>
      </c>
    </row>
    <row r="30" spans="1:3" x14ac:dyDescent="0.3">
      <c r="A30" s="33" t="s">
        <v>19</v>
      </c>
      <c r="B30" s="41"/>
      <c r="C30" s="70">
        <v>236644</v>
      </c>
    </row>
    <row r="31" spans="1:3" x14ac:dyDescent="0.3">
      <c r="A31" s="33" t="s">
        <v>20</v>
      </c>
      <c r="B31" s="41"/>
      <c r="C31" s="70">
        <v>187196</v>
      </c>
    </row>
    <row r="32" spans="1:3" x14ac:dyDescent="0.3">
      <c r="A32" s="33" t="s">
        <v>102</v>
      </c>
      <c r="B32" s="41"/>
      <c r="C32" s="70">
        <v>14418</v>
      </c>
    </row>
    <row r="33" spans="1:3" x14ac:dyDescent="0.3">
      <c r="A33" s="33" t="s">
        <v>90</v>
      </c>
      <c r="B33" s="41"/>
      <c r="C33" s="70">
        <v>4949</v>
      </c>
    </row>
    <row r="34" spans="1:3" x14ac:dyDescent="0.3">
      <c r="A34" s="13" t="s">
        <v>23</v>
      </c>
      <c r="B34" s="41"/>
      <c r="C34" s="70">
        <v>1097</v>
      </c>
    </row>
    <row r="35" spans="1:3" x14ac:dyDescent="0.3">
      <c r="A35" s="13" t="s">
        <v>22</v>
      </c>
      <c r="B35" s="41"/>
      <c r="C35" s="70">
        <v>154139</v>
      </c>
    </row>
    <row r="36" spans="1:3" x14ac:dyDescent="0.3">
      <c r="A36" s="33" t="s">
        <v>21</v>
      </c>
      <c r="B36" s="41"/>
      <c r="C36" s="70">
        <v>14711</v>
      </c>
    </row>
    <row r="37" spans="1:3" ht="19.5" thickBot="1" x14ac:dyDescent="0.35">
      <c r="A37" s="15" t="s">
        <v>24</v>
      </c>
      <c r="B37" s="42"/>
      <c r="C37" s="70">
        <v>27712</v>
      </c>
    </row>
    <row r="38" spans="1:3" ht="19.5" thickBot="1" x14ac:dyDescent="0.35">
      <c r="A38" s="25" t="s">
        <v>25</v>
      </c>
      <c r="B38" s="43"/>
      <c r="C38" s="72">
        <f>SUM(C26:C37)</f>
        <v>2606748</v>
      </c>
    </row>
    <row r="39" spans="1:3" x14ac:dyDescent="0.3">
      <c r="A39" s="11" t="s">
        <v>26</v>
      </c>
      <c r="B39" s="58"/>
      <c r="C39" s="73"/>
    </row>
    <row r="40" spans="1:3" x14ac:dyDescent="0.3">
      <c r="A40" s="13" t="s">
        <v>27</v>
      </c>
      <c r="B40" s="41">
        <f>B29+1</f>
        <v>18</v>
      </c>
      <c r="C40" s="70">
        <v>89937</v>
      </c>
    </row>
    <row r="41" spans="1:3" x14ac:dyDescent="0.3">
      <c r="A41" s="13" t="s">
        <v>28</v>
      </c>
      <c r="B41" s="41">
        <f>B40</f>
        <v>18</v>
      </c>
      <c r="C41" s="70">
        <v>-149</v>
      </c>
    </row>
    <row r="42" spans="1:3" x14ac:dyDescent="0.3">
      <c r="A42" s="13" t="s">
        <v>77</v>
      </c>
      <c r="B42" s="59"/>
      <c r="C42" s="70">
        <v>274</v>
      </c>
    </row>
    <row r="43" spans="1:3" x14ac:dyDescent="0.3">
      <c r="A43" s="13" t="s">
        <v>82</v>
      </c>
      <c r="B43" s="14"/>
      <c r="C43" s="70">
        <v>4411</v>
      </c>
    </row>
    <row r="44" spans="1:3" ht="37.5" x14ac:dyDescent="0.3">
      <c r="A44" s="13" t="s">
        <v>29</v>
      </c>
      <c r="B44" s="14"/>
      <c r="C44" s="70">
        <v>-323</v>
      </c>
    </row>
    <row r="45" spans="1:3" x14ac:dyDescent="0.3">
      <c r="A45" s="13" t="s">
        <v>109</v>
      </c>
      <c r="B45" s="14"/>
      <c r="C45" s="70">
        <v>2814</v>
      </c>
    </row>
    <row r="46" spans="1:3" ht="19.5" thickBot="1" x14ac:dyDescent="0.35">
      <c r="A46" s="15" t="s">
        <v>30</v>
      </c>
      <c r="B46" s="16"/>
      <c r="C46" s="70">
        <v>419581</v>
      </c>
    </row>
    <row r="47" spans="1:3" ht="19.5" thickBot="1" x14ac:dyDescent="0.35">
      <c r="A47" s="25" t="s">
        <v>31</v>
      </c>
      <c r="B47" s="26"/>
      <c r="C47" s="72">
        <f>SUM(C40:C46)</f>
        <v>516545</v>
      </c>
    </row>
    <row r="48" spans="1:3" ht="19.5" thickBot="1" x14ac:dyDescent="0.35">
      <c r="A48" s="19" t="s">
        <v>32</v>
      </c>
      <c r="B48" s="20"/>
      <c r="C48" s="70">
        <v>38367</v>
      </c>
    </row>
    <row r="49" spans="1:3" ht="19.5" thickBot="1" x14ac:dyDescent="0.35">
      <c r="A49" s="25" t="s">
        <v>33</v>
      </c>
      <c r="B49" s="26"/>
      <c r="C49" s="72">
        <f>C47+C48</f>
        <v>554912</v>
      </c>
    </row>
    <row r="50" spans="1:3" ht="19.5" thickBot="1" x14ac:dyDescent="0.35">
      <c r="A50" s="25" t="s">
        <v>34</v>
      </c>
      <c r="B50" s="26"/>
      <c r="C50" s="72">
        <f>C49+C38</f>
        <v>3161660</v>
      </c>
    </row>
    <row r="52" spans="1:3" x14ac:dyDescent="0.3">
      <c r="A52" s="23" t="s">
        <v>103</v>
      </c>
      <c r="C52" s="24">
        <v>66151</v>
      </c>
    </row>
    <row r="54" spans="1:3" x14ac:dyDescent="0.3">
      <c r="A54" s="1"/>
      <c r="B54" s="1"/>
      <c r="C54" s="22"/>
    </row>
    <row r="55" spans="1:3" x14ac:dyDescent="0.3">
      <c r="A55" s="2" t="s">
        <v>80</v>
      </c>
      <c r="B55" s="2"/>
      <c r="C55" s="98" t="s">
        <v>81</v>
      </c>
    </row>
    <row r="56" spans="1:3" x14ac:dyDescent="0.3">
      <c r="A56" s="3"/>
      <c r="B56" s="3"/>
      <c r="C56" s="99"/>
    </row>
    <row r="57" spans="1:3" x14ac:dyDescent="0.3">
      <c r="A57" s="4"/>
      <c r="B57" s="4"/>
      <c r="C57" s="99"/>
    </row>
    <row r="58" spans="1:3" x14ac:dyDescent="0.3">
      <c r="A58" s="2" t="s">
        <v>38</v>
      </c>
      <c r="B58" s="2"/>
      <c r="C58" s="100" t="s">
        <v>99</v>
      </c>
    </row>
    <row r="59" spans="1:3" x14ac:dyDescent="0.3">
      <c r="A59" s="2"/>
      <c r="B59" s="2"/>
      <c r="C59" s="5"/>
    </row>
    <row r="60" spans="1:3" x14ac:dyDescent="0.3">
      <c r="A60" s="1"/>
      <c r="B60" s="1"/>
      <c r="C60" s="5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scale="80" fitToHeight="0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view="pageBreakPreview" topLeftCell="A42" zoomScale="70" zoomScaleNormal="90" zoomScaleSheetLayoutView="70" zoomScalePageLayoutView="115" workbookViewId="0">
      <selection activeCell="C66" sqref="C66:C69"/>
    </sheetView>
  </sheetViews>
  <sheetFormatPr defaultRowHeight="18.75" x14ac:dyDescent="0.3"/>
  <cols>
    <col min="1" max="1" width="91.140625" style="23" customWidth="1"/>
    <col min="2" max="2" width="11.28515625" style="21" customWidth="1"/>
    <col min="3" max="3" width="24.85546875" style="21" customWidth="1"/>
    <col min="4" max="5" width="9.140625" style="21"/>
    <col min="6" max="6" width="14.5703125" style="21" customWidth="1"/>
    <col min="7" max="7" width="9.140625" style="21"/>
    <col min="8" max="8" width="12.28515625" style="21" bestFit="1" customWidth="1"/>
    <col min="9" max="16384" width="9.140625" style="21"/>
  </cols>
  <sheetData>
    <row r="1" spans="1:9" ht="41.25" customHeight="1" x14ac:dyDescent="0.3">
      <c r="A1" s="92" t="s">
        <v>96</v>
      </c>
      <c r="B1" s="92"/>
      <c r="C1" s="94"/>
    </row>
    <row r="2" spans="1:9" x14ac:dyDescent="0.3">
      <c r="A2" s="95" t="s">
        <v>35</v>
      </c>
      <c r="B2" s="95"/>
      <c r="C2" s="94"/>
    </row>
    <row r="3" spans="1:9" x14ac:dyDescent="0.3">
      <c r="A3" s="92" t="s">
        <v>36</v>
      </c>
      <c r="B3" s="92"/>
      <c r="C3" s="94"/>
    </row>
    <row r="4" spans="1:9" x14ac:dyDescent="0.3">
      <c r="A4" s="92" t="s">
        <v>110</v>
      </c>
      <c r="B4" s="92"/>
      <c r="C4" s="94"/>
    </row>
    <row r="5" spans="1:9" x14ac:dyDescent="0.3">
      <c r="A5" s="93" t="s">
        <v>37</v>
      </c>
      <c r="B5" s="93"/>
      <c r="C5" s="96"/>
    </row>
    <row r="6" spans="1:9" ht="19.5" thickBot="1" x14ac:dyDescent="0.35">
      <c r="A6" s="9"/>
      <c r="B6" s="9"/>
      <c r="C6" s="60" t="s">
        <v>101</v>
      </c>
    </row>
    <row r="7" spans="1:9" ht="56.25" x14ac:dyDescent="0.3">
      <c r="A7" s="6"/>
      <c r="B7" s="7" t="s">
        <v>0</v>
      </c>
      <c r="C7" s="74" t="s">
        <v>111</v>
      </c>
    </row>
    <row r="8" spans="1:9" ht="37.5" x14ac:dyDescent="0.3">
      <c r="A8" s="13" t="s">
        <v>79</v>
      </c>
      <c r="B8" s="47">
        <v>5</v>
      </c>
      <c r="C8" s="75">
        <v>104974</v>
      </c>
      <c r="I8" s="36"/>
    </row>
    <row r="9" spans="1:9" x14ac:dyDescent="0.3">
      <c r="A9" s="15" t="s">
        <v>78</v>
      </c>
      <c r="B9" s="48">
        <v>5</v>
      </c>
      <c r="C9" s="76">
        <v>1334</v>
      </c>
      <c r="I9" s="36"/>
    </row>
    <row r="10" spans="1:9" ht="19.5" thickBot="1" x14ac:dyDescent="0.35">
      <c r="A10" s="15" t="s">
        <v>39</v>
      </c>
      <c r="B10" s="48">
        <v>5</v>
      </c>
      <c r="C10" s="76">
        <v>-68879</v>
      </c>
      <c r="I10" s="36"/>
    </row>
    <row r="11" spans="1:9" ht="19.5" thickBot="1" x14ac:dyDescent="0.35">
      <c r="A11" s="25" t="s">
        <v>40</v>
      </c>
      <c r="B11" s="49"/>
      <c r="C11" s="77">
        <f>C8+C10+C9</f>
        <v>37429</v>
      </c>
      <c r="I11" s="36"/>
    </row>
    <row r="12" spans="1:9" x14ac:dyDescent="0.3">
      <c r="A12" s="19" t="s">
        <v>41</v>
      </c>
      <c r="B12" s="55">
        <f>B10+1</f>
        <v>6</v>
      </c>
      <c r="C12" s="78">
        <v>17583</v>
      </c>
      <c r="I12" s="36"/>
    </row>
    <row r="13" spans="1:9" ht="19.5" thickBot="1" x14ac:dyDescent="0.35">
      <c r="A13" s="15" t="s">
        <v>42</v>
      </c>
      <c r="B13" s="48">
        <f>B12+1</f>
        <v>7</v>
      </c>
      <c r="C13" s="76">
        <v>-10748</v>
      </c>
      <c r="I13" s="36"/>
    </row>
    <row r="14" spans="1:9" ht="19.5" thickBot="1" x14ac:dyDescent="0.35">
      <c r="A14" s="25" t="s">
        <v>43</v>
      </c>
      <c r="B14" s="49"/>
      <c r="C14" s="77">
        <f>C12+C13</f>
        <v>6835</v>
      </c>
      <c r="I14" s="36"/>
    </row>
    <row r="15" spans="1:9" x14ac:dyDescent="0.3">
      <c r="A15" s="19" t="s">
        <v>44</v>
      </c>
      <c r="B15" s="55"/>
      <c r="C15" s="78">
        <v>11764</v>
      </c>
      <c r="I15" s="36"/>
    </row>
    <row r="16" spans="1:9" x14ac:dyDescent="0.3">
      <c r="A16" s="13" t="s">
        <v>45</v>
      </c>
      <c r="B16" s="47"/>
      <c r="C16" s="75">
        <v>-2087</v>
      </c>
      <c r="I16" s="36"/>
    </row>
    <row r="17" spans="1:9" x14ac:dyDescent="0.3">
      <c r="A17" s="27" t="s">
        <v>46</v>
      </c>
      <c r="B17" s="56"/>
      <c r="C17" s="79">
        <f>C15+C16</f>
        <v>9677</v>
      </c>
      <c r="I17" s="36"/>
    </row>
    <row r="18" spans="1:9" x14ac:dyDescent="0.3">
      <c r="A18" s="13" t="s">
        <v>47</v>
      </c>
      <c r="B18" s="47"/>
      <c r="C18" s="75">
        <v>-3632</v>
      </c>
      <c r="I18" s="36"/>
    </row>
    <row r="19" spans="1:9" ht="38.25" thickBot="1" x14ac:dyDescent="0.35">
      <c r="A19" s="13" t="s">
        <v>48</v>
      </c>
      <c r="B19" s="47"/>
      <c r="C19" s="75">
        <v>662</v>
      </c>
      <c r="I19" s="36"/>
    </row>
    <row r="20" spans="1:9" ht="19.5" thickBot="1" x14ac:dyDescent="0.35">
      <c r="A20" s="25" t="s">
        <v>49</v>
      </c>
      <c r="B20" s="49"/>
      <c r="C20" s="77">
        <f>SUM(C17:C19)</f>
        <v>6707</v>
      </c>
      <c r="I20" s="36"/>
    </row>
    <row r="21" spans="1:9" x14ac:dyDescent="0.3">
      <c r="A21" s="13" t="s">
        <v>50</v>
      </c>
      <c r="B21" s="47"/>
      <c r="C21" s="75">
        <v>-2252</v>
      </c>
      <c r="I21" s="36"/>
    </row>
    <row r="22" spans="1:9" x14ac:dyDescent="0.3">
      <c r="A22" s="13" t="s">
        <v>51</v>
      </c>
      <c r="B22" s="47"/>
      <c r="C22" s="75">
        <v>612</v>
      </c>
      <c r="I22" s="36"/>
    </row>
    <row r="23" spans="1:9" x14ac:dyDescent="0.3">
      <c r="A23" s="27" t="s">
        <v>52</v>
      </c>
      <c r="B23" s="56"/>
      <c r="C23" s="79">
        <f>C21+C22</f>
        <v>-1640</v>
      </c>
      <c r="I23" s="36"/>
    </row>
    <row r="24" spans="1:9" x14ac:dyDescent="0.3">
      <c r="A24" s="13" t="s">
        <v>53</v>
      </c>
      <c r="B24" s="47"/>
      <c r="C24" s="75">
        <v>-878</v>
      </c>
      <c r="I24" s="36"/>
    </row>
    <row r="25" spans="1:9" ht="19.5" thickBot="1" x14ac:dyDescent="0.35">
      <c r="A25" s="15" t="s">
        <v>54</v>
      </c>
      <c r="B25" s="48"/>
      <c r="C25" s="76">
        <v>316</v>
      </c>
      <c r="I25" s="36"/>
    </row>
    <row r="26" spans="1:9" ht="19.5" thickBot="1" x14ac:dyDescent="0.35">
      <c r="A26" s="25" t="s">
        <v>55</v>
      </c>
      <c r="B26" s="49"/>
      <c r="C26" s="77">
        <f>SUM(C23:C25)</f>
        <v>-2202</v>
      </c>
      <c r="I26" s="36"/>
    </row>
    <row r="27" spans="1:9" ht="56.25" x14ac:dyDescent="0.3">
      <c r="A27" s="19" t="s">
        <v>56</v>
      </c>
      <c r="B27" s="55"/>
      <c r="C27" s="78">
        <v>7865</v>
      </c>
      <c r="I27" s="36"/>
    </row>
    <row r="28" spans="1:9" x14ac:dyDescent="0.3">
      <c r="A28" s="13" t="s">
        <v>97</v>
      </c>
      <c r="B28" s="47">
        <f>B13+1</f>
        <v>8</v>
      </c>
      <c r="C28" s="75">
        <v>12405</v>
      </c>
      <c r="I28" s="36"/>
    </row>
    <row r="29" spans="1:9" ht="75" x14ac:dyDescent="0.3">
      <c r="A29" s="13" t="s">
        <v>112</v>
      </c>
      <c r="B29" s="47"/>
      <c r="C29" s="75">
        <v>371</v>
      </c>
      <c r="I29" s="36"/>
    </row>
    <row r="30" spans="1:9" hidden="1" x14ac:dyDescent="0.3">
      <c r="A30" s="13" t="s">
        <v>98</v>
      </c>
      <c r="B30" s="47"/>
      <c r="C30" s="75">
        <v>0</v>
      </c>
      <c r="I30" s="36"/>
    </row>
    <row r="31" spans="1:9" hidden="1" x14ac:dyDescent="0.3">
      <c r="A31" s="15" t="s">
        <v>106</v>
      </c>
      <c r="B31" s="48"/>
      <c r="C31" s="76">
        <v>0</v>
      </c>
      <c r="I31" s="36"/>
    </row>
    <row r="32" spans="1:9" ht="19.5" thickBot="1" x14ac:dyDescent="0.35">
      <c r="A32" s="15" t="s">
        <v>58</v>
      </c>
      <c r="B32" s="48"/>
      <c r="C32" s="76">
        <v>1584</v>
      </c>
      <c r="I32" s="36"/>
    </row>
    <row r="33" spans="1:9" ht="19.5" thickBot="1" x14ac:dyDescent="0.35">
      <c r="A33" s="61" t="s">
        <v>59</v>
      </c>
      <c r="B33" s="62"/>
      <c r="C33" s="80">
        <f>SUM(C27:C32)</f>
        <v>22225</v>
      </c>
      <c r="I33" s="36"/>
    </row>
    <row r="34" spans="1:9" x14ac:dyDescent="0.3">
      <c r="A34" s="18" t="s">
        <v>100</v>
      </c>
      <c r="B34" s="63">
        <f>B28+1</f>
        <v>9</v>
      </c>
      <c r="C34" s="81">
        <v>1438</v>
      </c>
      <c r="I34" s="36"/>
    </row>
    <row r="35" spans="1:9" x14ac:dyDescent="0.3">
      <c r="A35" s="13" t="s">
        <v>60</v>
      </c>
      <c r="B35" s="47">
        <f>B34+1</f>
        <v>10</v>
      </c>
      <c r="C35" s="75">
        <v>-25164</v>
      </c>
      <c r="I35" s="36"/>
    </row>
    <row r="36" spans="1:9" ht="19.5" thickBot="1" x14ac:dyDescent="0.35">
      <c r="A36" s="15" t="s">
        <v>61</v>
      </c>
      <c r="B36" s="48">
        <f>B35+1</f>
        <v>11</v>
      </c>
      <c r="C36" s="76">
        <v>-18470</v>
      </c>
      <c r="I36" s="36"/>
    </row>
    <row r="37" spans="1:9" ht="19.5" thickBot="1" x14ac:dyDescent="0.35">
      <c r="A37" s="25" t="s">
        <v>62</v>
      </c>
      <c r="B37" s="49"/>
      <c r="C37" s="77">
        <f>SUM(C34:C36)</f>
        <v>-42196</v>
      </c>
      <c r="I37" s="36"/>
    </row>
    <row r="38" spans="1:9" ht="19.5" hidden="1" thickBot="1" x14ac:dyDescent="0.35">
      <c r="A38" s="13" t="s">
        <v>57</v>
      </c>
      <c r="B38" s="47">
        <v>5</v>
      </c>
      <c r="C38" s="75"/>
      <c r="I38" s="36"/>
    </row>
    <row r="39" spans="1:9" ht="19.5" thickBot="1" x14ac:dyDescent="0.35">
      <c r="A39" s="25" t="s">
        <v>63</v>
      </c>
      <c r="B39" s="49"/>
      <c r="C39" s="82">
        <f>C11+C14+C20+C26+C33+C37+C38</f>
        <v>28798</v>
      </c>
      <c r="I39" s="36"/>
    </row>
    <row r="40" spans="1:9" ht="19.5" thickBot="1" x14ac:dyDescent="0.35">
      <c r="A40" s="28" t="s">
        <v>64</v>
      </c>
      <c r="B40" s="57"/>
      <c r="C40" s="83">
        <v>-2591</v>
      </c>
      <c r="I40" s="36"/>
    </row>
    <row r="41" spans="1:9" ht="19.5" thickBot="1" x14ac:dyDescent="0.35">
      <c r="A41" s="25" t="s">
        <v>65</v>
      </c>
      <c r="B41" s="26"/>
      <c r="C41" s="77">
        <f>C39+C40</f>
        <v>26207</v>
      </c>
      <c r="I41" s="36"/>
    </row>
    <row r="42" spans="1:9" x14ac:dyDescent="0.3">
      <c r="A42" s="11" t="s">
        <v>66</v>
      </c>
      <c r="B42" s="12"/>
      <c r="C42" s="81"/>
      <c r="I42" s="36"/>
    </row>
    <row r="43" spans="1:9" x14ac:dyDescent="0.3">
      <c r="A43" s="13" t="s">
        <v>67</v>
      </c>
      <c r="B43" s="14"/>
      <c r="C43" s="75">
        <v>25964</v>
      </c>
      <c r="I43" s="36"/>
    </row>
    <row r="44" spans="1:9" ht="19.5" thickBot="1" x14ac:dyDescent="0.35">
      <c r="A44" s="29" t="s">
        <v>68</v>
      </c>
      <c r="B44" s="30"/>
      <c r="C44" s="84">
        <v>243</v>
      </c>
      <c r="I44" s="36"/>
    </row>
    <row r="45" spans="1:9" ht="19.5" thickBot="1" x14ac:dyDescent="0.35">
      <c r="A45" s="28"/>
      <c r="B45" s="17"/>
      <c r="C45" s="83"/>
      <c r="I45" s="36"/>
    </row>
    <row r="46" spans="1:9" ht="19.5" thickBot="1" x14ac:dyDescent="0.35">
      <c r="A46" s="25" t="s">
        <v>69</v>
      </c>
      <c r="B46" s="26"/>
      <c r="C46" s="77"/>
      <c r="I46" s="36"/>
    </row>
    <row r="47" spans="1:9" ht="37.5" x14ac:dyDescent="0.3">
      <c r="A47" s="53" t="s">
        <v>70</v>
      </c>
      <c r="B47" s="20"/>
      <c r="C47" s="78"/>
      <c r="I47" s="36"/>
    </row>
    <row r="48" spans="1:9" x14ac:dyDescent="0.3">
      <c r="A48" s="13" t="s">
        <v>83</v>
      </c>
      <c r="B48" s="14"/>
      <c r="C48" s="85"/>
      <c r="I48" s="36"/>
    </row>
    <row r="49" spans="1:9" x14ac:dyDescent="0.3">
      <c r="A49" s="13" t="s">
        <v>84</v>
      </c>
      <c r="B49" s="14"/>
      <c r="C49" s="85">
        <v>-3488</v>
      </c>
      <c r="I49" s="36"/>
    </row>
    <row r="50" spans="1:9" ht="37.5" x14ac:dyDescent="0.3">
      <c r="A50" s="13" t="s">
        <v>85</v>
      </c>
      <c r="B50" s="14"/>
      <c r="C50" s="85">
        <v>-6</v>
      </c>
      <c r="I50" s="36"/>
    </row>
    <row r="51" spans="1:9" ht="56.25" x14ac:dyDescent="0.3">
      <c r="A51" s="13" t="s">
        <v>91</v>
      </c>
      <c r="B51" s="14"/>
      <c r="C51" s="85">
        <v>1541</v>
      </c>
      <c r="I51" s="36"/>
    </row>
    <row r="52" spans="1:9" s="50" customFormat="1" ht="37.5" x14ac:dyDescent="0.3">
      <c r="A52" s="13" t="s">
        <v>71</v>
      </c>
      <c r="B52" s="14"/>
      <c r="C52" s="85">
        <v>584</v>
      </c>
      <c r="I52" s="51"/>
    </row>
    <row r="53" spans="1:9" ht="37.5" x14ac:dyDescent="0.3">
      <c r="A53" s="32" t="s">
        <v>72</v>
      </c>
      <c r="B53" s="14"/>
      <c r="C53" s="86">
        <f>SUM(C49:C52)</f>
        <v>-1369</v>
      </c>
      <c r="I53" s="36"/>
    </row>
    <row r="54" spans="1:9" ht="37.5" x14ac:dyDescent="0.3">
      <c r="A54" s="53" t="s">
        <v>92</v>
      </c>
      <c r="B54" s="20"/>
      <c r="C54" s="78"/>
      <c r="I54" s="36"/>
    </row>
    <row r="55" spans="1:9" x14ac:dyDescent="0.3">
      <c r="A55" s="13" t="s">
        <v>93</v>
      </c>
      <c r="B55" s="14"/>
      <c r="C55" s="85">
        <v>1</v>
      </c>
      <c r="I55" s="36"/>
    </row>
    <row r="56" spans="1:9" ht="38.25" thickBot="1" x14ac:dyDescent="0.35">
      <c r="A56" s="54" t="s">
        <v>94</v>
      </c>
      <c r="B56" s="16"/>
      <c r="C56" s="87">
        <f>SUM(C55)</f>
        <v>1</v>
      </c>
      <c r="I56" s="36"/>
    </row>
    <row r="57" spans="1:9" ht="19.5" thickBot="1" x14ac:dyDescent="0.35">
      <c r="A57" s="25" t="s">
        <v>73</v>
      </c>
      <c r="B57" s="37"/>
      <c r="C57" s="88">
        <f>C53+C56</f>
        <v>-1368</v>
      </c>
      <c r="I57" s="36"/>
    </row>
    <row r="58" spans="1:9" ht="19.5" thickBot="1" x14ac:dyDescent="0.35">
      <c r="A58" s="31" t="s">
        <v>74</v>
      </c>
      <c r="B58" s="38"/>
      <c r="C58" s="89">
        <f>C41+C57</f>
        <v>24839</v>
      </c>
      <c r="I58" s="36"/>
    </row>
    <row r="59" spans="1:9" x14ac:dyDescent="0.3">
      <c r="A59" s="11" t="s">
        <v>75</v>
      </c>
      <c r="B59" s="12"/>
      <c r="C59" s="81"/>
      <c r="I59" s="36"/>
    </row>
    <row r="60" spans="1:9" x14ac:dyDescent="0.3">
      <c r="A60" s="13" t="s">
        <v>76</v>
      </c>
      <c r="B60" s="14"/>
      <c r="C60" s="75">
        <v>24583</v>
      </c>
      <c r="I60" s="36"/>
    </row>
    <row r="61" spans="1:9" ht="19.5" thickBot="1" x14ac:dyDescent="0.35">
      <c r="A61" s="29" t="s">
        <v>68</v>
      </c>
      <c r="B61" s="30"/>
      <c r="C61" s="84">
        <v>256</v>
      </c>
      <c r="I61" s="36"/>
    </row>
    <row r="62" spans="1:9" x14ac:dyDescent="0.3">
      <c r="A62" s="27" t="s">
        <v>104</v>
      </c>
      <c r="B62" s="66"/>
      <c r="C62" s="79"/>
    </row>
    <row r="63" spans="1:9" ht="19.5" thickBot="1" x14ac:dyDescent="0.35">
      <c r="A63" s="67" t="s">
        <v>105</v>
      </c>
      <c r="B63" s="97">
        <f>ф1!B41+2</f>
        <v>20</v>
      </c>
      <c r="C63" s="90">
        <v>3163.62</v>
      </c>
    </row>
    <row r="64" spans="1:9" x14ac:dyDescent="0.3">
      <c r="A64" s="64"/>
      <c r="B64" s="50"/>
      <c r="C64" s="65"/>
    </row>
    <row r="65" spans="1:3" x14ac:dyDescent="0.3">
      <c r="A65" s="64"/>
      <c r="B65" s="50"/>
      <c r="C65" s="65"/>
    </row>
    <row r="66" spans="1:3" x14ac:dyDescent="0.3">
      <c r="A66" s="2" t="s">
        <v>80</v>
      </c>
      <c r="B66" s="2"/>
      <c r="C66" s="98" t="s">
        <v>81</v>
      </c>
    </row>
    <row r="67" spans="1:3" x14ac:dyDescent="0.3">
      <c r="A67" s="3"/>
      <c r="B67" s="3"/>
      <c r="C67" s="99"/>
    </row>
    <row r="68" spans="1:3" x14ac:dyDescent="0.3">
      <c r="A68" s="4"/>
      <c r="B68" s="4"/>
      <c r="C68" s="99"/>
    </row>
    <row r="69" spans="1:3" x14ac:dyDescent="0.3">
      <c r="A69" s="2" t="s">
        <v>38</v>
      </c>
      <c r="B69" s="2"/>
      <c r="C69" s="100" t="s">
        <v>99</v>
      </c>
    </row>
    <row r="70" spans="1:3" x14ac:dyDescent="0.3">
      <c r="A70" s="2"/>
      <c r="B70" s="2"/>
      <c r="C70" s="5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scale="76" fitToHeight="0" orientation="portrait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ф1</vt:lpstr>
      <vt:lpstr>ф2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Галым Толеуов</dc:creator>
  <cp:lastModifiedBy>Султан Елемесов</cp:lastModifiedBy>
  <cp:lastPrinted>2021-05-14T06:00:55Z</cp:lastPrinted>
  <dcterms:created xsi:type="dcterms:W3CDTF">2019-09-06T03:48:06Z</dcterms:created>
  <dcterms:modified xsi:type="dcterms:W3CDTF">2021-07-30T04:58:03Z</dcterms:modified>
</cp:coreProperties>
</file>