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.toxanova\Desktop\ФО\2023.12.31 ФО за  2023 год\"/>
    </mc:Choice>
  </mc:AlternateContent>
  <xr:revisionPtr revIDLastSave="0" documentId="8_{A60CB7E5-1682-4471-BD50-231B8A0F9CFC}" xr6:coauthVersionLast="47" xr6:coauthVersionMax="47" xr10:uidLastSave="{00000000-0000-0000-0000-000000000000}"/>
  <bookViews>
    <workbookView xWindow="-120" yWindow="-120" windowWidth="29040" windowHeight="15840" xr2:uid="{4ABF5B26-8D71-44C7-8104-F13113DF27BD}"/>
  </bookViews>
  <sheets>
    <sheet name="ОПиУ" sheetId="2" r:id="rId1"/>
    <sheet name="Фин.положение" sheetId="4" r:id="rId2"/>
    <sheet name="ОДДС" sheetId="5" r:id="rId3"/>
    <sheet name="Капитал" sheetId="7" r:id="rId4"/>
  </sheets>
  <definedNames>
    <definedName name="_Toc167815772" localSheetId="3">Капитал!$A$4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5" l="1"/>
  <c r="C28" i="5"/>
  <c r="D23" i="5"/>
  <c r="C23" i="5"/>
  <c r="D29" i="5"/>
  <c r="D33" i="5" s="1"/>
  <c r="C29" i="5"/>
  <c r="C33" i="5" s="1"/>
  <c r="D24" i="5"/>
  <c r="C24" i="5"/>
  <c r="D14" i="5"/>
  <c r="D9" i="5"/>
  <c r="C9" i="5"/>
  <c r="D42" i="4"/>
  <c r="D38" i="4"/>
  <c r="C38" i="4"/>
  <c r="D34" i="4"/>
  <c r="C34" i="4"/>
  <c r="D23" i="4"/>
  <c r="C23" i="4"/>
  <c r="D17" i="4"/>
  <c r="C17" i="4"/>
  <c r="D13" i="2"/>
  <c r="D19" i="2" s="1"/>
  <c r="D20" i="2" s="1"/>
  <c r="D23" i="2" s="1"/>
  <c r="D26" i="2" s="1"/>
  <c r="C13" i="2"/>
  <c r="C19" i="2" s="1"/>
  <c r="C20" i="2" s="1"/>
  <c r="C23" i="2" s="1"/>
  <c r="C14" i="5" l="1"/>
  <c r="C35" i="5" s="1"/>
  <c r="C37" i="5" s="1"/>
  <c r="D35" i="5"/>
  <c r="D37" i="5" s="1"/>
  <c r="D24" i="4"/>
  <c r="C42" i="4"/>
  <c r="C43" i="4" s="1"/>
  <c r="D43" i="4"/>
  <c r="C24" i="4"/>
  <c r="D45" i="4"/>
  <c r="C26" i="2"/>
  <c r="C45" i="4" l="1"/>
</calcChain>
</file>

<file path=xl/sharedStrings.xml><?xml version="1.0" encoding="utf-8"?>
<sst xmlns="http://schemas.openxmlformats.org/spreadsheetml/2006/main" count="173" uniqueCount="109">
  <si>
    <t>Отчет о прибыли и убытках и прочем совокупном доходе за год, закончившийся 31 декабря 2023 года</t>
  </si>
  <si>
    <t>В тысячах тенге</t>
  </si>
  <si>
    <t>Прим.</t>
  </si>
  <si>
    <t>за 2023 г.</t>
  </si>
  <si>
    <t>за 2022 г.</t>
  </si>
  <si>
    <t>Процентные расходы по эффективной ставке</t>
  </si>
  <si>
    <t>Доход от высвобождения дисконта</t>
  </si>
  <si>
    <t>Расходы по ожидаемым кредитным убыткам</t>
  </si>
  <si>
    <t>Расходы по резервам по дебиторской задолженности</t>
  </si>
  <si>
    <t>Валовая прибыль</t>
  </si>
  <si>
    <t>Расходы от освобождения дисконта</t>
  </si>
  <si>
    <t>Административные расходы</t>
  </si>
  <si>
    <t>Прочие доходы</t>
  </si>
  <si>
    <t>-</t>
  </si>
  <si>
    <t>Прочие расходы</t>
  </si>
  <si>
    <t>Операционный (убыток) / прибыль</t>
  </si>
  <si>
    <t>(Убыток) / 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</si>
  <si>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</si>
  <si>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</si>
  <si>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</si>
  <si>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ТОО "Коллекторское агентство "FD Collection""</t>
  </si>
  <si>
    <t>Процентные доходы, рассчитаные методом эффективной ставки с учетом кредитного риска</t>
  </si>
  <si>
    <t>Итого совокупный доход за квартал</t>
  </si>
  <si>
    <t>Руководитель</t>
  </si>
  <si>
    <t>Кузембаев Е. С.</t>
  </si>
  <si>
    <t>(фамилия, имя, отчество (при его наличии))</t>
  </si>
  <si>
    <t>(подпись)</t>
  </si>
  <si>
    <t>Главный бухгалтер</t>
  </si>
  <si>
    <t>не предусмотрен</t>
  </si>
  <si>
    <t>Место печати</t>
  </si>
  <si>
    <t>(при наличии)</t>
  </si>
  <si>
    <t>исп. Токсанова И.Ж.</t>
  </si>
  <si>
    <t xml:space="preserve">   финансовая отчетность за год, закончившийся 31 декабря 2023 года</t>
  </si>
  <si>
    <t>Активы</t>
  </si>
  <si>
    <t>Краткосрочные активы</t>
  </si>
  <si>
    <t>Денежные средства и их эквиваленты</t>
  </si>
  <si>
    <t>Авансы выданные</t>
  </si>
  <si>
    <t>Запасы</t>
  </si>
  <si>
    <t>Прочие налоговые активы</t>
  </si>
  <si>
    <t>Прочие краткосрочные активы</t>
  </si>
  <si>
    <t>Долгосрочные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</si>
  <si>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</si>
  <si>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</si>
  <si>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</si>
  <si>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активы</t>
  </si>
  <si>
    <t>Итого активы</t>
  </si>
  <si>
    <t>Собственный капитал и обязательства</t>
  </si>
  <si>
    <t>Краткосрочные обязательства</t>
  </si>
  <si>
    <t>Торговая кредиторская задолженность</t>
  </si>
  <si>
    <t>Краткосрочные оценочные обязательства</t>
  </si>
  <si>
    <t>Прочие обязательства</t>
  </si>
  <si>
    <t>Итого краткосрочные обязательства</t>
  </si>
  <si>
    <t>Долгосрочные обязательства</t>
  </si>
  <si>
    <t>Долгосрочная кредиторская задолженность</t>
  </si>
  <si>
    <t>Итого долгосрочные обязательства</t>
  </si>
  <si>
    <t>Итого  обязательства</t>
  </si>
  <si>
    <t>Собственный капитал</t>
  </si>
  <si>
    <t>Уставный капитал</t>
  </si>
  <si>
    <t>Нераспределенная прибыль (убыток)</t>
  </si>
  <si>
    <t>Итого собственного капитала</t>
  </si>
  <si>
    <t>Итого капитал и обязательства</t>
  </si>
  <si>
    <t>(На конец дня 31 декабря)</t>
  </si>
  <si>
    <t>Отчет о финансовом положении на 31 декабря 2023 года</t>
  </si>
  <si>
    <t>Права требования, оцениваемые по амортизированной стоимости</t>
  </si>
  <si>
    <t xml:space="preserve">ДЗ по возмещению </t>
  </si>
  <si>
    <t>Корпоративный подоходный налог к уплате</t>
  </si>
  <si>
    <t>Прочие налоги к уплате и другие платежи в бюджет</t>
  </si>
  <si>
    <t>Вознаграждения работникам</t>
  </si>
  <si>
    <t>Поступление денежных средств, всего</t>
  </si>
  <si>
    <t>в том числе:</t>
  </si>
  <si>
    <t>Полученные средства по правам требований</t>
  </si>
  <si>
    <t>Авансы полученные</t>
  </si>
  <si>
    <t xml:space="preserve">Выбытие денежных средств, всего </t>
  </si>
  <si>
    <t xml:space="preserve">Платежи за приобретенные права требования </t>
  </si>
  <si>
    <t xml:space="preserve">Платежи прочим поставщикам </t>
  </si>
  <si>
    <t>Авансы, выданные поставщикам товаров и услуг</t>
  </si>
  <si>
    <t>Выплаты по оплате труда</t>
  </si>
  <si>
    <t>Выплаты других платежей в бюджет</t>
  </si>
  <si>
    <t>Прочие выплаты</t>
  </si>
  <si>
    <t xml:space="preserve">1. Чистая сумма денежных средств от операционной деятельности </t>
  </si>
  <si>
    <t>Выбытие денежных средств, всего</t>
  </si>
  <si>
    <t>2. Чистая сумма денежных средств от инвестиционной деятельности</t>
  </si>
  <si>
    <t xml:space="preserve">Поступление денежных средств, всего </t>
  </si>
  <si>
    <t>Полученные вознаграждения</t>
  </si>
  <si>
    <t xml:space="preserve">3. Чистая сумма денежных средств от финансовой деятельности </t>
  </si>
  <si>
    <t>4. Влияние обменных курсов валют к тенге</t>
  </si>
  <si>
    <t>5. Увеличение +/- уменьшение денежных средств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</si>
  <si>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</si>
  <si>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</si>
  <si>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движении денежных средств за год,                                        закончившийся 31 декабря 2023 года (прямой метод).</t>
  </si>
  <si>
    <t>за 2023</t>
  </si>
  <si>
    <t>за 2022</t>
  </si>
  <si>
    <t>Прочие поступления</t>
  </si>
  <si>
    <t>Выплаты по подоходному налогу</t>
  </si>
  <si>
    <t xml:space="preserve">Приобретение основных средств </t>
  </si>
  <si>
    <t>Выплаты за нематериальные активы</t>
  </si>
  <si>
    <t>Вклады в уставный капитал</t>
  </si>
  <si>
    <t>Отчет об изменениях в собственном капитале за год, закончившийся 31 декабря 2023 года</t>
  </si>
  <si>
    <t>Нераспределенная прибыль</t>
  </si>
  <si>
    <t>На 01 января 2022 года</t>
  </si>
  <si>
    <t>(17 322)</t>
  </si>
  <si>
    <t>Прибыль (убыток) за отчётный год</t>
  </si>
  <si>
    <t>Выплата дивидендов</t>
  </si>
  <si>
    <t> -</t>
  </si>
  <si>
    <t>Внесение УК</t>
  </si>
  <si>
    <t>Итого совокупный убыток за отчётный год</t>
  </si>
  <si>
    <t>На 31 декабря 2022 года</t>
  </si>
  <si>
    <t>На 31 декабря 2023 года</t>
  </si>
  <si>
    <t>Итого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</si>
</sst>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#,##0,"/>
    <numFmt numFmtId="169" formatCode="_ * #,##0_)\ _₽_ ;_ * \(#,##0\)\ _₽_ ;_ * &quot;-&quot;??_)\ _₽_ ;_ @_ "/>
    <numFmt numFmtId="170" formatCode="_ * #,##0.00_)\ _₽_ ;_ * \(#,##0.00\)\ _₽_ ;_ * &quot;-&quot;??_)\ _₽_ ;_ @_ "/>
  </numFmts>
  <fonts count="23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Garamond"/>
      <family val="1"/>
      <charset val="204"/>
    </font>
    <font>
      <sz val="12"/>
      <color rgb="FF000000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rgb="FF000000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0"/>
      <color theme="1"/>
      <name val="Garamond"/>
      <family val="2"/>
      <charset val="204"/>
    </font>
    <font>
      <b/>
      <sz val="11"/>
      <color theme="1"/>
      <name val="Garamond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2"/>
      <name val="Garamond"/>
      <family val="1"/>
      <charset val="204"/>
    </font>
    <font>
      <i/>
      <sz val="12"/>
      <name val="Garamond"/>
      <family val="1"/>
      <charset val="204"/>
    </font>
    <font>
      <sz val="12"/>
      <color theme="1"/>
      <name val="Aptos Narrow"/>
      <family val="2"/>
      <charset val="204"/>
      <scheme val="minor"/>
    </font>
    <font>
      <b/>
      <sz val="12"/>
      <name val="Garamond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name val="Arial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168" fontId="15" fillId="0" borderId="0" xfId="0" applyNumberFormat="1" applyFont="1"/>
    <xf numFmtId="168" fontId="15" fillId="0" borderId="0" xfId="0" applyNumberFormat="1" applyFont="1" applyAlignment="1">
      <alignment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18" fillId="0" borderId="5" xfId="0" applyFont="1" applyBorder="1"/>
    <xf numFmtId="0" fontId="9" fillId="0" borderId="5" xfId="0" applyFont="1" applyBorder="1" applyAlignment="1">
      <alignment vertical="center" wrapText="1"/>
    </xf>
    <xf numFmtId="168" fontId="18" fillId="0" borderId="5" xfId="0" applyNumberFormat="1" applyFont="1" applyBorder="1"/>
    <xf numFmtId="0" fontId="9" fillId="0" borderId="0" xfId="0" applyFont="1" applyAlignment="1">
      <alignment vertical="center" wrapText="1"/>
    </xf>
    <xf numFmtId="0" fontId="17" fillId="0" borderId="0" xfId="0" applyFont="1"/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3" fontId="15" fillId="0" borderId="0" xfId="0" applyNumberFormat="1" applyFont="1"/>
    <xf numFmtId="0" fontId="15" fillId="3" borderId="0" xfId="2" applyFont="1" applyFill="1"/>
    <xf numFmtId="0" fontId="19" fillId="0" borderId="0" xfId="3" applyFont="1"/>
    <xf numFmtId="0" fontId="19" fillId="4" borderId="5" xfId="3" applyFont="1" applyFill="1" applyBorder="1" applyAlignment="1">
      <alignment horizontal="left" wrapText="1"/>
    </xf>
    <xf numFmtId="0" fontId="19" fillId="4" borderId="5" xfId="3" applyFont="1" applyFill="1" applyBorder="1" applyAlignment="1">
      <alignment wrapText="1"/>
    </xf>
    <xf numFmtId="0" fontId="20" fillId="0" borderId="0" xfId="3" applyFont="1"/>
    <xf numFmtId="0" fontId="21" fillId="0" borderId="0" xfId="3" applyFont="1" applyAlignment="1">
      <alignment vertical="top"/>
    </xf>
    <xf numFmtId="0" fontId="21" fillId="0" borderId="0" xfId="3" applyFont="1" applyAlignment="1">
      <alignment horizontal="right" vertical="top"/>
    </xf>
    <xf numFmtId="0" fontId="19" fillId="0" borderId="0" xfId="3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3" borderId="0" xfId="2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2" applyFont="1" applyAlignment="1">
      <alignment vertical="center" wrapText="1"/>
    </xf>
    <xf numFmtId="0" fontId="15" fillId="0" borderId="5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0" fontId="15" fillId="3" borderId="1" xfId="2" applyFont="1" applyFill="1" applyBorder="1" applyAlignment="1">
      <alignment vertical="center" wrapText="1"/>
    </xf>
    <xf numFmtId="0" fontId="15" fillId="3" borderId="7" xfId="2" applyFont="1" applyFill="1" applyBorder="1" applyAlignment="1">
      <alignment vertical="center" wrapText="1"/>
    </xf>
    <xf numFmtId="169" fontId="15" fillId="0" borderId="0" xfId="0" applyNumberFormat="1" applyFont="1" applyAlignment="1">
      <alignment vertical="center"/>
    </xf>
    <xf numFmtId="169" fontId="15" fillId="0" borderId="1" xfId="0" applyNumberFormat="1" applyFont="1" applyBorder="1" applyAlignment="1">
      <alignment vertical="center"/>
    </xf>
    <xf numFmtId="169" fontId="15" fillId="0" borderId="5" xfId="0" applyNumberFormat="1" applyFont="1" applyBorder="1" applyAlignment="1">
      <alignment vertical="center"/>
    </xf>
    <xf numFmtId="169" fontId="18" fillId="0" borderId="1" xfId="0" applyNumberFormat="1" applyFont="1" applyBorder="1" applyAlignment="1">
      <alignment vertical="center"/>
    </xf>
    <xf numFmtId="169" fontId="18" fillId="0" borderId="4" xfId="0" applyNumberFormat="1" applyFont="1" applyBorder="1" applyAlignment="1">
      <alignment vertical="center"/>
    </xf>
    <xf numFmtId="169" fontId="18" fillId="0" borderId="8" xfId="0" applyNumberFormat="1" applyFont="1" applyBorder="1" applyAlignment="1">
      <alignment vertical="center"/>
    </xf>
    <xf numFmtId="169" fontId="18" fillId="0" borderId="0" xfId="0" applyNumberFormat="1" applyFont="1" applyAlignment="1">
      <alignment vertical="center"/>
    </xf>
    <xf numFmtId="169" fontId="18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9" fillId="0" borderId="7" xfId="0" applyNumberFormat="1" applyFont="1" applyBorder="1" applyAlignment="1">
      <alignment horizontal="right" vertical="center"/>
    </xf>
    <xf numFmtId="0" fontId="13" fillId="0" borderId="0" xfId="4" applyFont="1"/>
    <xf numFmtId="0" fontId="13" fillId="4" borderId="5" xfId="4" applyFont="1" applyFill="1" applyBorder="1" applyAlignment="1">
      <alignment wrapText="1"/>
    </xf>
    <xf numFmtId="0" fontId="0" fillId="0" borderId="5" xfId="0" applyBorder="1"/>
    <xf numFmtId="0" fontId="12" fillId="0" borderId="0" xfId="4"/>
    <xf numFmtId="0" fontId="14" fillId="0" borderId="0" xfId="4" applyFont="1" applyAlignment="1">
      <alignment vertical="top"/>
    </xf>
    <xf numFmtId="0" fontId="13" fillId="0" borderId="0" xfId="4" applyFont="1" applyAlignment="1">
      <alignment horizontal="left"/>
    </xf>
    <xf numFmtId="0" fontId="22" fillId="0" borderId="0" xfId="0" applyFont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4" xfId="0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2" fillId="0" borderId="0" xfId="4" applyAlignment="1">
      <alignment wrapText="1"/>
    </xf>
    <xf numFmtId="0" fontId="13" fillId="0" borderId="0" xfId="4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13" fillId="4" borderId="5" xfId="4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9" fontId="9" fillId="0" borderId="1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169" fontId="3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9" fontId="7" fillId="0" borderId="0" xfId="1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9" fontId="7" fillId="0" borderId="1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169" fontId="9" fillId="0" borderId="4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9" fontId="9" fillId="0" borderId="0" xfId="1" applyNumberFormat="1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169" fontId="9" fillId="0" borderId="3" xfId="1" applyNumberFormat="1" applyFont="1" applyBorder="1" applyAlignment="1">
      <alignment horizontal="right" vertical="center"/>
    </xf>
    <xf numFmtId="170" fontId="0" fillId="0" borderId="0" xfId="0" applyNumberFormat="1"/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</cellXfs>
  <cellStyles count="5">
    <cellStyle name="Обычный" xfId="0" builtinId="0"/>
    <cellStyle name="Обычный 3" xfId="2" xr:uid="{EF863A8F-83D8-4D20-BE80-2B83CB820538}"/>
    <cellStyle name="Обычный_Ф3" xfId="3" xr:uid="{964D0D63-2B40-4004-9168-CDADC5B31189}"/>
    <cellStyle name="Обычный_ФО за 9 мес" xfId="4" xr:uid="{E057451A-F815-4685-94AD-E0716581E743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E3-E927-4DE4-8E1E-EE7410FB63E5}">
  <dimension ref="A1:D42"/>
  <sheetViews>
    <sheetView tabSelected="1" workbookViewId="0">
      <selection sqref="A1:D2"/>
    </sheetView>
  </sheetViews>
  <sheetFormatPr defaultRowHeight="15" x14ac:dyDescent="0.25"/>
  <cols>
    <col min="1" max="1" width="45.28515625" customWidth="1"/>
    <col min="2" max="2" width="15.85546875" customWidth="1"/>
    <col min="3" max="3" width="23.42578125" customWidth="1"/>
    <col min="4" max="4" width="21" customWidth="1"/>
  </cols>
  <sheetData>
    <row r="1" spans="1:4" ht="18.75" x14ac:dyDescent="0.25">
      <c r="A1" s="12" t="s">
        <v>20</v>
      </c>
      <c r="B1" s="12"/>
      <c r="C1" s="12"/>
      <c r="D1" s="12"/>
    </row>
    <row r="2" spans="1:4" x14ac:dyDescent="0.25">
      <c r="A2" s="13" t="s">
        <v>32</v>
      </c>
      <c r="B2" s="13"/>
      <c r="C2" s="13"/>
      <c r="D2" s="13"/>
    </row>
    <row r="3" spans="1:4" x14ac:dyDescent="0.25">
      <c r="A3" s="14"/>
      <c r="B3" s="14"/>
      <c r="C3" s="14"/>
      <c r="D3" s="14"/>
    </row>
    <row r="4" spans="1:4" ht="33" customHeight="1" x14ac:dyDescent="0.25">
      <c r="A4" s="15" t="s">
        <v>0</v>
      </c>
      <c r="B4" s="15"/>
      <c r="C4" s="15"/>
      <c r="D4" s="15"/>
    </row>
    <row r="5" spans="1:4" ht="15.75" x14ac:dyDescent="0.25">
      <c r="A5" s="16"/>
      <c r="B5" s="17"/>
      <c r="C5" s="18"/>
      <c r="D5" s="19"/>
    </row>
    <row r="6" spans="1:4" ht="16.5" thickBot="1" x14ac:dyDescent="0.3">
      <c r="A6" s="20" t="s">
        <v>1</v>
      </c>
      <c r="B6" s="21" t="s">
        <v>2</v>
      </c>
      <c r="C6" s="2" t="s">
        <v>3</v>
      </c>
      <c r="D6" s="2" t="s">
        <v>4</v>
      </c>
    </row>
    <row r="7" spans="1:4" ht="15.75" x14ac:dyDescent="0.25">
      <c r="A7" s="22"/>
      <c r="B7" s="23"/>
      <c r="C7" s="24"/>
      <c r="D7" s="24"/>
    </row>
    <row r="8" spans="1:4" ht="47.25" x14ac:dyDescent="0.25">
      <c r="A8" s="40" t="s">
        <v>21</v>
      </c>
      <c r="B8" s="25">
        <v>4</v>
      </c>
      <c r="C8" s="59">
        <v>2405121</v>
      </c>
      <c r="D8" s="59">
        <v>590864.495</v>
      </c>
    </row>
    <row r="9" spans="1:4" ht="31.5" x14ac:dyDescent="0.25">
      <c r="A9" s="40" t="s">
        <v>5</v>
      </c>
      <c r="B9" s="41">
        <v>6</v>
      </c>
      <c r="C9" s="59">
        <v>-1125915</v>
      </c>
      <c r="D9" s="59">
        <v>-266400</v>
      </c>
    </row>
    <row r="10" spans="1:4" ht="15.75" x14ac:dyDescent="0.25">
      <c r="A10" s="40" t="s">
        <v>6</v>
      </c>
      <c r="B10" s="3">
        <v>5</v>
      </c>
      <c r="C10" s="59">
        <v>1257008</v>
      </c>
      <c r="D10" s="59">
        <v>313509</v>
      </c>
    </row>
    <row r="11" spans="1:4" ht="15.75" x14ac:dyDescent="0.25">
      <c r="A11" s="40" t="s">
        <v>7</v>
      </c>
      <c r="B11" s="42">
        <v>7</v>
      </c>
      <c r="C11" s="59">
        <v>-1411788</v>
      </c>
      <c r="D11" s="59">
        <v>-289353</v>
      </c>
    </row>
    <row r="12" spans="1:4" ht="32.25" thickBot="1" x14ac:dyDescent="0.3">
      <c r="A12" s="50" t="s">
        <v>8</v>
      </c>
      <c r="B12" s="43"/>
      <c r="C12" s="60">
        <v>-81210</v>
      </c>
      <c r="D12" s="60">
        <v>-21620</v>
      </c>
    </row>
    <row r="13" spans="1:4" ht="16.5" thickBot="1" x14ac:dyDescent="0.3">
      <c r="A13" s="51" t="s">
        <v>9</v>
      </c>
      <c r="B13" s="27"/>
      <c r="C13" s="62">
        <f>SUM(C8:C12)</f>
        <v>1043216</v>
      </c>
      <c r="D13" s="62">
        <f>SUM(D8:D12)</f>
        <v>327000.495</v>
      </c>
    </row>
    <row r="14" spans="1:4" ht="15.75" x14ac:dyDescent="0.25">
      <c r="A14" s="52"/>
      <c r="B14" s="25"/>
      <c r="C14" s="59"/>
      <c r="D14" s="59"/>
    </row>
    <row r="15" spans="1:4" ht="15.75" x14ac:dyDescent="0.25">
      <c r="A15" s="52" t="s">
        <v>10</v>
      </c>
      <c r="B15" s="25">
        <v>8</v>
      </c>
      <c r="C15" s="59">
        <v>-179749</v>
      </c>
      <c r="D15" s="59">
        <v>-96359</v>
      </c>
    </row>
    <row r="16" spans="1:4" ht="15.75" x14ac:dyDescent="0.25">
      <c r="A16" s="3" t="s">
        <v>11</v>
      </c>
      <c r="B16" s="3">
        <v>9</v>
      </c>
      <c r="C16" s="61">
        <v>-210073</v>
      </c>
      <c r="D16" s="61">
        <v>-97678</v>
      </c>
    </row>
    <row r="17" spans="1:4" ht="15.75" x14ac:dyDescent="0.25">
      <c r="A17" s="28" t="s">
        <v>12</v>
      </c>
      <c r="B17" s="28"/>
      <c r="C17" s="61" t="s">
        <v>13</v>
      </c>
      <c r="D17" s="61">
        <v>4038.4949999999999</v>
      </c>
    </row>
    <row r="18" spans="1:4" ht="15.75" x14ac:dyDescent="0.25">
      <c r="A18" s="25" t="s">
        <v>14</v>
      </c>
      <c r="B18" s="25"/>
      <c r="C18" s="59">
        <v>-197</v>
      </c>
      <c r="D18" s="59">
        <v>-166</v>
      </c>
    </row>
    <row r="19" spans="1:4" ht="16.5" thickBot="1" x14ac:dyDescent="0.3">
      <c r="A19" s="29" t="s">
        <v>15</v>
      </c>
      <c r="B19" s="29"/>
      <c r="C19" s="62">
        <f>SUM(C13:C18)</f>
        <v>653197</v>
      </c>
      <c r="D19" s="62">
        <f>SUM(D13:D18)</f>
        <v>136835.99</v>
      </c>
    </row>
    <row r="20" spans="1:4" ht="16.5" thickBot="1" x14ac:dyDescent="0.3">
      <c r="A20" s="30" t="s">
        <v>16</v>
      </c>
      <c r="B20" s="30"/>
      <c r="C20" s="63">
        <f>C19</f>
        <v>653197</v>
      </c>
      <c r="D20" s="63">
        <f>D19</f>
        <v>136835.99</v>
      </c>
    </row>
    <row r="21" spans="1:4" ht="16.5" thickTop="1" x14ac:dyDescent="0.25">
      <c r="A21" s="53"/>
      <c r="B21" s="41"/>
      <c r="C21" s="59"/>
      <c r="D21" s="59"/>
    </row>
    <row r="22" spans="1:4" ht="15.75" x14ac:dyDescent="0.25">
      <c r="A22" s="54" t="s">
        <v>17</v>
      </c>
      <c r="B22" s="45">
        <v>10</v>
      </c>
      <c r="C22" s="59">
        <v>-156506</v>
      </c>
      <c r="D22" s="59">
        <v>-23245</v>
      </c>
    </row>
    <row r="23" spans="1:4" ht="16.5" thickBot="1" x14ac:dyDescent="0.3">
      <c r="A23" s="55" t="s">
        <v>18</v>
      </c>
      <c r="B23" s="43"/>
      <c r="C23" s="64">
        <f>C20+C22</f>
        <v>496691</v>
      </c>
      <c r="D23" s="64">
        <f>D20+D22</f>
        <v>113590.98999999999</v>
      </c>
    </row>
    <row r="24" spans="1:4" ht="15.75" x14ac:dyDescent="0.25">
      <c r="A24" s="56"/>
      <c r="B24" s="41"/>
      <c r="C24" s="65"/>
      <c r="D24" s="65"/>
    </row>
    <row r="25" spans="1:4" ht="16.5" thickBot="1" x14ac:dyDescent="0.3">
      <c r="A25" s="57" t="s">
        <v>19</v>
      </c>
      <c r="B25" s="43"/>
      <c r="C25" s="62"/>
      <c r="D25" s="62"/>
    </row>
    <row r="26" spans="1:4" ht="16.5" thickBot="1" x14ac:dyDescent="0.3">
      <c r="A26" s="58" t="s">
        <v>22</v>
      </c>
      <c r="B26" s="46"/>
      <c r="C26" s="66">
        <f>C23</f>
        <v>496691</v>
      </c>
      <c r="D26" s="66">
        <f>D23</f>
        <v>113590.98999999999</v>
      </c>
    </row>
    <row r="27" spans="1:4" ht="16.5" thickTop="1" x14ac:dyDescent="0.25">
      <c r="A27" s="47"/>
      <c r="B27" s="41"/>
      <c r="C27" s="44"/>
      <c r="D27" s="44"/>
    </row>
    <row r="28" spans="1:4" ht="15.75" x14ac:dyDescent="0.25">
      <c r="A28" s="32"/>
      <c r="B28" s="17"/>
      <c r="C28" s="31"/>
      <c r="D28" s="31"/>
    </row>
    <row r="29" spans="1:4" ht="15.75" x14ac:dyDescent="0.25">
      <c r="A29" s="33" t="s">
        <v>23</v>
      </c>
      <c r="B29" s="34" t="s">
        <v>24</v>
      </c>
      <c r="C29" s="34"/>
      <c r="D29" s="35"/>
    </row>
    <row r="30" spans="1:4" ht="15.75" x14ac:dyDescent="0.25">
      <c r="A30" s="36"/>
      <c r="B30" s="37" t="s">
        <v>25</v>
      </c>
      <c r="C30" s="37"/>
      <c r="D30" s="38" t="s">
        <v>26</v>
      </c>
    </row>
    <row r="31" spans="1:4" ht="15.75" x14ac:dyDescent="0.25">
      <c r="A31" s="36"/>
      <c r="B31" s="36"/>
      <c r="C31" s="36"/>
      <c r="D31" s="36"/>
    </row>
    <row r="32" spans="1:4" ht="15.75" x14ac:dyDescent="0.25">
      <c r="A32" s="36"/>
      <c r="B32" s="36"/>
      <c r="C32" s="36"/>
      <c r="D32" s="36"/>
    </row>
    <row r="33" spans="1:4" ht="15.75" x14ac:dyDescent="0.25">
      <c r="A33" s="39" t="s">
        <v>27</v>
      </c>
      <c r="B33" s="34" t="s">
        <v>28</v>
      </c>
      <c r="C33" s="34"/>
      <c r="D33" s="35"/>
    </row>
    <row r="34" spans="1:4" ht="15.75" x14ac:dyDescent="0.25">
      <c r="A34" s="36"/>
      <c r="B34" s="37" t="s">
        <v>25</v>
      </c>
      <c r="C34" s="37"/>
      <c r="D34" s="38" t="s">
        <v>26</v>
      </c>
    </row>
    <row r="35" spans="1:4" ht="15.75" x14ac:dyDescent="0.25">
      <c r="A35" s="36"/>
      <c r="B35" s="36"/>
      <c r="C35" s="36"/>
      <c r="D35" s="36"/>
    </row>
    <row r="36" spans="1:4" ht="15.75" x14ac:dyDescent="0.25">
      <c r="A36" s="36"/>
      <c r="B36" s="36"/>
      <c r="C36" s="36"/>
      <c r="D36" s="36"/>
    </row>
    <row r="37" spans="1:4" ht="15.75" x14ac:dyDescent="0.25">
      <c r="A37" s="36" t="s">
        <v>29</v>
      </c>
      <c r="B37" s="36"/>
      <c r="C37" s="36"/>
      <c r="D37" s="36"/>
    </row>
    <row r="38" spans="1:4" ht="15.75" x14ac:dyDescent="0.25">
      <c r="A38" s="36" t="s">
        <v>30</v>
      </c>
      <c r="B38" s="36"/>
      <c r="C38" s="36"/>
      <c r="D38" s="36"/>
    </row>
    <row r="39" spans="1:4" ht="15.75" x14ac:dyDescent="0.25">
      <c r="A39" s="36"/>
      <c r="B39" s="36"/>
      <c r="C39" s="36"/>
      <c r="D39" s="36"/>
    </row>
    <row r="40" spans="1:4" ht="15.75" x14ac:dyDescent="0.25">
      <c r="A40" s="36"/>
      <c r="B40" s="36"/>
      <c r="C40" s="36"/>
      <c r="D40" s="36"/>
    </row>
    <row r="41" spans="1:4" ht="15.75" x14ac:dyDescent="0.25">
      <c r="A41" s="26" t="s">
        <v>31</v>
      </c>
      <c r="B41" s="26"/>
      <c r="C41" s="26"/>
      <c r="D41" s="26"/>
    </row>
    <row r="42" spans="1:4" ht="15.75" x14ac:dyDescent="0.25">
      <c r="A42" s="26"/>
      <c r="B42" s="26"/>
      <c r="C42" s="26"/>
      <c r="D42" s="26"/>
    </row>
  </sheetData>
  <mergeCells count="5">
    <mergeCell ref="A1:D1"/>
    <mergeCell ref="A2:D2"/>
    <mergeCell ref="A4:D4"/>
    <mergeCell ref="B29:C29"/>
    <mergeCell ref="B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31CD-3CFD-4A77-8A51-762EDB6ADF3E}">
  <dimension ref="A1:D63"/>
  <sheetViews>
    <sheetView workbookViewId="0">
      <selection sqref="A1:D2"/>
    </sheetView>
  </sheetViews>
  <sheetFormatPr defaultRowHeight="15" x14ac:dyDescent="0.25"/>
  <cols>
    <col min="1" max="1" width="59.5703125" style="91" customWidth="1"/>
    <col min="3" max="3" width="25.7109375" customWidth="1"/>
    <col min="4" max="4" width="23.42578125" customWidth="1"/>
  </cols>
  <sheetData>
    <row r="1" spans="1:4" ht="18.75" x14ac:dyDescent="0.25">
      <c r="A1" s="12" t="s">
        <v>20</v>
      </c>
      <c r="B1" s="12"/>
      <c r="C1" s="12"/>
      <c r="D1" s="12"/>
    </row>
    <row r="2" spans="1:4" x14ac:dyDescent="0.25">
      <c r="A2" s="13" t="s">
        <v>32</v>
      </c>
      <c r="B2" s="13"/>
      <c r="C2" s="13"/>
      <c r="D2" s="13"/>
    </row>
    <row r="4" spans="1:4" ht="42" customHeight="1" x14ac:dyDescent="0.25">
      <c r="A4" s="67" t="s">
        <v>62</v>
      </c>
      <c r="B4" s="67"/>
      <c r="C4" s="67"/>
      <c r="D4" s="67"/>
    </row>
    <row r="5" spans="1:4" ht="15.75" x14ac:dyDescent="0.25">
      <c r="A5" s="90" t="s">
        <v>61</v>
      </c>
    </row>
    <row r="7" spans="1:4" ht="16.5" thickBot="1" x14ac:dyDescent="0.3">
      <c r="A7" s="92" t="s">
        <v>1</v>
      </c>
      <c r="B7" s="69" t="s">
        <v>2</v>
      </c>
      <c r="C7" s="89">
        <v>45291</v>
      </c>
      <c r="D7" s="89">
        <v>44926</v>
      </c>
    </row>
    <row r="8" spans="1:4" ht="15.75" x14ac:dyDescent="0.25">
      <c r="A8" s="25" t="s">
        <v>33</v>
      </c>
      <c r="B8" s="7"/>
      <c r="C8" s="7"/>
      <c r="D8" s="7"/>
    </row>
    <row r="9" spans="1:4" ht="15.75" x14ac:dyDescent="0.25">
      <c r="A9" s="25" t="s">
        <v>34</v>
      </c>
      <c r="B9" s="10"/>
      <c r="C9" s="70"/>
      <c r="D9" s="70"/>
    </row>
    <row r="10" spans="1:4" ht="15.75" x14ac:dyDescent="0.25">
      <c r="A10" s="3" t="s">
        <v>35</v>
      </c>
      <c r="B10" s="71">
        <v>11</v>
      </c>
      <c r="C10" s="6">
        <v>137031</v>
      </c>
      <c r="D10" s="6">
        <v>91910</v>
      </c>
    </row>
    <row r="11" spans="1:4" ht="31.5" x14ac:dyDescent="0.25">
      <c r="A11" s="3" t="s">
        <v>63</v>
      </c>
      <c r="B11" s="71">
        <v>12</v>
      </c>
      <c r="C11" s="6">
        <v>8090740</v>
      </c>
      <c r="D11" s="4">
        <v>2507803</v>
      </c>
    </row>
    <row r="12" spans="1:4" ht="15.75" x14ac:dyDescent="0.25">
      <c r="A12" s="3" t="s">
        <v>64</v>
      </c>
      <c r="B12" s="71">
        <v>13</v>
      </c>
      <c r="C12" s="6">
        <v>122952</v>
      </c>
      <c r="D12" s="6">
        <v>86479</v>
      </c>
    </row>
    <row r="13" spans="1:4" ht="15.75" x14ac:dyDescent="0.25">
      <c r="A13" s="3" t="s">
        <v>36</v>
      </c>
      <c r="B13" s="71">
        <v>14</v>
      </c>
      <c r="C13" s="6">
        <v>96958</v>
      </c>
      <c r="D13" s="4">
        <v>758</v>
      </c>
    </row>
    <row r="14" spans="1:4" ht="15.75" x14ac:dyDescent="0.25">
      <c r="A14" s="3" t="s">
        <v>37</v>
      </c>
      <c r="B14" s="71"/>
      <c r="C14" s="6">
        <v>208</v>
      </c>
      <c r="D14" s="4">
        <v>506</v>
      </c>
    </row>
    <row r="15" spans="1:4" ht="15.75" x14ac:dyDescent="0.25">
      <c r="A15" s="3" t="s">
        <v>38</v>
      </c>
      <c r="B15" s="71"/>
      <c r="C15" s="6">
        <v>25379</v>
      </c>
      <c r="D15" s="4">
        <v>410</v>
      </c>
    </row>
    <row r="16" spans="1:4" ht="16.5" thickBot="1" x14ac:dyDescent="0.3">
      <c r="A16" s="29" t="s">
        <v>39</v>
      </c>
      <c r="B16" s="69">
        <v>14</v>
      </c>
      <c r="C16" s="72">
        <v>37050</v>
      </c>
      <c r="D16" s="72">
        <v>13437</v>
      </c>
    </row>
    <row r="17" spans="1:4" ht="15.75" x14ac:dyDescent="0.25">
      <c r="A17" s="3"/>
      <c r="B17" s="9"/>
      <c r="C17" s="11">
        <f>SUM(C10:C16)</f>
        <v>8510318</v>
      </c>
      <c r="D17" s="11">
        <f>SUM(D10:D16)</f>
        <v>2701303</v>
      </c>
    </row>
    <row r="18" spans="1:4" ht="15.75" x14ac:dyDescent="0.25">
      <c r="A18" s="25" t="s">
        <v>40</v>
      </c>
      <c r="B18" s="9"/>
      <c r="C18" s="4"/>
      <c r="D18" s="4"/>
    </row>
    <row r="19" spans="1:4" ht="15.75" x14ac:dyDescent="0.25">
      <c r="A19" s="3" t="s">
        <v>41</v>
      </c>
      <c r="B19" s="71">
        <v>15</v>
      </c>
      <c r="C19" s="6">
        <v>16367</v>
      </c>
      <c r="D19" s="6">
        <v>7999</v>
      </c>
    </row>
    <row r="20" spans="1:4" ht="15.75" x14ac:dyDescent="0.25">
      <c r="A20" s="3" t="s">
        <v>42</v>
      </c>
      <c r="B20" s="71">
        <v>16</v>
      </c>
      <c r="C20" s="6">
        <v>160907</v>
      </c>
      <c r="D20" s="6">
        <v>853</v>
      </c>
    </row>
    <row r="21" spans="1:4" ht="15.75" x14ac:dyDescent="0.25">
      <c r="A21" s="3" t="s">
        <v>43</v>
      </c>
      <c r="B21" s="71">
        <v>16</v>
      </c>
      <c r="C21" s="6"/>
      <c r="D21" s="6">
        <v>51962</v>
      </c>
    </row>
    <row r="22" spans="1:4" ht="16.5" thickBot="1" x14ac:dyDescent="0.3">
      <c r="A22" s="29" t="s">
        <v>44</v>
      </c>
      <c r="B22" s="69">
        <v>10</v>
      </c>
      <c r="C22" s="72">
        <v>14969</v>
      </c>
      <c r="D22" s="72">
        <v>4845</v>
      </c>
    </row>
    <row r="23" spans="1:4" ht="16.5" thickBot="1" x14ac:dyDescent="0.3">
      <c r="A23" s="93"/>
      <c r="B23" s="71"/>
      <c r="C23" s="11">
        <f>SUM(C19:C22)</f>
        <v>192243</v>
      </c>
      <c r="D23" s="11">
        <f>SUM(D19:D22)</f>
        <v>65659</v>
      </c>
    </row>
    <row r="24" spans="1:4" ht="16.5" thickBot="1" x14ac:dyDescent="0.3">
      <c r="A24" s="94" t="s">
        <v>45</v>
      </c>
      <c r="B24" s="73"/>
      <c r="C24" s="74">
        <f>C23+C17</f>
        <v>8702561</v>
      </c>
      <c r="D24" s="74">
        <f>D23+D17</f>
        <v>2766962</v>
      </c>
    </row>
    <row r="25" spans="1:4" ht="16.5" thickTop="1" x14ac:dyDescent="0.25">
      <c r="A25" s="93"/>
      <c r="B25" s="71"/>
      <c r="C25" s="8"/>
      <c r="D25" s="8"/>
    </row>
    <row r="26" spans="1:4" ht="15.75" x14ac:dyDescent="0.25">
      <c r="A26" s="25" t="s">
        <v>46</v>
      </c>
      <c r="B26" s="70"/>
      <c r="C26" s="75"/>
      <c r="D26" s="75"/>
    </row>
    <row r="27" spans="1:4" ht="15.75" x14ac:dyDescent="0.25">
      <c r="A27" s="25" t="s">
        <v>47</v>
      </c>
      <c r="B27" s="9"/>
      <c r="C27" s="75"/>
      <c r="D27" s="75"/>
    </row>
    <row r="28" spans="1:4" ht="15.75" x14ac:dyDescent="0.25">
      <c r="A28" s="9" t="s">
        <v>48</v>
      </c>
      <c r="B28" s="70"/>
      <c r="C28" s="6">
        <v>12486</v>
      </c>
      <c r="D28" s="6">
        <v>141</v>
      </c>
    </row>
    <row r="29" spans="1:4" ht="15.75" x14ac:dyDescent="0.25">
      <c r="A29" s="9" t="s">
        <v>65</v>
      </c>
      <c r="B29" s="71"/>
      <c r="C29" s="6">
        <v>160756</v>
      </c>
      <c r="D29" s="6">
        <v>27429</v>
      </c>
    </row>
    <row r="30" spans="1:4" ht="15.75" x14ac:dyDescent="0.25">
      <c r="A30" s="9" t="s">
        <v>66</v>
      </c>
      <c r="B30" s="71"/>
      <c r="C30" s="6"/>
      <c r="D30" s="6"/>
    </row>
    <row r="31" spans="1:4" ht="15.75" x14ac:dyDescent="0.25">
      <c r="A31" s="9" t="s">
        <v>67</v>
      </c>
      <c r="B31" s="71"/>
      <c r="C31" s="6"/>
      <c r="D31" s="6"/>
    </row>
    <row r="32" spans="1:4" ht="15.75" x14ac:dyDescent="0.25">
      <c r="A32" s="9" t="s">
        <v>49</v>
      </c>
      <c r="B32" s="71">
        <v>17</v>
      </c>
      <c r="C32" s="6">
        <v>10366</v>
      </c>
      <c r="D32" s="6">
        <v>5519</v>
      </c>
    </row>
    <row r="33" spans="1:4" ht="16.5" thickBot="1" x14ac:dyDescent="0.3">
      <c r="A33" s="48" t="s">
        <v>50</v>
      </c>
      <c r="B33" s="69">
        <v>17</v>
      </c>
      <c r="C33" s="72">
        <v>40825</v>
      </c>
      <c r="D33" s="72">
        <v>14964</v>
      </c>
    </row>
    <row r="34" spans="1:4" ht="16.5" thickBot="1" x14ac:dyDescent="0.3">
      <c r="A34" s="27" t="s">
        <v>51</v>
      </c>
      <c r="B34" s="69"/>
      <c r="C34" s="76">
        <f>SUM(C28:C33)</f>
        <v>224433</v>
      </c>
      <c r="D34" s="76">
        <f>SUM(D28:D33)</f>
        <v>48053</v>
      </c>
    </row>
    <row r="35" spans="1:4" ht="15.75" x14ac:dyDescent="0.25">
      <c r="A35" s="25" t="s">
        <v>52</v>
      </c>
      <c r="B35" s="9"/>
      <c r="C35" s="4"/>
      <c r="D35" s="4"/>
    </row>
    <row r="36" spans="1:4" ht="15.75" x14ac:dyDescent="0.25">
      <c r="A36" s="3" t="s">
        <v>53</v>
      </c>
      <c r="B36" s="71">
        <v>18</v>
      </c>
      <c r="C36" s="6">
        <v>7675168</v>
      </c>
      <c r="D36" s="6">
        <v>2412640</v>
      </c>
    </row>
    <row r="37" spans="1:4" ht="16.5" thickBot="1" x14ac:dyDescent="0.3">
      <c r="A37" s="27" t="s">
        <v>54</v>
      </c>
      <c r="B37" s="77"/>
      <c r="C37" s="78"/>
      <c r="D37" s="78"/>
    </row>
    <row r="38" spans="1:4" ht="16.5" thickBot="1" x14ac:dyDescent="0.3">
      <c r="A38" s="27" t="s">
        <v>55</v>
      </c>
      <c r="B38" s="79"/>
      <c r="C38" s="76">
        <f>SUM(C36)</f>
        <v>7675168</v>
      </c>
      <c r="D38" s="76">
        <f>SUM(D36)</f>
        <v>2412640</v>
      </c>
    </row>
    <row r="39" spans="1:4" ht="15.75" x14ac:dyDescent="0.25">
      <c r="A39" s="25" t="s">
        <v>56</v>
      </c>
      <c r="B39" s="71"/>
      <c r="C39" s="4"/>
      <c r="D39" s="4"/>
    </row>
    <row r="40" spans="1:4" ht="15.75" x14ac:dyDescent="0.25">
      <c r="A40" s="3" t="s">
        <v>57</v>
      </c>
      <c r="B40" s="71">
        <v>19</v>
      </c>
      <c r="C40" s="6">
        <v>210000</v>
      </c>
      <c r="D40" s="6">
        <v>210000</v>
      </c>
    </row>
    <row r="41" spans="1:4" ht="16.5" thickBot="1" x14ac:dyDescent="0.3">
      <c r="A41" s="29" t="s">
        <v>58</v>
      </c>
      <c r="B41" s="69"/>
      <c r="C41" s="72">
        <v>592960</v>
      </c>
      <c r="D41" s="72">
        <v>96269</v>
      </c>
    </row>
    <row r="42" spans="1:4" ht="16.5" thickBot="1" x14ac:dyDescent="0.3">
      <c r="A42" s="27" t="s">
        <v>59</v>
      </c>
      <c r="B42" s="48"/>
      <c r="C42" s="76">
        <f>SUM(C40:C41)</f>
        <v>802960</v>
      </c>
      <c r="D42" s="76">
        <f>SUM(D40:D41)</f>
        <v>306269</v>
      </c>
    </row>
    <row r="43" spans="1:4" ht="16.5" thickBot="1" x14ac:dyDescent="0.3">
      <c r="A43" s="30" t="s">
        <v>60</v>
      </c>
      <c r="B43" s="80"/>
      <c r="C43" s="81">
        <f>C42+C38+C34</f>
        <v>8702561</v>
      </c>
      <c r="D43" s="81">
        <f>D42+D38+D34</f>
        <v>2766962</v>
      </c>
    </row>
    <row r="44" spans="1:4" ht="15.75" thickTop="1" x14ac:dyDescent="0.25"/>
    <row r="45" spans="1:4" x14ac:dyDescent="0.25">
      <c r="C45" s="5">
        <f>C43-C24</f>
        <v>0</v>
      </c>
      <c r="D45" s="5">
        <f>D43-D24</f>
        <v>0</v>
      </c>
    </row>
    <row r="46" spans="1:4" x14ac:dyDescent="0.25">
      <c r="C46" s="5"/>
      <c r="D46" s="5"/>
    </row>
    <row r="47" spans="1:4" ht="20.100000000000001" customHeight="1" x14ac:dyDescent="0.25">
      <c r="A47" s="95" t="s">
        <v>23</v>
      </c>
      <c r="B47" s="99" t="s">
        <v>24</v>
      </c>
      <c r="C47" s="99"/>
      <c r="D47" s="99"/>
    </row>
    <row r="48" spans="1:4" x14ac:dyDescent="0.25">
      <c r="A48" s="96"/>
      <c r="B48" s="86" t="s">
        <v>25</v>
      </c>
      <c r="D48" s="86"/>
    </row>
    <row r="49" spans="1:4" x14ac:dyDescent="0.25">
      <c r="A49" s="96"/>
      <c r="B49" s="85"/>
      <c r="D49" s="85"/>
    </row>
    <row r="50" spans="1:4" x14ac:dyDescent="0.25">
      <c r="A50" s="96"/>
      <c r="B50" s="85"/>
      <c r="D50" s="85"/>
    </row>
    <row r="51" spans="1:4" ht="20.100000000000001" customHeight="1" x14ac:dyDescent="0.25">
      <c r="A51" s="97" t="s">
        <v>27</v>
      </c>
      <c r="B51" s="99" t="s">
        <v>28</v>
      </c>
      <c r="C51" s="99"/>
      <c r="D51" s="99"/>
    </row>
    <row r="52" spans="1:4" x14ac:dyDescent="0.25">
      <c r="A52" s="96"/>
      <c r="B52" s="86" t="s">
        <v>25</v>
      </c>
      <c r="D52" s="86"/>
    </row>
    <row r="53" spans="1:4" x14ac:dyDescent="0.25">
      <c r="A53" s="96"/>
      <c r="B53" s="85"/>
      <c r="C53" s="85"/>
      <c r="D53" s="85"/>
    </row>
    <row r="54" spans="1:4" x14ac:dyDescent="0.25">
      <c r="A54" s="96"/>
      <c r="B54" s="85"/>
      <c r="C54" s="85"/>
      <c r="D54" s="85"/>
    </row>
    <row r="55" spans="1:4" x14ac:dyDescent="0.25">
      <c r="A55" s="96" t="s">
        <v>29</v>
      </c>
      <c r="B55" s="85"/>
      <c r="C55" s="85"/>
      <c r="D55" s="85"/>
    </row>
    <row r="56" spans="1:4" x14ac:dyDescent="0.25">
      <c r="A56" s="96" t="s">
        <v>30</v>
      </c>
      <c r="B56" s="85"/>
      <c r="C56" s="85"/>
      <c r="D56" s="85"/>
    </row>
    <row r="57" spans="1:4" x14ac:dyDescent="0.25">
      <c r="A57" s="96"/>
      <c r="B57" s="85"/>
      <c r="C57" s="85"/>
      <c r="D57" s="85"/>
    </row>
    <row r="58" spans="1:4" x14ac:dyDescent="0.25">
      <c r="A58" s="96"/>
      <c r="B58" s="85"/>
      <c r="C58" s="85"/>
      <c r="D58" s="85"/>
    </row>
    <row r="59" spans="1:4" x14ac:dyDescent="0.25">
      <c r="A59" s="96"/>
      <c r="B59" s="85"/>
      <c r="C59" s="85"/>
      <c r="D59" s="85"/>
    </row>
    <row r="60" spans="1:4" x14ac:dyDescent="0.25">
      <c r="A60" s="96"/>
      <c r="B60" s="85"/>
      <c r="C60" s="85"/>
      <c r="D60" s="85"/>
    </row>
    <row r="61" spans="1:4" x14ac:dyDescent="0.25">
      <c r="A61" s="98" t="s">
        <v>31</v>
      </c>
    </row>
    <row r="62" spans="1:4" x14ac:dyDescent="0.25">
      <c r="C62" s="5"/>
      <c r="D62" s="5"/>
    </row>
    <row r="63" spans="1:4" x14ac:dyDescent="0.25">
      <c r="C63" s="5"/>
      <c r="D63" s="5"/>
    </row>
  </sheetData>
  <mergeCells count="5">
    <mergeCell ref="A1:D1"/>
    <mergeCell ref="A2:D2"/>
    <mergeCell ref="A4:D4"/>
    <mergeCell ref="B47:D47"/>
    <mergeCell ref="B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06F4-754A-4692-8230-C7A0014DACA3}">
  <dimension ref="A1:D54"/>
  <sheetViews>
    <sheetView topLeftCell="A12" workbookViewId="0">
      <selection activeCell="D5" sqref="D5"/>
    </sheetView>
  </sheetViews>
  <sheetFormatPr defaultRowHeight="15" x14ac:dyDescent="0.25"/>
  <cols>
    <col min="1" max="1" width="55.85546875" customWidth="1"/>
    <col min="2" max="2" width="14.5703125" customWidth="1"/>
    <col min="3" max="3" width="24.42578125" customWidth="1"/>
    <col min="4" max="4" width="23.42578125" customWidth="1"/>
  </cols>
  <sheetData>
    <row r="1" spans="1:4" ht="18.75" x14ac:dyDescent="0.25">
      <c r="A1" s="12" t="s">
        <v>20</v>
      </c>
      <c r="B1" s="12"/>
      <c r="C1" s="12"/>
      <c r="D1" s="12"/>
    </row>
    <row r="2" spans="1:4" x14ac:dyDescent="0.25">
      <c r="A2" s="13" t="s">
        <v>32</v>
      </c>
      <c r="B2" s="13"/>
      <c r="C2" s="13"/>
      <c r="D2" s="13"/>
    </row>
    <row r="4" spans="1:4" ht="54.75" customHeight="1" x14ac:dyDescent="0.25">
      <c r="A4" s="100" t="s">
        <v>89</v>
      </c>
      <c r="B4" s="100"/>
      <c r="C4" s="100"/>
      <c r="D4" s="101"/>
    </row>
    <row r="5" spans="1:4" x14ac:dyDescent="0.25">
      <c r="D5" s="102"/>
    </row>
    <row r="7" spans="1:4" x14ac:dyDescent="0.25">
      <c r="A7" s="103" t="s">
        <v>1</v>
      </c>
      <c r="B7" s="103"/>
      <c r="C7" s="104" t="s">
        <v>90</v>
      </c>
      <c r="D7" s="104" t="s">
        <v>91</v>
      </c>
    </row>
    <row r="8" spans="1:4" ht="15.75" thickBot="1" x14ac:dyDescent="0.3">
      <c r="A8" s="105"/>
      <c r="B8" s="105"/>
      <c r="C8" s="106"/>
      <c r="D8" s="106"/>
    </row>
    <row r="9" spans="1:4" ht="16.5" thickBot="1" x14ac:dyDescent="0.3">
      <c r="A9" s="107" t="s">
        <v>68</v>
      </c>
      <c r="B9" s="107"/>
      <c r="C9" s="108">
        <f>SUM(C11:C13)</f>
        <v>3149258</v>
      </c>
      <c r="D9" s="108">
        <f>SUM(D11:D13)</f>
        <v>756972</v>
      </c>
    </row>
    <row r="10" spans="1:4" ht="15.75" x14ac:dyDescent="0.25">
      <c r="A10" s="109" t="s">
        <v>69</v>
      </c>
      <c r="B10" s="109"/>
      <c r="C10" s="110"/>
      <c r="D10" s="110"/>
    </row>
    <row r="11" spans="1:4" ht="15.75" x14ac:dyDescent="0.25">
      <c r="A11" s="111" t="s">
        <v>70</v>
      </c>
      <c r="B11" s="111"/>
      <c r="C11" s="112">
        <v>2995582</v>
      </c>
      <c r="D11" s="112">
        <v>723430</v>
      </c>
    </row>
    <row r="12" spans="1:4" ht="15.75" x14ac:dyDescent="0.25">
      <c r="A12" s="111" t="s">
        <v>71</v>
      </c>
      <c r="B12" s="111"/>
      <c r="C12" s="112">
        <v>29717</v>
      </c>
      <c r="D12" s="112">
        <v>33542</v>
      </c>
    </row>
    <row r="13" spans="1:4" ht="15.75" x14ac:dyDescent="0.25">
      <c r="A13" s="111" t="s">
        <v>92</v>
      </c>
      <c r="B13" s="111"/>
      <c r="C13" s="112">
        <v>123959</v>
      </c>
      <c r="D13" s="110" t="s">
        <v>13</v>
      </c>
    </row>
    <row r="14" spans="1:4" ht="16.5" thickBot="1" x14ac:dyDescent="0.3">
      <c r="A14" s="107" t="s">
        <v>72</v>
      </c>
      <c r="B14" s="107"/>
      <c r="C14" s="108">
        <f>SUM(C16:C22)</f>
        <v>2974703</v>
      </c>
      <c r="D14" s="108">
        <f>SUM(D16:D22)</f>
        <v>788525</v>
      </c>
    </row>
    <row r="15" spans="1:4" ht="15.75" x14ac:dyDescent="0.25">
      <c r="A15" s="109" t="s">
        <v>69</v>
      </c>
      <c r="B15" s="109"/>
      <c r="C15" s="110"/>
      <c r="D15" s="110"/>
    </row>
    <row r="16" spans="1:4" ht="15.75" x14ac:dyDescent="0.25">
      <c r="A16" s="111" t="s">
        <v>73</v>
      </c>
      <c r="B16" s="111"/>
      <c r="C16" s="112">
        <v>2382190</v>
      </c>
      <c r="D16" s="112">
        <v>553772</v>
      </c>
    </row>
    <row r="17" spans="1:4" ht="15.75" x14ac:dyDescent="0.25">
      <c r="A17" s="111" t="s">
        <v>74</v>
      </c>
      <c r="B17" s="111"/>
      <c r="C17" s="112">
        <v>276792</v>
      </c>
      <c r="D17" s="112">
        <v>71368</v>
      </c>
    </row>
    <row r="18" spans="1:4" ht="15.75" x14ac:dyDescent="0.25">
      <c r="A18" s="111" t="s">
        <v>75</v>
      </c>
      <c r="B18" s="111"/>
      <c r="C18" s="112">
        <v>96958</v>
      </c>
      <c r="D18" s="112">
        <v>79205</v>
      </c>
    </row>
    <row r="19" spans="1:4" ht="15.75" x14ac:dyDescent="0.25">
      <c r="A19" s="111" t="s">
        <v>76</v>
      </c>
      <c r="B19" s="111"/>
      <c r="C19" s="112">
        <v>101628</v>
      </c>
      <c r="D19" s="112">
        <v>54463</v>
      </c>
    </row>
    <row r="20" spans="1:4" ht="15.75" x14ac:dyDescent="0.25">
      <c r="A20" s="125" t="s">
        <v>93</v>
      </c>
      <c r="B20" s="125"/>
      <c r="C20" s="112">
        <v>32000</v>
      </c>
      <c r="D20" s="112" t="s">
        <v>13</v>
      </c>
    </row>
    <row r="21" spans="1:4" ht="15.75" x14ac:dyDescent="0.25">
      <c r="A21" s="111" t="s">
        <v>77</v>
      </c>
      <c r="B21" s="111"/>
      <c r="C21" s="112">
        <v>85114</v>
      </c>
      <c r="D21" s="112">
        <v>29682</v>
      </c>
    </row>
    <row r="22" spans="1:4" ht="16.5" thickBot="1" x14ac:dyDescent="0.3">
      <c r="A22" s="113" t="s">
        <v>78</v>
      </c>
      <c r="B22" s="113"/>
      <c r="C22" s="114">
        <v>21</v>
      </c>
      <c r="D22" s="114">
        <v>35</v>
      </c>
    </row>
    <row r="23" spans="1:4" ht="16.5" thickBot="1" x14ac:dyDescent="0.3">
      <c r="A23" s="115" t="s">
        <v>79</v>
      </c>
      <c r="B23" s="115"/>
      <c r="C23" s="116">
        <f>C9-C14</f>
        <v>174555</v>
      </c>
      <c r="D23" s="116">
        <f>D9-D14</f>
        <v>-31553</v>
      </c>
    </row>
    <row r="24" spans="1:4" ht="17.25" thickTop="1" thickBot="1" x14ac:dyDescent="0.3">
      <c r="A24" s="117" t="s">
        <v>80</v>
      </c>
      <c r="B24" s="117"/>
      <c r="C24" s="108">
        <f>SUM(C26:C27)</f>
        <v>136162</v>
      </c>
      <c r="D24" s="108">
        <f>SUM(D26:D27)</f>
        <v>60330</v>
      </c>
    </row>
    <row r="25" spans="1:4" ht="15.75" x14ac:dyDescent="0.25">
      <c r="A25" s="109" t="s">
        <v>69</v>
      </c>
      <c r="B25" s="109"/>
      <c r="C25" s="110"/>
      <c r="D25" s="110"/>
    </row>
    <row r="26" spans="1:4" ht="15.75" x14ac:dyDescent="0.25">
      <c r="A26" s="111" t="s">
        <v>94</v>
      </c>
      <c r="B26" s="111"/>
      <c r="C26" s="112">
        <v>11796</v>
      </c>
      <c r="D26" s="112">
        <v>8368</v>
      </c>
    </row>
    <row r="27" spans="1:4" ht="16.5" thickBot="1" x14ac:dyDescent="0.3">
      <c r="A27" s="113" t="s">
        <v>95</v>
      </c>
      <c r="B27" s="113"/>
      <c r="C27" s="114">
        <v>124366</v>
      </c>
      <c r="D27" s="114">
        <v>51962</v>
      </c>
    </row>
    <row r="28" spans="1:4" ht="16.5" thickBot="1" x14ac:dyDescent="0.3">
      <c r="A28" s="115" t="s">
        <v>81</v>
      </c>
      <c r="B28" s="115"/>
      <c r="C28" s="116">
        <f>-C24</f>
        <v>-136162</v>
      </c>
      <c r="D28" s="116">
        <f>-D24</f>
        <v>-60330</v>
      </c>
    </row>
    <row r="29" spans="1:4" ht="17.25" thickTop="1" thickBot="1" x14ac:dyDescent="0.3">
      <c r="A29" s="117" t="s">
        <v>82</v>
      </c>
      <c r="B29" s="117"/>
      <c r="C29" s="108">
        <f>SUM(C31:C32)</f>
        <v>6727</v>
      </c>
      <c r="D29" s="108">
        <f>SUM(D31:D32)</f>
        <v>83489</v>
      </c>
    </row>
    <row r="30" spans="1:4" ht="15.75" x14ac:dyDescent="0.25">
      <c r="A30" s="109" t="s">
        <v>69</v>
      </c>
      <c r="B30" s="109"/>
      <c r="C30" s="110"/>
      <c r="D30" s="110"/>
    </row>
    <row r="31" spans="1:4" ht="15.75" x14ac:dyDescent="0.25">
      <c r="A31" s="111" t="s">
        <v>96</v>
      </c>
      <c r="B31" s="111"/>
      <c r="C31" s="112"/>
      <c r="D31" s="112">
        <v>80000</v>
      </c>
    </row>
    <row r="32" spans="1:4" ht="16.5" thickBot="1" x14ac:dyDescent="0.3">
      <c r="A32" s="118" t="s">
        <v>83</v>
      </c>
      <c r="B32" s="118"/>
      <c r="C32" s="112">
        <v>6727</v>
      </c>
      <c r="D32" s="110">
        <v>3489</v>
      </c>
    </row>
    <row r="33" spans="1:4" ht="16.5" thickBot="1" x14ac:dyDescent="0.3">
      <c r="A33" s="119" t="s">
        <v>84</v>
      </c>
      <c r="B33" s="119"/>
      <c r="C33" s="116">
        <f>C29</f>
        <v>6727</v>
      </c>
      <c r="D33" s="116">
        <f>D29</f>
        <v>83489</v>
      </c>
    </row>
    <row r="34" spans="1:4" ht="16.5" thickTop="1" x14ac:dyDescent="0.25">
      <c r="A34" s="120" t="s">
        <v>85</v>
      </c>
      <c r="B34" s="120"/>
      <c r="C34" s="112" t="s">
        <v>13</v>
      </c>
      <c r="D34" s="112" t="s">
        <v>13</v>
      </c>
    </row>
    <row r="35" spans="1:4" ht="16.5" thickBot="1" x14ac:dyDescent="0.3">
      <c r="A35" s="107" t="s">
        <v>86</v>
      </c>
      <c r="B35" s="107"/>
      <c r="C35" s="121">
        <f>C33+C28+C23</f>
        <v>45120</v>
      </c>
      <c r="D35" s="121">
        <f>D33+D28+D23</f>
        <v>-8394</v>
      </c>
    </row>
    <row r="36" spans="1:4" ht="16.5" thickBot="1" x14ac:dyDescent="0.3">
      <c r="A36" s="122" t="s">
        <v>87</v>
      </c>
      <c r="B36" s="122"/>
      <c r="C36" s="123">
        <v>91910</v>
      </c>
      <c r="D36" s="123">
        <v>100304</v>
      </c>
    </row>
    <row r="37" spans="1:4" ht="16.5" thickBot="1" x14ac:dyDescent="0.3">
      <c r="A37" s="115" t="s">
        <v>88</v>
      </c>
      <c r="B37" s="115"/>
      <c r="C37" s="116">
        <f>C35+C36</f>
        <v>137030</v>
      </c>
      <c r="D37" s="116">
        <f>D35+D36</f>
        <v>91910</v>
      </c>
    </row>
    <row r="38" spans="1:4" ht="15.75" thickTop="1" x14ac:dyDescent="0.25">
      <c r="C38" s="124"/>
      <c r="D38" s="124"/>
    </row>
    <row r="39" spans="1:4" x14ac:dyDescent="0.25">
      <c r="C39" s="124"/>
      <c r="D39" s="124"/>
    </row>
    <row r="40" spans="1:4" ht="24.75" x14ac:dyDescent="0.25">
      <c r="A40" s="82" t="s">
        <v>23</v>
      </c>
      <c r="B40" s="83" t="s">
        <v>24</v>
      </c>
      <c r="C40" s="84"/>
      <c r="D40" s="83"/>
    </row>
    <row r="41" spans="1:4" x14ac:dyDescent="0.25">
      <c r="A41" s="85"/>
      <c r="B41" s="86" t="s">
        <v>25</v>
      </c>
      <c r="D41" s="86"/>
    </row>
    <row r="42" spans="1:4" x14ac:dyDescent="0.25">
      <c r="A42" s="85"/>
      <c r="B42" s="85"/>
      <c r="D42" s="85"/>
    </row>
    <row r="43" spans="1:4" x14ac:dyDescent="0.25">
      <c r="A43" s="85"/>
      <c r="B43" s="85"/>
      <c r="D43" s="85"/>
    </row>
    <row r="44" spans="1:4" ht="36.75" x14ac:dyDescent="0.25">
      <c r="A44" s="87" t="s">
        <v>27</v>
      </c>
      <c r="B44" s="83" t="s">
        <v>28</v>
      </c>
      <c r="C44" s="84"/>
      <c r="D44" s="83"/>
    </row>
    <row r="45" spans="1:4" x14ac:dyDescent="0.25">
      <c r="A45" s="85"/>
      <c r="B45" s="86" t="s">
        <v>25</v>
      </c>
      <c r="D45" s="86"/>
    </row>
    <row r="46" spans="1:4" x14ac:dyDescent="0.25">
      <c r="A46" s="85"/>
      <c r="B46" s="85"/>
      <c r="C46" s="85"/>
      <c r="D46" s="85"/>
    </row>
    <row r="47" spans="1:4" x14ac:dyDescent="0.25">
      <c r="A47" s="85"/>
      <c r="B47" s="85"/>
      <c r="C47" s="85"/>
      <c r="D47" s="85"/>
    </row>
    <row r="48" spans="1:4" x14ac:dyDescent="0.25">
      <c r="A48" s="85" t="s">
        <v>29</v>
      </c>
      <c r="B48" s="85"/>
      <c r="C48" s="85"/>
      <c r="D48" s="85"/>
    </row>
    <row r="49" spans="1:4" x14ac:dyDescent="0.25">
      <c r="A49" s="85" t="s">
        <v>30</v>
      </c>
      <c r="B49" s="85"/>
      <c r="C49" s="85"/>
      <c r="D49" s="85"/>
    </row>
    <row r="50" spans="1:4" x14ac:dyDescent="0.25">
      <c r="A50" s="85"/>
      <c r="B50" s="85"/>
      <c r="C50" s="85"/>
      <c r="D50" s="85"/>
    </row>
    <row r="51" spans="1:4" x14ac:dyDescent="0.25">
      <c r="A51" s="85"/>
      <c r="B51" s="85"/>
      <c r="C51" s="85"/>
      <c r="D51" s="85"/>
    </row>
    <row r="52" spans="1:4" x14ac:dyDescent="0.25">
      <c r="A52" s="85"/>
      <c r="B52" s="85"/>
      <c r="C52" s="85"/>
      <c r="D52" s="85"/>
    </row>
    <row r="53" spans="1:4" x14ac:dyDescent="0.25">
      <c r="A53" s="85"/>
      <c r="B53" s="85"/>
      <c r="C53" s="85"/>
      <c r="D53" s="85"/>
    </row>
    <row r="54" spans="1:4" x14ac:dyDescent="0.25">
      <c r="A54" s="88" t="s">
        <v>31</v>
      </c>
    </row>
  </sheetData>
  <mergeCells count="34"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9:B19"/>
    <mergeCell ref="A21:B21"/>
    <mergeCell ref="A9:B9"/>
    <mergeCell ref="A10:B10"/>
    <mergeCell ref="A11:B11"/>
    <mergeCell ref="A12:B12"/>
    <mergeCell ref="A13:B13"/>
    <mergeCell ref="A14:B14"/>
    <mergeCell ref="A1:D1"/>
    <mergeCell ref="A2:D2"/>
    <mergeCell ref="A4:C4"/>
    <mergeCell ref="A7:B8"/>
    <mergeCell ref="C7:C8"/>
    <mergeCell ref="D7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1891-21E2-4ACA-9A7D-14C992D5C4A8}">
  <dimension ref="A1:G35"/>
  <sheetViews>
    <sheetView topLeftCell="A3" workbookViewId="0">
      <selection activeCell="D22" sqref="D22"/>
    </sheetView>
  </sheetViews>
  <sheetFormatPr defaultRowHeight="15" x14ac:dyDescent="0.25"/>
  <cols>
    <col min="1" max="1" width="55.85546875" customWidth="1"/>
    <col min="2" max="2" width="14.5703125" customWidth="1"/>
    <col min="3" max="3" width="21.140625" customWidth="1"/>
    <col min="4" max="4" width="19.85546875" customWidth="1"/>
  </cols>
  <sheetData>
    <row r="1" spans="1:7" ht="18.75" x14ac:dyDescent="0.25">
      <c r="A1" s="12" t="s">
        <v>20</v>
      </c>
      <c r="B1" s="12"/>
      <c r="C1" s="12"/>
      <c r="D1" s="12"/>
    </row>
    <row r="2" spans="1:7" x14ac:dyDescent="0.25">
      <c r="A2" s="13" t="s">
        <v>32</v>
      </c>
      <c r="B2" s="13"/>
      <c r="C2" s="13"/>
      <c r="D2" s="13"/>
    </row>
    <row r="4" spans="1:7" ht="54.75" customHeight="1" x14ac:dyDescent="0.25">
      <c r="A4" s="100" t="s">
        <v>97</v>
      </c>
      <c r="B4" s="100"/>
      <c r="C4" s="100"/>
      <c r="D4" s="101"/>
      <c r="G4" s="1"/>
    </row>
    <row r="5" spans="1:7" ht="32.25" thickBot="1" x14ac:dyDescent="0.3">
      <c r="A5" s="68" t="s">
        <v>1</v>
      </c>
      <c r="B5" s="126" t="s">
        <v>57</v>
      </c>
      <c r="C5" s="126" t="s">
        <v>98</v>
      </c>
      <c r="D5" s="126" t="s">
        <v>108</v>
      </c>
    </row>
    <row r="6" spans="1:7" ht="24.95" customHeight="1" thickBot="1" x14ac:dyDescent="0.3">
      <c r="A6" s="49" t="s">
        <v>99</v>
      </c>
      <c r="B6" s="127">
        <v>130000</v>
      </c>
      <c r="C6" s="128" t="s">
        <v>100</v>
      </c>
      <c r="D6" s="127">
        <v>112678</v>
      </c>
    </row>
    <row r="7" spans="1:7" ht="24.95" customHeight="1" thickTop="1" x14ac:dyDescent="0.25">
      <c r="A7" s="9" t="s">
        <v>101</v>
      </c>
      <c r="B7" s="129" t="s">
        <v>13</v>
      </c>
      <c r="C7" s="130">
        <v>113591</v>
      </c>
      <c r="D7" s="134">
        <v>113591</v>
      </c>
    </row>
    <row r="8" spans="1:7" ht="24.95" customHeight="1" x14ac:dyDescent="0.25">
      <c r="A8" s="9" t="s">
        <v>102</v>
      </c>
      <c r="B8" s="129" t="s">
        <v>103</v>
      </c>
      <c r="C8" s="129" t="s">
        <v>103</v>
      </c>
      <c r="D8" s="135" t="s">
        <v>103</v>
      </c>
    </row>
    <row r="9" spans="1:7" ht="24.95" customHeight="1" thickBot="1" x14ac:dyDescent="0.3">
      <c r="A9" s="9" t="s">
        <v>104</v>
      </c>
      <c r="B9" s="130">
        <v>80000</v>
      </c>
      <c r="C9" s="129" t="s">
        <v>103</v>
      </c>
      <c r="D9" s="134">
        <v>80000</v>
      </c>
    </row>
    <row r="10" spans="1:7" ht="24.95" customHeight="1" thickBot="1" x14ac:dyDescent="0.3">
      <c r="A10" s="131" t="s">
        <v>105</v>
      </c>
      <c r="B10" s="132" t="s">
        <v>103</v>
      </c>
      <c r="C10" s="133">
        <v>113591</v>
      </c>
      <c r="D10" s="133">
        <v>113591</v>
      </c>
    </row>
    <row r="11" spans="1:7" ht="24.95" customHeight="1" thickBot="1" x14ac:dyDescent="0.3">
      <c r="A11" s="49" t="s">
        <v>106</v>
      </c>
      <c r="B11" s="127">
        <v>210000</v>
      </c>
      <c r="C11" s="127">
        <v>96269</v>
      </c>
      <c r="D11" s="127">
        <v>306269</v>
      </c>
    </row>
    <row r="12" spans="1:7" ht="24.95" customHeight="1" thickTop="1" x14ac:dyDescent="0.25">
      <c r="A12" s="9" t="s">
        <v>101</v>
      </c>
      <c r="B12" s="129" t="s">
        <v>13</v>
      </c>
      <c r="C12" s="130">
        <v>496691</v>
      </c>
      <c r="D12" s="134">
        <v>496691</v>
      </c>
    </row>
    <row r="13" spans="1:7" ht="24.95" customHeight="1" x14ac:dyDescent="0.25">
      <c r="A13" s="9" t="s">
        <v>102</v>
      </c>
      <c r="B13" s="129" t="s">
        <v>103</v>
      </c>
      <c r="C13" s="129" t="s">
        <v>103</v>
      </c>
      <c r="D13" s="135" t="s">
        <v>103</v>
      </c>
    </row>
    <row r="14" spans="1:7" ht="24.95" customHeight="1" thickBot="1" x14ac:dyDescent="0.3">
      <c r="A14" s="9" t="s">
        <v>104</v>
      </c>
      <c r="B14" s="129" t="s">
        <v>103</v>
      </c>
      <c r="C14" s="129" t="s">
        <v>103</v>
      </c>
      <c r="D14" s="135" t="s">
        <v>103</v>
      </c>
    </row>
    <row r="15" spans="1:7" ht="24.95" customHeight="1" thickBot="1" x14ac:dyDescent="0.3">
      <c r="A15" s="131" t="s">
        <v>105</v>
      </c>
      <c r="B15" s="132" t="s">
        <v>13</v>
      </c>
      <c r="C15" s="133">
        <v>496691</v>
      </c>
      <c r="D15" s="133">
        <v>496691</v>
      </c>
    </row>
    <row r="16" spans="1:7" ht="24.95" customHeight="1" thickBot="1" x14ac:dyDescent="0.3">
      <c r="A16" s="49" t="s">
        <v>107</v>
      </c>
      <c r="B16" s="127">
        <v>210000</v>
      </c>
      <c r="C16" s="127">
        <v>562960</v>
      </c>
      <c r="D16" s="127">
        <v>802960</v>
      </c>
    </row>
    <row r="17" spans="1:4" ht="15.75" thickTop="1" x14ac:dyDescent="0.25"/>
    <row r="19" spans="1:4" x14ac:dyDescent="0.25">
      <c r="C19" s="124"/>
      <c r="D19" s="124"/>
    </row>
    <row r="20" spans="1:4" x14ac:dyDescent="0.25">
      <c r="C20" s="124"/>
      <c r="D20" s="124"/>
    </row>
    <row r="21" spans="1:4" x14ac:dyDescent="0.25">
      <c r="A21" s="82" t="s">
        <v>23</v>
      </c>
      <c r="B21" s="83" t="s">
        <v>24</v>
      </c>
      <c r="C21" s="84"/>
      <c r="D21" s="83"/>
    </row>
    <row r="22" spans="1:4" x14ac:dyDescent="0.25">
      <c r="A22" s="85"/>
      <c r="B22" s="86" t="s">
        <v>25</v>
      </c>
      <c r="D22" s="86"/>
    </row>
    <row r="23" spans="1:4" x14ac:dyDescent="0.25">
      <c r="A23" s="85"/>
      <c r="B23" s="85"/>
      <c r="D23" s="85"/>
    </row>
    <row r="24" spans="1:4" x14ac:dyDescent="0.25">
      <c r="A24" s="85"/>
      <c r="B24" s="85"/>
      <c r="D24" s="85"/>
    </row>
    <row r="25" spans="1:4" ht="24.75" x14ac:dyDescent="0.25">
      <c r="A25" s="87" t="s">
        <v>27</v>
      </c>
      <c r="B25" s="83" t="s">
        <v>28</v>
      </c>
      <c r="C25" s="84"/>
      <c r="D25" s="83"/>
    </row>
    <row r="26" spans="1:4" x14ac:dyDescent="0.25">
      <c r="A26" s="85"/>
      <c r="B26" s="86" t="s">
        <v>25</v>
      </c>
      <c r="D26" s="86"/>
    </row>
    <row r="27" spans="1:4" x14ac:dyDescent="0.25">
      <c r="A27" s="85"/>
      <c r="B27" s="85"/>
      <c r="C27" s="85"/>
      <c r="D27" s="85"/>
    </row>
    <row r="28" spans="1:4" x14ac:dyDescent="0.25">
      <c r="A28" s="85"/>
      <c r="B28" s="85"/>
      <c r="C28" s="85"/>
      <c r="D28" s="85"/>
    </row>
    <row r="29" spans="1:4" x14ac:dyDescent="0.25">
      <c r="A29" s="85" t="s">
        <v>29</v>
      </c>
      <c r="B29" s="85"/>
      <c r="C29" s="85"/>
      <c r="D29" s="85"/>
    </row>
    <row r="30" spans="1:4" x14ac:dyDescent="0.25">
      <c r="A30" s="85" t="s">
        <v>30</v>
      </c>
      <c r="B30" s="85"/>
      <c r="C30" s="85"/>
      <c r="D30" s="85"/>
    </row>
    <row r="31" spans="1:4" x14ac:dyDescent="0.25">
      <c r="A31" s="85"/>
      <c r="B31" s="85"/>
      <c r="C31" s="85"/>
      <c r="D31" s="85"/>
    </row>
    <row r="32" spans="1:4" x14ac:dyDescent="0.25">
      <c r="A32" s="85"/>
      <c r="B32" s="85"/>
      <c r="C32" s="85"/>
      <c r="D32" s="85"/>
    </row>
    <row r="33" spans="1:4" x14ac:dyDescent="0.25">
      <c r="A33" s="85"/>
      <c r="B33" s="85"/>
      <c r="C33" s="85"/>
      <c r="D33" s="85"/>
    </row>
    <row r="34" spans="1:4" x14ac:dyDescent="0.25">
      <c r="A34" s="85"/>
      <c r="B34" s="85"/>
      <c r="C34" s="85"/>
      <c r="D34" s="85"/>
    </row>
    <row r="35" spans="1:4" x14ac:dyDescent="0.25">
      <c r="A35" s="88" t="s">
        <v>31</v>
      </c>
    </row>
  </sheetData>
  <mergeCells count="3">
    <mergeCell ref="A4:C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Фин.положение</vt:lpstr>
      <vt:lpstr>ОДДС</vt:lpstr>
      <vt:lpstr>Капитал</vt:lpstr>
      <vt:lpstr>Капитал!_Toc167815772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Индира Токсанова</dc:creator>
  <cp:lastModifiedBy>Индира Токсанова</cp:lastModifiedBy>
  <dcterms:created xsi:type="dcterms:W3CDTF">2024-05-30T05:27:08Z</dcterms:created>
  <dcterms:modified xsi:type="dcterms:W3CDTF">2024-05-30T06:59:06Z</dcterms:modified>
</cp:coreProperties>
</file>