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 activeTab="3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3" i="3" l="1"/>
  <c r="I84" i="1" l="1"/>
  <c r="I86" i="1" s="1"/>
  <c r="I76" i="1" l="1"/>
  <c r="J87" i="1"/>
  <c r="J86" i="1"/>
  <c r="J84" i="1"/>
  <c r="J76" i="1"/>
  <c r="J61" i="1"/>
  <c r="J44" i="1"/>
  <c r="J43" i="1"/>
  <c r="J21" i="1"/>
  <c r="Y41" i="9" l="1"/>
  <c r="Y57" i="9" l="1"/>
  <c r="Y70" i="9" s="1"/>
  <c r="Y27" i="9"/>
  <c r="Y16" i="9"/>
  <c r="Y8" i="9"/>
  <c r="Y25" i="9" l="1"/>
  <c r="Y55" i="9"/>
  <c r="AD63" i="9"/>
  <c r="AD57" i="9"/>
  <c r="AD70" i="9" s="1"/>
  <c r="AD41" i="9"/>
  <c r="AD27" i="9"/>
  <c r="AD16" i="9"/>
  <c r="AD8" i="9"/>
  <c r="Y73" i="9" l="1"/>
  <c r="Y75" i="9" s="1"/>
  <c r="AB76" i="9" s="1"/>
  <c r="AD55" i="9"/>
  <c r="AD25" i="9"/>
  <c r="AW42" i="5"/>
  <c r="AW40" i="5"/>
  <c r="AW37" i="5"/>
  <c r="AW24" i="5"/>
  <c r="AW12" i="5"/>
  <c r="AW11" i="5"/>
  <c r="AW10" i="5"/>
  <c r="AW8" i="5"/>
  <c r="AD73" i="9" l="1"/>
  <c r="AD75" i="9" s="1"/>
  <c r="Z9" i="3"/>
  <c r="Z12" i="3" s="1"/>
  <c r="Z18" i="3" s="1"/>
  <c r="Z20" i="3" s="1"/>
  <c r="Z22" i="3" s="1"/>
  <c r="Z46" i="3"/>
  <c r="Z43" i="3" l="1"/>
  <c r="Z45" i="3" s="1"/>
  <c r="Z49" i="3" s="1"/>
  <c r="Z23" i="3"/>
  <c r="I61" i="1"/>
  <c r="I43" i="1"/>
  <c r="I21" i="1"/>
  <c r="I22" i="1" s="1"/>
  <c r="I44" i="1" l="1"/>
  <c r="I87" i="1"/>
  <c r="I88" i="1" l="1"/>
  <c r="R9" i="3"/>
  <c r="R12" i="3" l="1"/>
  <c r="R18" i="3" s="1"/>
  <c r="R20" i="3" s="1"/>
  <c r="R22" i="3" s="1"/>
  <c r="R43" i="3" l="1"/>
  <c r="R46" i="3" l="1"/>
  <c r="AN56" i="5" l="1"/>
  <c r="AV44" i="5"/>
  <c r="AV43" i="5" s="1"/>
  <c r="R45" i="3"/>
  <c r="AH45" i="3" s="1"/>
  <c r="AN44" i="5" l="1"/>
  <c r="AN43" i="5" s="1"/>
  <c r="R49" i="3"/>
  <c r="AW71" i="5"/>
  <c r="AW56" i="5"/>
  <c r="AV72" i="5" l="1"/>
  <c r="AW44" i="5"/>
  <c r="AW43" i="5" l="1"/>
  <c r="AN72" i="5"/>
  <c r="AW72" i="5" l="1"/>
  <c r="AX73" i="5" s="1"/>
</calcChain>
</file>

<file path=xl/sharedStrings.xml><?xml version="1.0" encoding="utf-8"?>
<sst xmlns="http://schemas.openxmlformats.org/spreadsheetml/2006/main" count="859" uniqueCount="243">
  <si>
    <t>Активы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</si>
  <si>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</si>
  <si>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</si>
  <si>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</si>
  <si>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</si>
  <si>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</si>
  <si>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</si>
  <si>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</si>
  <si>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</si>
  <si>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</si>
  <si>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</si>
  <si>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</si>
  <si>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</si>
  <si>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</si>
  <si>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</si>
  <si>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</si>
  <si>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</si>
  <si>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</si>
  <si>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</si>
  <si>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</si>
  <si>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</si>
  <si>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</si>
  <si>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</si>
  <si>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</si>
  <si>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</si>
  <si>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</si>
  <si>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</si>
  <si>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</si>
  <si>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</si>
  <si>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</si>
  <si>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</si>
  <si>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</si>
  <si>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</si>
  <si>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</si>
  <si>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</si>
  <si>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</si>
  <si>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</si>
  <si>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</si>
  <si>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</si>
  <si>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</si>
  <si>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</si>
  <si>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</si>
  <si>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</si>
  <si>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</si>
  <si>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</si>
  <si>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</si>
  <si>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</si>
  <si>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</si>
  <si>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</si>
  <si>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</si>
  <si>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</si>
  <si>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</si>
  <si>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</si>
  <si>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</si>
  <si>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</si>
  <si>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</si>
  <si>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</si>
  <si>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</si>
  <si>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</si>
  <si>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</si>
  <si>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</si>
  <si>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</si>
  <si>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</si>
  <si>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</si>
  <si>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</si>
  <si>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</si>
  <si>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</si>
  <si>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</si>
  <si>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</si>
  <si>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</si>
  <si>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</si>
  <si>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</si>
  <si>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</si>
  <si>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</si>
  <si>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</si>
  <si>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</si>
  <si>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</si>
  <si>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</si>
  <si>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</si>
  <si>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</si>
  <si>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</si>
  <si>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</si>
  <si>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</si>
  <si>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</si>
  <si>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</si>
  <si>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</si>
  <si>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</si>
  <si>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</si>
  <si>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</si>
  <si>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</si>
  <si>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</si>
  <si>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</si>
  <si>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</si>
  <si>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</si>
  <si>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</si>
  <si>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</si>
  <si>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</si>
  <si>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</si>
  <si>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</si>
  <si>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</si>
  <si>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</si>
  <si>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</si>
  <si>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</si>
  <si>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</si>
  <si>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</si>
  <si>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</si>
  <si>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</si>
  <si>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</si>
  <si>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</si>
  <si>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</si>
  <si>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</si>
  <si>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</si>
  <si>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</si>
  <si>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</si>
  <si>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</si>
  <si>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</si>
  <si>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</si>
  <si>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</si>
  <si>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</si>
  <si>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</si>
  <si>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</si>
  <si>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</si>
  <si>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</si>
  <si>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</si>
  <si>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</si>
  <si>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</si>
  <si>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</si>
  <si>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</si>
  <si>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</si>
  <si>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</si>
  <si>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</si>
  <si>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</si>
  <si>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</si>
  <si>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</si>
  <si>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</si>
  <si>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</si>
  <si>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</si>
  <si>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</si>
  <si>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</si>
  <si>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</si>
  <si>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</si>
  <si>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</si>
  <si>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</si>
  <si>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</si>
  <si>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</si>
  <si>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</si>
  <si>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</si>
  <si>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</si>
  <si>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</si>
  <si>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</si>
  <si>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</si>
  <si>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</si>
  <si>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</si>
  <si>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</si>
  <si>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</si>
  <si>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</si>
  <si>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</si>
  <si>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</si>
  <si>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</si>
  <si>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</si>
  <si>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</si>
  <si>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</si>
  <si>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</si>
  <si>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</si>
  <si>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</si>
  <si>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</si>
  <si>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</si>
  <si>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</si>
  <si>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</si>
  <si>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</si>
  <si>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</si>
  <si>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</si>
  <si>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</si>
  <si>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</si>
  <si>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</si>
  <si>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</si>
  <si>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</si>
  <si>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</si>
  <si>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</si>
  <si>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</si>
  <si>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</si>
  <si>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</si>
  <si>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</si>
  <si>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</si>
  <si>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</si>
  <si>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</si>
  <si>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</si>
  <si>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</si>
  <si>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</si>
  <si>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</si>
  <si>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</si>
  <si>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</si>
  <si>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</si>
  <si>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</si>
  <si>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</si>
  <si>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</si>
  <si>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</si>
  <si>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</si>
  <si>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</si>
  <si>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</si>
  <si>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</si>
  <si>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</si>
  <si>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</si>
  <si>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</si>
  <si>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</si>
  <si>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</si>
  <si>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</si>
  <si>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</si>
  <si>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</si>
  <si>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</si>
  <si>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</si>
  <si>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</si>
  <si>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</si>
  <si>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</si>
  <si>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</si>
  <si>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</si>
  <si>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</si>
  <si>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</si>
  <si>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</si>
  <si>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</si>
  <si>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</si>
  <si>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</si>
  <si>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</si>
  <si>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</si>
  <si>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</si>
  <si>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</si>
  <si>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</si>
  <si>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</si>
  <si>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</si>
  <si>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</si>
  <si>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</si>
  <si>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</si>
  <si>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Примечание</t>
  </si>
  <si>
    <t>Нургалиева Ж.К.</t>
  </si>
  <si>
    <t>Авансы выданные</t>
  </si>
  <si>
    <t>__________________</t>
  </si>
  <si>
    <t>За 9 месяцев закончившихся 30 сентября 2023</t>
  </si>
  <si>
    <t>АО «Товарная Биржа «Каспий»
КОНСОЛИДИРОВАННЫЙ ОТЧЕТ О ФИНАНСОВОМ ПОЛОЖЕНИИ по состоянию 30 сентября 2023 г.</t>
  </si>
  <si>
    <t>АО «Товарная Биржа «Каспий»
КОНСОЛИДИРОВАННЫЙ ОТЧЕТ ОБ ИЗМЕНЕНИЯХ В КАПИТАЛЕ за период, закончившийся 30 сентября 2023 г.</t>
  </si>
  <si>
    <t>Сальдо на 30 сентября 2023 г. (строка 500 + строка 600 + строка 700 + строка 719)</t>
  </si>
  <si>
    <t>АО «Товарная Биржа «Каспий»
КОНСОЛИДИРОВАННЫЙ ОТЧЕТ О ПРИБЫЛЯХ И УБЫТКАХ за период, закончившийся 30 сентября 2023 г.</t>
  </si>
  <si>
    <t>За 9 месяцев закончившихся 30 сентября 2022</t>
  </si>
  <si>
    <t>АО «Товарная Биржа «Каспий»
КОНСОЛИДИРОВАННЫЙ ОТЧЕТ О ДВИЖЕНИИ ДЕНЕЖНЫХ СРЕДСТВ за период, закончившийся 30 сентября 2023 г.
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</si>
</sst>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,"/>
    <numFmt numFmtId="165" formatCode="[=0]&quot;&quot;;General"/>
    <numFmt numFmtId="166" formatCode="#,##0.00,"/>
    <numFmt numFmtId="167" formatCode="_-* #,##0\ _₽_-;\-* #,##0\ _₽_-;_-* &quot;-&quot;??\ _₽_-;_-@_-"/>
    <numFmt numFmtId="168" formatCode="#,##0.00000,"/>
    <numFmt numFmtId="169" formatCode="_-* #,##0.000\ _₽_-;\-* #,##0.000\ _₽_-;_-* &quot;-&quot;??\ _₽_-;_-@_-"/>
    <numFmt numFmtId="170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10" fillId="0" borderId="34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left"/>
    </xf>
    <xf numFmtId="164" fontId="10" fillId="0" borderId="3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164" fontId="2" fillId="2" borderId="3" xfId="0" applyNumberFormat="1" applyFont="1" applyFill="1" applyBorder="1" applyAlignment="1">
      <alignment horizontal="right" vertical="center"/>
    </xf>
    <xf numFmtId="164" fontId="5" fillId="0" borderId="57" xfId="0" applyNumberFormat="1" applyFont="1" applyBorder="1" applyAlignment="1">
      <alignment horizontal="right" vertical="center"/>
    </xf>
    <xf numFmtId="164" fontId="0" fillId="0" borderId="0" xfId="0" applyNumberFormat="1"/>
    <xf numFmtId="164" fontId="10" fillId="0" borderId="6" xfId="1" applyNumberFormat="1" applyFont="1" applyBorder="1" applyAlignment="1">
      <alignment horizontal="right" vertical="center"/>
    </xf>
    <xf numFmtId="167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top"/>
    </xf>
    <xf numFmtId="164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4" fontId="2" fillId="0" borderId="36" xfId="0" applyNumberFormat="1" applyFont="1" applyBorder="1" applyAlignment="1">
      <alignment horizontal="right" vertical="top"/>
    </xf>
    <xf numFmtId="164" fontId="2" fillId="2" borderId="36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8" fontId="0" fillId="0" borderId="0" xfId="0" applyNumberFormat="1"/>
    <xf numFmtId="164" fontId="2" fillId="2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vertical="center"/>
    </xf>
    <xf numFmtId="170" fontId="0" fillId="0" borderId="0" xfId="1" applyNumberFormat="1" applyFont="1" applyAlignment="1">
      <alignment horizontal="left"/>
    </xf>
    <xf numFmtId="169" fontId="0" fillId="0" borderId="0" xfId="1" applyNumberFormat="1" applyFont="1"/>
    <xf numFmtId="164" fontId="2" fillId="0" borderId="4" xfId="0" applyNumberFormat="1" applyFont="1" applyBorder="1" applyAlignment="1">
      <alignment horizontal="center" vertical="top" wrapText="1"/>
    </xf>
    <xf numFmtId="164" fontId="0" fillId="0" borderId="27" xfId="0" applyNumberFormat="1" applyBorder="1" applyAlignment="1">
      <alignment horizontal="left"/>
    </xf>
    <xf numFmtId="164" fontId="2" fillId="2" borderId="2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64" fontId="0" fillId="0" borderId="67" xfId="0" applyNumberForma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0" fillId="0" borderId="27" xfId="0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164" fontId="0" fillId="0" borderId="27" xfId="0" applyNumberFormat="1" applyBorder="1" applyAlignment="1">
      <alignment horizontal="left"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/>
    </xf>
    <xf numFmtId="164" fontId="5" fillId="2" borderId="42" xfId="0" applyNumberFormat="1" applyFont="1" applyFill="1" applyBorder="1" applyAlignment="1">
      <alignment horizontal="right" vertical="center"/>
    </xf>
    <xf numFmtId="164" fontId="10" fillId="0" borderId="68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164" fontId="10" fillId="0" borderId="2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167" fontId="9" fillId="2" borderId="15" xfId="1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7" fontId="2" fillId="2" borderId="15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right" vertical="center"/>
    </xf>
    <xf numFmtId="164" fontId="5" fillId="0" borderId="6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66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 wrapText="1"/>
    </xf>
    <xf numFmtId="164" fontId="5" fillId="0" borderId="5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164" fontId="5" fillId="0" borderId="57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164" fontId="5" fillId="0" borderId="64" xfId="0" applyNumberFormat="1" applyFont="1" applyBorder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5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 vertical="center"/>
    </xf>
    <xf numFmtId="164" fontId="10" fillId="0" borderId="45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164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4" fontId="9" fillId="2" borderId="46" xfId="0" applyNumberFormat="1" applyFont="1" applyFill="1" applyBorder="1" applyAlignment="1">
      <alignment horizontal="right" vertical="center"/>
    </xf>
    <xf numFmtId="164" fontId="9" fillId="2" borderId="47" xfId="0" applyNumberFormat="1" applyFont="1" applyFill="1" applyBorder="1" applyAlignment="1">
      <alignment horizontal="right" vertical="center"/>
    </xf>
    <xf numFmtId="164" fontId="9" fillId="2" borderId="48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164" fontId="9" fillId="2" borderId="27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165" fontId="9" fillId="0" borderId="3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23" workbookViewId="0">
      <selection activeCell="I54" sqref="I54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2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3"/>
      <c r="J1" s="93"/>
    </row>
    <row r="2" spans="2:10" s="1" customFormat="1" ht="48" customHeight="1" x14ac:dyDescent="0.25">
      <c r="C2" s="94" t="s">
        <v>237</v>
      </c>
      <c r="D2" s="95"/>
      <c r="E2" s="95"/>
      <c r="F2" s="95"/>
      <c r="G2" s="95"/>
      <c r="H2" s="95"/>
      <c r="I2" s="95"/>
      <c r="J2" s="95"/>
    </row>
    <row r="3" spans="2:10" s="1" customFormat="1" ht="11.1" customHeight="1" x14ac:dyDescent="0.25">
      <c r="B3" s="99"/>
      <c r="C3" s="99"/>
      <c r="D3" s="99"/>
      <c r="E3" s="99"/>
      <c r="F3" s="99"/>
      <c r="G3" s="99"/>
      <c r="H3" s="99"/>
      <c r="I3" s="99"/>
    </row>
    <row r="4" spans="2:10" s="1" customFormat="1" ht="12.75" customHeight="1" x14ac:dyDescent="0.25">
      <c r="B4" s="1" t="s">
        <v>230</v>
      </c>
      <c r="J4" s="23"/>
    </row>
    <row r="5" spans="2:10" s="1" customFormat="1" ht="24" customHeight="1" x14ac:dyDescent="0.25">
      <c r="B5" s="100" t="s">
        <v>0</v>
      </c>
      <c r="C5" s="100"/>
      <c r="D5" s="100"/>
      <c r="E5" s="100"/>
      <c r="F5" s="100"/>
      <c r="G5" s="100"/>
      <c r="H5" s="52" t="s">
        <v>232</v>
      </c>
      <c r="I5" s="63" t="s">
        <v>1</v>
      </c>
      <c r="J5" s="63" t="s">
        <v>2</v>
      </c>
    </row>
    <row r="6" spans="2:10" s="1" customFormat="1" ht="11.1" customHeight="1" x14ac:dyDescent="0.25">
      <c r="B6" s="101" t="s">
        <v>3</v>
      </c>
      <c r="C6" s="101"/>
      <c r="D6" s="101"/>
      <c r="E6" s="101"/>
      <c r="F6" s="101"/>
      <c r="G6" s="101"/>
      <c r="H6" s="66" t="s">
        <v>4</v>
      </c>
      <c r="I6" s="70"/>
      <c r="J6" s="70"/>
    </row>
    <row r="7" spans="2:10" s="1" customFormat="1" ht="12.95" customHeight="1" x14ac:dyDescent="0.25">
      <c r="B7" s="102" t="s">
        <v>7</v>
      </c>
      <c r="C7" s="102"/>
      <c r="D7" s="102"/>
      <c r="E7" s="102"/>
      <c r="F7" s="102"/>
      <c r="G7" s="102"/>
      <c r="H7" s="72"/>
      <c r="I7" s="64"/>
      <c r="J7" s="64"/>
    </row>
    <row r="8" spans="2:10" s="1" customFormat="1" ht="12" customHeight="1" x14ac:dyDescent="0.25">
      <c r="B8" s="103" t="s">
        <v>8</v>
      </c>
      <c r="C8" s="103"/>
      <c r="D8" s="103"/>
      <c r="E8" s="103"/>
      <c r="F8" s="103"/>
      <c r="G8" s="103"/>
      <c r="H8" s="69">
        <v>5</v>
      </c>
      <c r="I8" s="65">
        <v>770786000</v>
      </c>
      <c r="J8" s="65">
        <v>1552262000</v>
      </c>
    </row>
    <row r="9" spans="2:10" s="1" customFormat="1" ht="24" customHeight="1" x14ac:dyDescent="0.25">
      <c r="B9" s="98" t="s">
        <v>9</v>
      </c>
      <c r="C9" s="98"/>
      <c r="D9" s="98"/>
      <c r="E9" s="98"/>
      <c r="F9" s="98"/>
      <c r="G9" s="98"/>
      <c r="H9" s="69"/>
      <c r="I9" s="65">
        <v>19842000</v>
      </c>
      <c r="J9" s="65">
        <v>13249000</v>
      </c>
    </row>
    <row r="10" spans="2:10" s="1" customFormat="1" ht="24" hidden="1" customHeight="1" x14ac:dyDescent="0.25">
      <c r="B10" s="98" t="s">
        <v>11</v>
      </c>
      <c r="C10" s="98"/>
      <c r="D10" s="98"/>
      <c r="E10" s="98"/>
      <c r="F10" s="98"/>
      <c r="G10" s="98"/>
      <c r="H10" s="69"/>
      <c r="I10" s="65"/>
      <c r="J10" s="65"/>
    </row>
    <row r="11" spans="2:10" s="1" customFormat="1" ht="24" hidden="1" customHeight="1" x14ac:dyDescent="0.25">
      <c r="B11" s="98" t="s">
        <v>12</v>
      </c>
      <c r="C11" s="98"/>
      <c r="D11" s="98"/>
      <c r="E11" s="98"/>
      <c r="F11" s="98"/>
      <c r="G11" s="98"/>
      <c r="H11" s="69"/>
      <c r="I11" s="65"/>
      <c r="J11" s="65"/>
    </row>
    <row r="12" spans="2:10" s="1" customFormat="1" ht="12" hidden="1" customHeight="1" x14ac:dyDescent="0.25">
      <c r="B12" s="98" t="s">
        <v>13</v>
      </c>
      <c r="C12" s="98"/>
      <c r="D12" s="98"/>
      <c r="E12" s="98"/>
      <c r="F12" s="98"/>
      <c r="G12" s="98"/>
      <c r="H12" s="69"/>
      <c r="I12" s="65"/>
      <c r="J12" s="65"/>
    </row>
    <row r="13" spans="2:10" s="1" customFormat="1" x14ac:dyDescent="0.25">
      <c r="B13" s="105" t="s">
        <v>14</v>
      </c>
      <c r="C13" s="105"/>
      <c r="D13" s="105"/>
      <c r="E13" s="105"/>
      <c r="F13" s="105"/>
      <c r="G13" s="105"/>
      <c r="H13" s="69"/>
      <c r="I13" s="65" t="s">
        <v>10</v>
      </c>
      <c r="J13" s="65">
        <v>640000</v>
      </c>
    </row>
    <row r="14" spans="2:10" s="1" customFormat="1" x14ac:dyDescent="0.25">
      <c r="B14" s="103" t="s">
        <v>15</v>
      </c>
      <c r="C14" s="103"/>
      <c r="D14" s="103"/>
      <c r="E14" s="103"/>
      <c r="F14" s="103"/>
      <c r="G14" s="103"/>
      <c r="H14" s="69">
        <v>6</v>
      </c>
      <c r="I14" s="65">
        <v>436788000</v>
      </c>
      <c r="J14" s="65">
        <v>594108000</v>
      </c>
    </row>
    <row r="15" spans="2:10" s="1" customFormat="1" hidden="1" x14ac:dyDescent="0.25">
      <c r="B15" s="103" t="s">
        <v>16</v>
      </c>
      <c r="C15" s="103"/>
      <c r="D15" s="103"/>
      <c r="E15" s="103"/>
      <c r="F15" s="103"/>
      <c r="G15" s="103"/>
      <c r="H15" s="69"/>
      <c r="I15" s="65"/>
      <c r="J15" s="65"/>
    </row>
    <row r="16" spans="2:10" s="1" customFormat="1" x14ac:dyDescent="0.25">
      <c r="B16" s="92" t="s">
        <v>234</v>
      </c>
      <c r="C16" s="106"/>
      <c r="D16" s="106"/>
      <c r="E16" s="106"/>
      <c r="F16" s="106"/>
      <c r="G16" s="106"/>
      <c r="H16" s="69">
        <v>7</v>
      </c>
      <c r="I16" s="65">
        <v>1095000</v>
      </c>
      <c r="J16" s="65">
        <v>71035000</v>
      </c>
    </row>
    <row r="17" spans="2:10" s="1" customFormat="1" x14ac:dyDescent="0.25">
      <c r="B17" s="103" t="s">
        <v>17</v>
      </c>
      <c r="C17" s="103"/>
      <c r="D17" s="103"/>
      <c r="E17" s="103"/>
      <c r="F17" s="103"/>
      <c r="G17" s="103"/>
      <c r="H17" s="69">
        <v>8</v>
      </c>
      <c r="I17" s="65">
        <v>34773000</v>
      </c>
      <c r="J17" s="65">
        <v>1414000</v>
      </c>
    </row>
    <row r="18" spans="2:10" s="1" customFormat="1" hidden="1" x14ac:dyDescent="0.25">
      <c r="B18" s="105" t="s">
        <v>18</v>
      </c>
      <c r="C18" s="105"/>
      <c r="D18" s="105"/>
      <c r="E18" s="105"/>
      <c r="F18" s="105"/>
      <c r="G18" s="105"/>
      <c r="H18" s="69"/>
      <c r="I18" s="65"/>
      <c r="J18" s="65"/>
    </row>
    <row r="19" spans="2:10" s="1" customFormat="1" hidden="1" x14ac:dyDescent="0.25">
      <c r="B19" s="103" t="s">
        <v>19</v>
      </c>
      <c r="C19" s="103"/>
      <c r="D19" s="103"/>
      <c r="E19" s="103"/>
      <c r="F19" s="103"/>
      <c r="G19" s="103"/>
      <c r="H19" s="69"/>
      <c r="I19" s="65"/>
      <c r="J19" s="65"/>
    </row>
    <row r="20" spans="2:10" s="1" customFormat="1" x14ac:dyDescent="0.25">
      <c r="B20" s="103" t="s">
        <v>20</v>
      </c>
      <c r="C20" s="103"/>
      <c r="D20" s="103"/>
      <c r="E20" s="103"/>
      <c r="F20" s="103"/>
      <c r="G20" s="103"/>
      <c r="H20" s="69">
        <v>9</v>
      </c>
      <c r="I20" s="65">
        <v>6521000</v>
      </c>
      <c r="J20" s="65">
        <v>3656000</v>
      </c>
    </row>
    <row r="21" spans="2:10" s="1" customFormat="1" ht="12" customHeight="1" x14ac:dyDescent="0.25">
      <c r="B21" s="107" t="s">
        <v>21</v>
      </c>
      <c r="C21" s="107"/>
      <c r="D21" s="107"/>
      <c r="E21" s="107"/>
      <c r="F21" s="107"/>
      <c r="G21" s="107"/>
      <c r="H21" s="71"/>
      <c r="I21" s="26">
        <f>SUM(I8:I20)</f>
        <v>1269805000</v>
      </c>
      <c r="J21" s="26">
        <f>SUM(J8:J20)</f>
        <v>2236364000</v>
      </c>
    </row>
    <row r="22" spans="2:10" s="1" customFormat="1" ht="24" hidden="1" customHeight="1" x14ac:dyDescent="0.25">
      <c r="B22" s="104" t="s">
        <v>22</v>
      </c>
      <c r="C22" s="104"/>
      <c r="D22" s="104"/>
      <c r="E22" s="104"/>
      <c r="F22" s="104"/>
      <c r="G22" s="104"/>
      <c r="H22" s="73"/>
      <c r="I22" s="74">
        <f>SUM(I8:I21)</f>
        <v>2539610000</v>
      </c>
      <c r="J22" s="74"/>
    </row>
    <row r="23" spans="2:10" s="1" customFormat="1" ht="12.95" customHeight="1" x14ac:dyDescent="0.25">
      <c r="B23" s="102" t="s">
        <v>23</v>
      </c>
      <c r="C23" s="102"/>
      <c r="D23" s="102"/>
      <c r="E23" s="102"/>
      <c r="F23" s="102"/>
      <c r="G23" s="102"/>
      <c r="H23" s="72"/>
      <c r="I23" s="65"/>
      <c r="J23" s="65"/>
    </row>
    <row r="24" spans="2:10" s="1" customFormat="1" ht="24" customHeight="1" x14ac:dyDescent="0.25">
      <c r="B24" s="106" t="s">
        <v>24</v>
      </c>
      <c r="C24" s="106"/>
      <c r="D24" s="106"/>
      <c r="E24" s="106"/>
      <c r="F24" s="106"/>
      <c r="G24" s="106"/>
      <c r="H24" s="69"/>
      <c r="I24" s="65">
        <v>16628000</v>
      </c>
      <c r="J24" s="65">
        <v>23867000</v>
      </c>
    </row>
    <row r="25" spans="2:10" s="1" customFormat="1" ht="24" hidden="1" customHeight="1" x14ac:dyDescent="0.25">
      <c r="B25" s="106" t="s">
        <v>25</v>
      </c>
      <c r="C25" s="106"/>
      <c r="D25" s="106"/>
      <c r="E25" s="106"/>
      <c r="F25" s="106"/>
      <c r="G25" s="106"/>
      <c r="H25" s="69"/>
      <c r="I25" s="65"/>
      <c r="J25" s="65"/>
    </row>
    <row r="26" spans="2:10" s="1" customFormat="1" ht="24" hidden="1" customHeight="1" x14ac:dyDescent="0.25">
      <c r="B26" s="106" t="s">
        <v>26</v>
      </c>
      <c r="C26" s="106"/>
      <c r="D26" s="106"/>
      <c r="E26" s="106"/>
      <c r="F26" s="106"/>
      <c r="G26" s="106"/>
      <c r="H26" s="69"/>
      <c r="I26" s="65"/>
      <c r="J26" s="65"/>
    </row>
    <row r="27" spans="2:10" s="1" customFormat="1" ht="12" hidden="1" customHeight="1" x14ac:dyDescent="0.25">
      <c r="B27" s="103" t="s">
        <v>27</v>
      </c>
      <c r="C27" s="103"/>
      <c r="D27" s="103"/>
      <c r="E27" s="103"/>
      <c r="F27" s="103"/>
      <c r="G27" s="103"/>
      <c r="H27" s="69"/>
      <c r="I27" s="65"/>
      <c r="J27" s="65"/>
    </row>
    <row r="28" spans="2:10" s="1" customFormat="1" ht="12" hidden="1" customHeight="1" x14ac:dyDescent="0.25">
      <c r="B28" s="103" t="s">
        <v>28</v>
      </c>
      <c r="C28" s="103"/>
      <c r="D28" s="103"/>
      <c r="E28" s="103"/>
      <c r="F28" s="103"/>
      <c r="G28" s="103"/>
      <c r="H28" s="69"/>
      <c r="I28" s="65"/>
      <c r="J28" s="65"/>
    </row>
    <row r="29" spans="2:10" s="1" customFormat="1" ht="12" hidden="1" customHeight="1" x14ac:dyDescent="0.25">
      <c r="B29" s="103" t="s">
        <v>29</v>
      </c>
      <c r="C29" s="103"/>
      <c r="D29" s="103"/>
      <c r="E29" s="103"/>
      <c r="F29" s="103"/>
      <c r="G29" s="103"/>
      <c r="H29" s="69"/>
      <c r="I29" s="65"/>
      <c r="J29" s="65"/>
    </row>
    <row r="30" spans="2:10" s="1" customFormat="1" ht="12" customHeight="1" x14ac:dyDescent="0.25">
      <c r="B30" s="103" t="s">
        <v>30</v>
      </c>
      <c r="C30" s="103"/>
      <c r="D30" s="103"/>
      <c r="E30" s="103"/>
      <c r="F30" s="103"/>
      <c r="G30" s="103"/>
      <c r="H30" s="69"/>
      <c r="I30" s="65">
        <v>100000</v>
      </c>
      <c r="J30" s="65">
        <v>100000</v>
      </c>
    </row>
    <row r="31" spans="2:10" s="1" customFormat="1" ht="12" hidden="1" customHeight="1" x14ac:dyDescent="0.25">
      <c r="B31" s="103" t="s">
        <v>31</v>
      </c>
      <c r="C31" s="103"/>
      <c r="D31" s="103"/>
      <c r="E31" s="103"/>
      <c r="F31" s="103"/>
      <c r="G31" s="103"/>
      <c r="H31" s="69"/>
      <c r="I31" s="65"/>
      <c r="J31" s="65"/>
    </row>
    <row r="32" spans="2:10" s="1" customFormat="1" ht="12" hidden="1" customHeight="1" x14ac:dyDescent="0.25">
      <c r="B32" s="103" t="s">
        <v>32</v>
      </c>
      <c r="C32" s="103"/>
      <c r="D32" s="103"/>
      <c r="E32" s="103"/>
      <c r="F32" s="103"/>
      <c r="G32" s="103"/>
      <c r="H32" s="69"/>
      <c r="I32" s="65"/>
      <c r="J32" s="65"/>
    </row>
    <row r="33" spans="2:10" s="1" customFormat="1" ht="12" hidden="1" customHeight="1" x14ac:dyDescent="0.25">
      <c r="B33" s="106" t="s">
        <v>33</v>
      </c>
      <c r="C33" s="106"/>
      <c r="D33" s="106"/>
      <c r="E33" s="106"/>
      <c r="F33" s="106"/>
      <c r="G33" s="106"/>
      <c r="H33" s="69"/>
      <c r="I33" s="65"/>
      <c r="J33" s="65"/>
    </row>
    <row r="34" spans="2:10" s="1" customFormat="1" ht="12" hidden="1" customHeight="1" x14ac:dyDescent="0.25">
      <c r="B34" s="103" t="s">
        <v>34</v>
      </c>
      <c r="C34" s="103"/>
      <c r="D34" s="103"/>
      <c r="E34" s="103"/>
      <c r="F34" s="103"/>
      <c r="G34" s="103"/>
      <c r="H34" s="69"/>
      <c r="I34" s="65"/>
      <c r="J34" s="65"/>
    </row>
    <row r="35" spans="2:10" s="1" customFormat="1" ht="12" customHeight="1" x14ac:dyDescent="0.25">
      <c r="B35" s="103" t="s">
        <v>35</v>
      </c>
      <c r="C35" s="103"/>
      <c r="D35" s="103"/>
      <c r="E35" s="103"/>
      <c r="F35" s="103"/>
      <c r="G35" s="103"/>
      <c r="H35" s="69">
        <v>10</v>
      </c>
      <c r="I35" s="65">
        <v>112914000</v>
      </c>
      <c r="J35" s="65">
        <v>77457000</v>
      </c>
    </row>
    <row r="36" spans="2:10" s="1" customFormat="1" ht="12" hidden="1" customHeight="1" x14ac:dyDescent="0.25">
      <c r="B36" s="103" t="s">
        <v>36</v>
      </c>
      <c r="C36" s="103"/>
      <c r="D36" s="103"/>
      <c r="E36" s="103"/>
      <c r="F36" s="103"/>
      <c r="G36" s="103"/>
      <c r="H36" s="69"/>
      <c r="I36" s="65"/>
      <c r="J36" s="65"/>
    </row>
    <row r="37" spans="2:10" s="1" customFormat="1" ht="12" hidden="1" customHeight="1" x14ac:dyDescent="0.25">
      <c r="B37" s="103" t="s">
        <v>19</v>
      </c>
      <c r="C37" s="103"/>
      <c r="D37" s="103"/>
      <c r="E37" s="103"/>
      <c r="F37" s="103"/>
      <c r="G37" s="103"/>
      <c r="H37" s="69"/>
      <c r="I37" s="65"/>
      <c r="J37" s="65"/>
    </row>
    <row r="38" spans="2:10" s="1" customFormat="1" ht="12" hidden="1" customHeight="1" x14ac:dyDescent="0.25">
      <c r="B38" s="103" t="s">
        <v>37</v>
      </c>
      <c r="C38" s="103"/>
      <c r="D38" s="103"/>
      <c r="E38" s="103"/>
      <c r="F38" s="103"/>
      <c r="G38" s="103"/>
      <c r="H38" s="69"/>
      <c r="I38" s="65"/>
      <c r="J38" s="65"/>
    </row>
    <row r="39" spans="2:10" s="1" customFormat="1" ht="12" customHeight="1" x14ac:dyDescent="0.25">
      <c r="B39" s="103" t="s">
        <v>38</v>
      </c>
      <c r="C39" s="103"/>
      <c r="D39" s="103"/>
      <c r="E39" s="103"/>
      <c r="F39" s="103"/>
      <c r="G39" s="103"/>
      <c r="H39" s="69">
        <v>11</v>
      </c>
      <c r="I39" s="65">
        <v>1018560000</v>
      </c>
      <c r="J39" s="65">
        <v>917520000</v>
      </c>
    </row>
    <row r="40" spans="2:10" s="1" customFormat="1" ht="12" customHeight="1" x14ac:dyDescent="0.25">
      <c r="B40" s="103" t="s">
        <v>231</v>
      </c>
      <c r="C40" s="103"/>
      <c r="D40" s="103"/>
      <c r="E40" s="103"/>
      <c r="F40" s="103"/>
      <c r="G40" s="103"/>
      <c r="H40" s="76">
        <v>18</v>
      </c>
      <c r="I40" s="65">
        <v>89520000</v>
      </c>
      <c r="J40" s="65">
        <v>89520000</v>
      </c>
    </row>
    <row r="41" spans="2:10" s="1" customFormat="1" ht="12" hidden="1" customHeight="1" x14ac:dyDescent="0.25">
      <c r="B41" s="103" t="s">
        <v>39</v>
      </c>
      <c r="C41" s="103"/>
      <c r="D41" s="103"/>
      <c r="E41" s="103"/>
      <c r="F41" s="103"/>
      <c r="G41" s="103"/>
      <c r="H41" s="69"/>
      <c r="I41" s="65"/>
      <c r="J41" s="65"/>
    </row>
    <row r="42" spans="2:10" s="1" customFormat="1" ht="12" hidden="1" customHeight="1" x14ac:dyDescent="0.25">
      <c r="B42" s="103" t="s">
        <v>40</v>
      </c>
      <c r="C42" s="103"/>
      <c r="D42" s="103"/>
      <c r="E42" s="103"/>
      <c r="F42" s="103"/>
      <c r="G42" s="103"/>
      <c r="H42" s="69"/>
      <c r="I42" s="65"/>
      <c r="J42" s="65"/>
    </row>
    <row r="43" spans="2:10" s="1" customFormat="1" ht="12" customHeight="1" x14ac:dyDescent="0.25">
      <c r="B43" s="109" t="s">
        <v>41</v>
      </c>
      <c r="C43" s="109"/>
      <c r="D43" s="109"/>
      <c r="E43" s="109"/>
      <c r="F43" s="109"/>
      <c r="G43" s="109"/>
      <c r="H43" s="77"/>
      <c r="I43" s="68">
        <f>SUM(I24:I40)</f>
        <v>1237722000</v>
      </c>
      <c r="J43" s="68">
        <f>SUM(J24:J40)</f>
        <v>1108464000</v>
      </c>
    </row>
    <row r="44" spans="2:10" s="1" customFormat="1" ht="12" customHeight="1" x14ac:dyDescent="0.25">
      <c r="B44" s="102" t="s">
        <v>42</v>
      </c>
      <c r="C44" s="102"/>
      <c r="D44" s="102"/>
      <c r="E44" s="102"/>
      <c r="F44" s="102"/>
      <c r="G44" s="102"/>
      <c r="H44" s="77"/>
      <c r="I44" s="68">
        <f>I21+I43</f>
        <v>2507527000</v>
      </c>
      <c r="J44" s="68">
        <f>J21+J43</f>
        <v>3344828000</v>
      </c>
    </row>
    <row r="45" spans="2:10" ht="24" x14ac:dyDescent="0.25">
      <c r="B45" s="96" t="s">
        <v>43</v>
      </c>
      <c r="C45" s="96"/>
      <c r="D45" s="96"/>
      <c r="E45" s="96"/>
      <c r="F45" s="96"/>
      <c r="G45" s="96"/>
      <c r="H45" s="78" t="s">
        <v>232</v>
      </c>
      <c r="I45" s="75" t="s">
        <v>1</v>
      </c>
      <c r="J45" s="75" t="s">
        <v>2</v>
      </c>
    </row>
    <row r="46" spans="2:10" x14ac:dyDescent="0.25">
      <c r="B46" s="97" t="s">
        <v>3</v>
      </c>
      <c r="C46" s="97"/>
      <c r="D46" s="97"/>
      <c r="E46" s="97"/>
      <c r="F46" s="97"/>
      <c r="G46" s="97"/>
      <c r="H46" s="79" t="s">
        <v>4</v>
      </c>
      <c r="I46" s="64"/>
      <c r="J46" s="64"/>
    </row>
    <row r="47" spans="2:10" x14ac:dyDescent="0.25">
      <c r="B47" s="90" t="s">
        <v>44</v>
      </c>
      <c r="C47" s="90"/>
      <c r="D47" s="90"/>
      <c r="E47" s="90"/>
      <c r="F47" s="90"/>
      <c r="G47" s="90"/>
      <c r="H47" s="80"/>
      <c r="I47" s="64"/>
      <c r="J47" s="64"/>
    </row>
    <row r="48" spans="2:10" hidden="1" x14ac:dyDescent="0.25">
      <c r="B48" s="92" t="s">
        <v>45</v>
      </c>
      <c r="C48" s="92"/>
      <c r="D48" s="92"/>
      <c r="E48" s="92"/>
      <c r="F48" s="92"/>
      <c r="G48" s="92"/>
      <c r="H48" s="80"/>
      <c r="I48" s="65"/>
      <c r="J48" s="65"/>
    </row>
    <row r="49" spans="2:12" hidden="1" x14ac:dyDescent="0.25">
      <c r="B49" s="92" t="s">
        <v>46</v>
      </c>
      <c r="C49" s="92"/>
      <c r="D49" s="92"/>
      <c r="E49" s="92"/>
      <c r="F49" s="92"/>
      <c r="G49" s="92"/>
      <c r="H49" s="80"/>
      <c r="I49" s="65"/>
      <c r="J49" s="65"/>
    </row>
    <row r="50" spans="2:12" hidden="1" x14ac:dyDescent="0.25">
      <c r="B50" s="92" t="s">
        <v>13</v>
      </c>
      <c r="C50" s="92"/>
      <c r="D50" s="92"/>
      <c r="E50" s="92"/>
      <c r="F50" s="92"/>
      <c r="G50" s="92"/>
      <c r="H50" s="81"/>
      <c r="I50" s="65"/>
      <c r="J50" s="65"/>
    </row>
    <row r="51" spans="2:12" x14ac:dyDescent="0.25">
      <c r="B51" s="92" t="s">
        <v>47</v>
      </c>
      <c r="C51" s="92"/>
      <c r="D51" s="92"/>
      <c r="E51" s="92"/>
      <c r="F51" s="92"/>
      <c r="G51" s="92"/>
      <c r="H51" s="81"/>
      <c r="I51" s="65">
        <v>732058000</v>
      </c>
      <c r="J51" s="65">
        <v>1508072000</v>
      </c>
    </row>
    <row r="52" spans="2:12" x14ac:dyDescent="0.25">
      <c r="B52" s="92" t="s">
        <v>48</v>
      </c>
      <c r="C52" s="92"/>
      <c r="D52" s="92"/>
      <c r="E52" s="92"/>
      <c r="F52" s="92"/>
      <c r="G52" s="92"/>
      <c r="H52" s="81">
        <v>12</v>
      </c>
      <c r="I52" s="65">
        <v>99611000</v>
      </c>
      <c r="J52" s="65">
        <v>46465000</v>
      </c>
    </row>
    <row r="53" spans="2:12" x14ac:dyDescent="0.25">
      <c r="B53" s="92" t="s">
        <v>49</v>
      </c>
      <c r="C53" s="92"/>
      <c r="D53" s="92"/>
      <c r="E53" s="92"/>
      <c r="F53" s="92"/>
      <c r="G53" s="92"/>
      <c r="H53" s="81">
        <v>13</v>
      </c>
      <c r="I53" s="65">
        <v>30491000</v>
      </c>
      <c r="J53" s="65">
        <v>33199000</v>
      </c>
    </row>
    <row r="54" spans="2:12" x14ac:dyDescent="0.25">
      <c r="B54" s="92" t="s">
        <v>50</v>
      </c>
      <c r="C54" s="92"/>
      <c r="D54" s="92"/>
      <c r="E54" s="92"/>
      <c r="F54" s="92"/>
      <c r="G54" s="92"/>
      <c r="H54" s="81">
        <v>14</v>
      </c>
      <c r="I54" s="65">
        <v>16419000</v>
      </c>
      <c r="J54" s="65">
        <v>32084000</v>
      </c>
    </row>
    <row r="55" spans="2:12" x14ac:dyDescent="0.25">
      <c r="B55" s="92" t="s">
        <v>51</v>
      </c>
      <c r="C55" s="92"/>
      <c r="D55" s="92"/>
      <c r="E55" s="92"/>
      <c r="F55" s="92"/>
      <c r="G55" s="92"/>
      <c r="H55" s="81"/>
      <c r="I55" s="65">
        <v>2500000</v>
      </c>
      <c r="J55" s="65">
        <v>62000</v>
      </c>
    </row>
    <row r="56" spans="2:12" hidden="1" x14ac:dyDescent="0.25">
      <c r="B56" s="92" t="s">
        <v>52</v>
      </c>
      <c r="C56" s="92"/>
      <c r="D56" s="92"/>
      <c r="E56" s="92"/>
      <c r="F56" s="92"/>
      <c r="G56" s="92"/>
      <c r="H56" s="81"/>
      <c r="I56" s="65"/>
      <c r="J56" s="65"/>
      <c r="L56" s="35"/>
    </row>
    <row r="57" spans="2:12" hidden="1" x14ac:dyDescent="0.25">
      <c r="B57" s="92" t="s">
        <v>53</v>
      </c>
      <c r="C57" s="92"/>
      <c r="D57" s="92"/>
      <c r="E57" s="92"/>
      <c r="F57" s="92"/>
      <c r="G57" s="92"/>
      <c r="H57" s="81"/>
      <c r="I57" s="65"/>
      <c r="J57" s="65"/>
    </row>
    <row r="58" spans="2:12" hidden="1" x14ac:dyDescent="0.25">
      <c r="B58" s="92" t="s">
        <v>54</v>
      </c>
      <c r="C58" s="92"/>
      <c r="D58" s="92"/>
      <c r="E58" s="92"/>
      <c r="F58" s="92"/>
      <c r="G58" s="92"/>
      <c r="H58" s="81"/>
      <c r="I58" s="65"/>
      <c r="J58" s="65"/>
    </row>
    <row r="59" spans="2:12" hidden="1" x14ac:dyDescent="0.25">
      <c r="B59" s="92" t="s">
        <v>55</v>
      </c>
      <c r="C59" s="92"/>
      <c r="D59" s="92"/>
      <c r="E59" s="92"/>
      <c r="F59" s="92"/>
      <c r="G59" s="92"/>
      <c r="H59" s="81"/>
      <c r="I59" s="65"/>
      <c r="J59" s="65"/>
    </row>
    <row r="60" spans="2:12" x14ac:dyDescent="0.25">
      <c r="B60" s="92" t="s">
        <v>56</v>
      </c>
      <c r="C60" s="92"/>
      <c r="D60" s="92"/>
      <c r="E60" s="92"/>
      <c r="F60" s="92"/>
      <c r="G60" s="92"/>
      <c r="H60" s="81">
        <v>15</v>
      </c>
      <c r="I60" s="65">
        <v>7994000</v>
      </c>
      <c r="J60" s="65">
        <v>11476000</v>
      </c>
    </row>
    <row r="61" spans="2:12" x14ac:dyDescent="0.25">
      <c r="B61" s="91" t="s">
        <v>57</v>
      </c>
      <c r="C61" s="91"/>
      <c r="D61" s="91"/>
      <c r="E61" s="91"/>
      <c r="F61" s="91"/>
      <c r="G61" s="91"/>
      <c r="H61" s="82"/>
      <c r="I61" s="68">
        <f>SUM(I51:I60)</f>
        <v>889073000</v>
      </c>
      <c r="J61" s="68">
        <f>SUM(J51:J60)</f>
        <v>1631358000</v>
      </c>
    </row>
    <row r="62" spans="2:12" hidden="1" x14ac:dyDescent="0.25">
      <c r="B62" s="92" t="s">
        <v>58</v>
      </c>
      <c r="C62" s="92"/>
      <c r="D62" s="92"/>
      <c r="E62" s="92"/>
      <c r="F62" s="92"/>
      <c r="G62" s="92"/>
      <c r="H62" s="80"/>
      <c r="I62" s="65"/>
      <c r="J62" s="65"/>
    </row>
    <row r="63" spans="2:12" x14ac:dyDescent="0.25">
      <c r="B63" s="90" t="s">
        <v>59</v>
      </c>
      <c r="C63" s="90"/>
      <c r="D63" s="90"/>
      <c r="E63" s="90"/>
      <c r="F63" s="90"/>
      <c r="G63" s="90"/>
      <c r="H63" s="83"/>
      <c r="I63" s="84"/>
      <c r="J63" s="84"/>
    </row>
    <row r="64" spans="2:12" hidden="1" x14ac:dyDescent="0.25">
      <c r="B64" s="92" t="s">
        <v>60</v>
      </c>
      <c r="C64" s="92"/>
      <c r="D64" s="92"/>
      <c r="E64" s="92"/>
      <c r="F64" s="92"/>
      <c r="G64" s="92"/>
      <c r="H64" s="80"/>
      <c r="I64" s="65"/>
      <c r="J64" s="65"/>
    </row>
    <row r="65" spans="2:10" hidden="1" x14ac:dyDescent="0.25">
      <c r="B65" s="92" t="s">
        <v>61</v>
      </c>
      <c r="C65" s="92"/>
      <c r="D65" s="92"/>
      <c r="E65" s="92"/>
      <c r="F65" s="92"/>
      <c r="G65" s="92"/>
      <c r="H65" s="80"/>
      <c r="I65" s="65"/>
      <c r="J65" s="65"/>
    </row>
    <row r="66" spans="2:10" hidden="1" x14ac:dyDescent="0.25">
      <c r="B66" s="89" t="s">
        <v>27</v>
      </c>
      <c r="C66" s="89"/>
      <c r="D66" s="89"/>
      <c r="E66" s="89"/>
      <c r="F66" s="89"/>
      <c r="G66" s="89"/>
      <c r="H66" s="80"/>
      <c r="I66" s="65"/>
      <c r="J66" s="65"/>
    </row>
    <row r="67" spans="2:10" hidden="1" x14ac:dyDescent="0.25">
      <c r="B67" s="89" t="s">
        <v>63</v>
      </c>
      <c r="C67" s="89"/>
      <c r="D67" s="89"/>
      <c r="E67" s="89"/>
      <c r="F67" s="89"/>
      <c r="G67" s="89"/>
      <c r="H67" s="80"/>
      <c r="I67" s="65"/>
      <c r="J67" s="65"/>
    </row>
    <row r="68" spans="2:10" hidden="1" x14ac:dyDescent="0.25">
      <c r="B68" s="89" t="s">
        <v>64</v>
      </c>
      <c r="C68" s="89"/>
      <c r="D68" s="89"/>
      <c r="E68" s="89"/>
      <c r="F68" s="89"/>
      <c r="G68" s="89"/>
      <c r="H68" s="80"/>
      <c r="I68" s="65"/>
      <c r="J68" s="65"/>
    </row>
    <row r="69" spans="2:10" hidden="1" x14ac:dyDescent="0.25">
      <c r="B69" s="89" t="s">
        <v>65</v>
      </c>
      <c r="C69" s="89"/>
      <c r="D69" s="89"/>
      <c r="E69" s="89"/>
      <c r="F69" s="89"/>
      <c r="G69" s="89"/>
      <c r="H69" s="80"/>
      <c r="I69" s="65"/>
      <c r="J69" s="65"/>
    </row>
    <row r="70" spans="2:10" x14ac:dyDescent="0.25">
      <c r="B70" s="89" t="s">
        <v>66</v>
      </c>
      <c r="C70" s="89"/>
      <c r="D70" s="89"/>
      <c r="E70" s="89"/>
      <c r="F70" s="89"/>
      <c r="G70" s="89"/>
      <c r="H70" s="80">
        <v>16</v>
      </c>
      <c r="I70" s="65">
        <v>113597000</v>
      </c>
      <c r="J70" s="65">
        <v>113597000</v>
      </c>
    </row>
    <row r="71" spans="2:10" hidden="1" x14ac:dyDescent="0.25">
      <c r="B71" s="92" t="s">
        <v>51</v>
      </c>
      <c r="C71" s="92"/>
      <c r="D71" s="92"/>
      <c r="E71" s="92"/>
      <c r="F71" s="92"/>
      <c r="G71" s="92"/>
      <c r="H71" s="80"/>
      <c r="I71" s="65"/>
      <c r="J71" s="65"/>
    </row>
    <row r="72" spans="2:10" hidden="1" x14ac:dyDescent="0.25">
      <c r="B72" s="89" t="s">
        <v>67</v>
      </c>
      <c r="C72" s="89"/>
      <c r="D72" s="89"/>
      <c r="E72" s="89"/>
      <c r="F72" s="89"/>
      <c r="G72" s="89"/>
      <c r="H72" s="80"/>
      <c r="I72" s="65"/>
      <c r="J72" s="65"/>
    </row>
    <row r="73" spans="2:10" hidden="1" x14ac:dyDescent="0.25">
      <c r="B73" s="92" t="s">
        <v>68</v>
      </c>
      <c r="C73" s="92"/>
      <c r="D73" s="92"/>
      <c r="E73" s="92"/>
      <c r="F73" s="92"/>
      <c r="G73" s="92"/>
      <c r="H73" s="80"/>
      <c r="I73" s="65"/>
      <c r="J73" s="65"/>
    </row>
    <row r="74" spans="2:10" hidden="1" x14ac:dyDescent="0.25">
      <c r="B74" s="92" t="s">
        <v>54</v>
      </c>
      <c r="C74" s="92"/>
      <c r="D74" s="92"/>
      <c r="E74" s="92"/>
      <c r="F74" s="92"/>
      <c r="G74" s="92"/>
      <c r="H74" s="80"/>
      <c r="I74" s="65"/>
      <c r="J74" s="65"/>
    </row>
    <row r="75" spans="2:10" hidden="1" x14ac:dyDescent="0.25">
      <c r="B75" s="89" t="s">
        <v>69</v>
      </c>
      <c r="C75" s="89"/>
      <c r="D75" s="89"/>
      <c r="E75" s="89"/>
      <c r="F75" s="89"/>
      <c r="G75" s="89"/>
      <c r="H75" s="80"/>
      <c r="I75" s="65"/>
      <c r="J75" s="65"/>
    </row>
    <row r="76" spans="2:10" x14ac:dyDescent="0.25">
      <c r="B76" s="91" t="s">
        <v>70</v>
      </c>
      <c r="C76" s="91"/>
      <c r="D76" s="91"/>
      <c r="E76" s="91"/>
      <c r="F76" s="91"/>
      <c r="G76" s="91"/>
      <c r="H76" s="82"/>
      <c r="I76" s="68">
        <f>I70</f>
        <v>113597000</v>
      </c>
      <c r="J76" s="68">
        <f>J70</f>
        <v>113597000</v>
      </c>
    </row>
    <row r="77" spans="2:10" x14ac:dyDescent="0.25">
      <c r="B77" s="90" t="s">
        <v>71</v>
      </c>
      <c r="C77" s="90"/>
      <c r="D77" s="90"/>
      <c r="E77" s="90"/>
      <c r="F77" s="90"/>
      <c r="G77" s="90"/>
      <c r="H77" s="83"/>
      <c r="I77" s="64"/>
      <c r="J77" s="64"/>
    </row>
    <row r="78" spans="2:10" x14ac:dyDescent="0.25">
      <c r="B78" s="89" t="s">
        <v>72</v>
      </c>
      <c r="C78" s="89"/>
      <c r="D78" s="89"/>
      <c r="E78" s="89"/>
      <c r="F78" s="89"/>
      <c r="G78" s="89"/>
      <c r="H78" s="80">
        <v>17</v>
      </c>
      <c r="I78" s="65">
        <v>1316000000</v>
      </c>
      <c r="J78" s="65">
        <v>1316000000</v>
      </c>
    </row>
    <row r="79" spans="2:10" hidden="1" x14ac:dyDescent="0.25">
      <c r="B79" s="89" t="s">
        <v>73</v>
      </c>
      <c r="C79" s="89"/>
      <c r="D79" s="89"/>
      <c r="E79" s="89"/>
      <c r="F79" s="89"/>
      <c r="G79" s="89"/>
      <c r="H79" s="80"/>
      <c r="I79" s="65"/>
      <c r="J79" s="65"/>
    </row>
    <row r="80" spans="2:10" hidden="1" x14ac:dyDescent="0.25">
      <c r="B80" s="89" t="s">
        <v>74</v>
      </c>
      <c r="C80" s="89"/>
      <c r="D80" s="89"/>
      <c r="E80" s="89"/>
      <c r="F80" s="89"/>
      <c r="G80" s="89"/>
      <c r="H80" s="80"/>
      <c r="I80" s="65"/>
      <c r="J80" s="65"/>
    </row>
    <row r="81" spans="2:31" hidden="1" x14ac:dyDescent="0.25">
      <c r="B81" s="89" t="s">
        <v>75</v>
      </c>
      <c r="C81" s="89"/>
      <c r="D81" s="89"/>
      <c r="E81" s="89"/>
      <c r="F81" s="89"/>
      <c r="G81" s="89"/>
      <c r="H81" s="80"/>
      <c r="I81" s="65"/>
      <c r="J81" s="65"/>
    </row>
    <row r="82" spans="2:31" x14ac:dyDescent="0.25">
      <c r="B82" s="89" t="s">
        <v>76</v>
      </c>
      <c r="C82" s="89"/>
      <c r="D82" s="89"/>
      <c r="E82" s="89"/>
      <c r="F82" s="89"/>
      <c r="G82" s="89"/>
      <c r="H82" s="80">
        <v>17</v>
      </c>
      <c r="I82" s="65">
        <v>157048000</v>
      </c>
      <c r="J82" s="65">
        <v>248036000</v>
      </c>
      <c r="K82" s="35"/>
      <c r="L82" s="35"/>
    </row>
    <row r="83" spans="2:31" hidden="1" x14ac:dyDescent="0.25">
      <c r="B83" s="89" t="s">
        <v>77</v>
      </c>
      <c r="C83" s="89"/>
      <c r="D83" s="89"/>
      <c r="E83" s="89"/>
      <c r="F83" s="89"/>
      <c r="G83" s="89"/>
      <c r="H83" s="80"/>
      <c r="I83" s="65"/>
      <c r="J83" s="65"/>
    </row>
    <row r="84" spans="2:31" ht="21" customHeight="1" x14ac:dyDescent="0.25">
      <c r="B84" s="91" t="s">
        <v>78</v>
      </c>
      <c r="C84" s="91"/>
      <c r="D84" s="91"/>
      <c r="E84" s="91"/>
      <c r="F84" s="91"/>
      <c r="G84" s="91"/>
      <c r="H84" s="82"/>
      <c r="I84" s="68">
        <f>SUM(I78:I82)</f>
        <v>1473048000</v>
      </c>
      <c r="J84" s="68">
        <f>SUM(J78:J82)</f>
        <v>1564036000</v>
      </c>
    </row>
    <row r="85" spans="2:31" x14ac:dyDescent="0.25">
      <c r="B85" s="89" t="s">
        <v>79</v>
      </c>
      <c r="C85" s="89"/>
      <c r="D85" s="89"/>
      <c r="E85" s="89"/>
      <c r="F85" s="89"/>
      <c r="G85" s="89"/>
      <c r="H85" s="80">
        <v>19</v>
      </c>
      <c r="I85" s="65">
        <v>31809000</v>
      </c>
      <c r="J85" s="65">
        <v>35837000</v>
      </c>
    </row>
    <row r="86" spans="2:31" x14ac:dyDescent="0.25">
      <c r="B86" s="90" t="s">
        <v>80</v>
      </c>
      <c r="C86" s="90"/>
      <c r="D86" s="90"/>
      <c r="E86" s="90"/>
      <c r="F86" s="90"/>
      <c r="G86" s="90"/>
      <c r="H86" s="82"/>
      <c r="I86" s="68">
        <f>I85+I84</f>
        <v>1504857000</v>
      </c>
      <c r="J86" s="68">
        <f>J85+J84</f>
        <v>1599873000</v>
      </c>
    </row>
    <row r="87" spans="2:31" x14ac:dyDescent="0.25">
      <c r="B87" s="90" t="s">
        <v>81</v>
      </c>
      <c r="C87" s="90"/>
      <c r="D87" s="90"/>
      <c r="E87" s="90"/>
      <c r="F87" s="90"/>
      <c r="G87" s="90"/>
      <c r="H87" s="82"/>
      <c r="I87" s="68">
        <f>I61+I76+I86</f>
        <v>2507527000</v>
      </c>
      <c r="J87" s="68">
        <f>J61+J76+J86</f>
        <v>3344828000</v>
      </c>
    </row>
    <row r="88" spans="2:31" x14ac:dyDescent="0.25">
      <c r="I88" s="61">
        <f>I44-I87</f>
        <v>0</v>
      </c>
      <c r="J88" s="28"/>
    </row>
    <row r="90" spans="2:31" x14ac:dyDescent="0.25">
      <c r="B90" s="2" t="s">
        <v>82</v>
      </c>
      <c r="C90" s="2"/>
      <c r="E90" s="108" t="s">
        <v>83</v>
      </c>
      <c r="F90" s="108"/>
      <c r="G90" s="108"/>
      <c r="I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31" x14ac:dyDescent="0.25">
      <c r="E91" s="85" t="s">
        <v>84</v>
      </c>
      <c r="F91" s="85"/>
      <c r="G91" s="85"/>
      <c r="I91" s="67" t="s">
        <v>85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31" x14ac:dyDescent="0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31" x14ac:dyDescent="0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31" x14ac:dyDescent="0.25">
      <c r="B94" s="2" t="s">
        <v>86</v>
      </c>
      <c r="C94" s="2"/>
      <c r="E94" s="108" t="s">
        <v>233</v>
      </c>
      <c r="F94" s="108"/>
      <c r="G94" s="108"/>
      <c r="I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31" x14ac:dyDescent="0.25">
      <c r="E95" s="86" t="s">
        <v>84</v>
      </c>
      <c r="I95" s="67" t="s">
        <v>85</v>
      </c>
      <c r="J95" s="85"/>
      <c r="K95" s="85"/>
      <c r="L95" s="1"/>
      <c r="M95" s="6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mergeCells count="88">
    <mergeCell ref="E90:G90"/>
    <mergeCell ref="E94:G94"/>
    <mergeCell ref="B42:G42"/>
    <mergeCell ref="B43:G43"/>
    <mergeCell ref="B44:G44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opLeftCell="A7" zoomScaleNormal="100" zoomScaleSheetLayoutView="80" workbookViewId="0">
      <selection activeCell="AM9" sqref="AM9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7.7109375" bestFit="1" customWidth="1"/>
  </cols>
  <sheetData>
    <row r="1" spans="2:33" s="1" customFormat="1" ht="11.1" customHeight="1" x14ac:dyDescent="0.25"/>
    <row r="2" spans="2:33" s="1" customFormat="1" ht="44.1" customHeight="1" x14ac:dyDescent="0.25">
      <c r="B2" s="94" t="s">
        <v>240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2:33" s="1" customFormat="1" x14ac:dyDescent="0.25"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2:33" s="1" customFormat="1" ht="15.75" thickBot="1" x14ac:dyDescent="0.3">
      <c r="B4" s="1" t="s">
        <v>230</v>
      </c>
    </row>
    <row r="5" spans="2:33" s="1" customFormat="1" ht="39" customHeight="1" x14ac:dyDescent="0.25">
      <c r="B5" s="17" t="s">
        <v>89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48" t="s">
        <v>232</v>
      </c>
      <c r="P5" s="149"/>
      <c r="Q5" s="149"/>
      <c r="R5" s="148" t="s">
        <v>236</v>
      </c>
      <c r="S5" s="149"/>
      <c r="T5" s="149"/>
      <c r="U5" s="149"/>
      <c r="V5" s="149"/>
      <c r="W5" s="149"/>
      <c r="X5" s="149"/>
      <c r="Y5" s="149"/>
      <c r="Z5" s="308" t="s">
        <v>241</v>
      </c>
      <c r="AA5" s="309"/>
      <c r="AB5" s="309"/>
      <c r="AC5" s="309"/>
      <c r="AD5" s="309"/>
      <c r="AE5" s="309"/>
      <c r="AF5" s="309"/>
    </row>
    <row r="6" spans="2:33" s="1" customFormat="1" x14ac:dyDescent="0.25"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 t="s">
        <v>4</v>
      </c>
      <c r="P6" s="145"/>
      <c r="Q6" s="145"/>
      <c r="R6" s="145" t="s">
        <v>5</v>
      </c>
      <c r="S6" s="145"/>
      <c r="T6" s="145"/>
      <c r="U6" s="145"/>
      <c r="V6" s="145"/>
      <c r="W6" s="145"/>
      <c r="X6" s="145"/>
      <c r="Y6" s="145"/>
      <c r="Z6" s="146" t="s">
        <v>6</v>
      </c>
      <c r="AA6" s="146"/>
      <c r="AB6" s="146"/>
      <c r="AC6" s="146"/>
      <c r="AD6" s="146"/>
      <c r="AE6" s="146"/>
      <c r="AF6" s="146"/>
    </row>
    <row r="7" spans="2:33" s="1" customFormat="1" ht="15" customHeight="1" x14ac:dyDescent="0.25">
      <c r="B7" s="118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3">
        <v>20</v>
      </c>
      <c r="P7" s="113"/>
      <c r="Q7" s="113"/>
      <c r="R7" s="129">
        <v>405771000</v>
      </c>
      <c r="S7" s="129"/>
      <c r="T7" s="129"/>
      <c r="U7" s="129"/>
      <c r="V7" s="129"/>
      <c r="W7" s="129"/>
      <c r="X7" s="129"/>
      <c r="Y7" s="129"/>
      <c r="Z7" s="129">
        <v>923015000</v>
      </c>
      <c r="AA7" s="129"/>
      <c r="AB7" s="129"/>
      <c r="AC7" s="129"/>
      <c r="AD7" s="129"/>
      <c r="AE7" s="129"/>
      <c r="AF7" s="129"/>
      <c r="AG7" s="129"/>
    </row>
    <row r="8" spans="2:33" s="1" customFormat="1" ht="15" customHeight="1" x14ac:dyDescent="0.25">
      <c r="B8" s="138" t="s">
        <v>91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13">
        <v>21</v>
      </c>
      <c r="P8" s="113"/>
      <c r="Q8" s="113"/>
      <c r="R8" s="143">
        <v>244932000</v>
      </c>
      <c r="S8" s="143"/>
      <c r="T8" s="143"/>
      <c r="U8" s="143"/>
      <c r="V8" s="143"/>
      <c r="W8" s="143"/>
      <c r="X8" s="143"/>
      <c r="Y8" s="143"/>
      <c r="Z8" s="143">
        <v>157037000</v>
      </c>
      <c r="AA8" s="143"/>
      <c r="AB8" s="143"/>
      <c r="AC8" s="143"/>
      <c r="AD8" s="143"/>
      <c r="AE8" s="143"/>
      <c r="AF8" s="143"/>
      <c r="AG8" s="143"/>
    </row>
    <row r="9" spans="2:33" s="1" customFormat="1" ht="15" customHeight="1" x14ac:dyDescent="0.25">
      <c r="B9" s="119" t="s">
        <v>92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4"/>
      <c r="P9" s="124"/>
      <c r="Q9" s="124"/>
      <c r="R9" s="123">
        <f>R7-R8</f>
        <v>160839000</v>
      </c>
      <c r="S9" s="123"/>
      <c r="T9" s="123"/>
      <c r="U9" s="123"/>
      <c r="V9" s="123"/>
      <c r="W9" s="123"/>
      <c r="X9" s="123"/>
      <c r="Y9" s="123"/>
      <c r="Z9" s="123">
        <f>Z7-Z8</f>
        <v>765978000</v>
      </c>
      <c r="AA9" s="123"/>
      <c r="AB9" s="123"/>
      <c r="AC9" s="123"/>
      <c r="AD9" s="123"/>
      <c r="AE9" s="123"/>
      <c r="AF9" s="123"/>
      <c r="AG9" s="123"/>
    </row>
    <row r="10" spans="2:33" s="1" customFormat="1" ht="12.75" customHeight="1" x14ac:dyDescent="0.25">
      <c r="B10" s="138" t="s">
        <v>93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13"/>
      <c r="P10" s="113"/>
      <c r="Q10" s="113"/>
      <c r="R10" s="129">
        <v>2651000</v>
      </c>
      <c r="S10" s="129"/>
      <c r="T10" s="129"/>
      <c r="U10" s="129"/>
      <c r="V10" s="129"/>
      <c r="W10" s="129"/>
      <c r="X10" s="129"/>
      <c r="Y10" s="129"/>
      <c r="Z10" s="129" t="s">
        <v>10</v>
      </c>
      <c r="AA10" s="129"/>
      <c r="AB10" s="129"/>
      <c r="AC10" s="129"/>
      <c r="AD10" s="129"/>
      <c r="AE10" s="129"/>
      <c r="AF10" s="129"/>
      <c r="AG10" s="129"/>
    </row>
    <row r="11" spans="2:33" s="1" customFormat="1" ht="15" customHeight="1" x14ac:dyDescent="0.25">
      <c r="B11" s="118" t="s">
        <v>94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3">
        <v>22</v>
      </c>
      <c r="P11" s="113"/>
      <c r="Q11" s="113"/>
      <c r="R11" s="129">
        <v>354476000</v>
      </c>
      <c r="S11" s="129"/>
      <c r="T11" s="129"/>
      <c r="U11" s="129"/>
      <c r="V11" s="129"/>
      <c r="W11" s="129"/>
      <c r="X11" s="129"/>
      <c r="Y11" s="129"/>
      <c r="Z11" s="129">
        <v>389685000</v>
      </c>
      <c r="AA11" s="129"/>
      <c r="AB11" s="129"/>
      <c r="AC11" s="129"/>
      <c r="AD11" s="129"/>
      <c r="AE11" s="129"/>
      <c r="AF11" s="129"/>
      <c r="AG11" s="129"/>
    </row>
    <row r="12" spans="2:33" s="1" customFormat="1" ht="15" customHeight="1" x14ac:dyDescent="0.25">
      <c r="B12" s="139" t="s">
        <v>95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24"/>
      <c r="P12" s="124"/>
      <c r="Q12" s="124"/>
      <c r="R12" s="123">
        <f>R9-R11-R10</f>
        <v>-196288000</v>
      </c>
      <c r="S12" s="123"/>
      <c r="T12" s="123"/>
      <c r="U12" s="123"/>
      <c r="V12" s="123"/>
      <c r="W12" s="123"/>
      <c r="X12" s="123"/>
      <c r="Y12" s="123"/>
      <c r="Z12" s="123">
        <f>Z9-Z11</f>
        <v>376293000</v>
      </c>
      <c r="AA12" s="123"/>
      <c r="AB12" s="123"/>
      <c r="AC12" s="123"/>
      <c r="AD12" s="123"/>
      <c r="AE12" s="123"/>
      <c r="AF12" s="123"/>
      <c r="AG12" s="123"/>
    </row>
    <row r="13" spans="2:33" s="1" customFormat="1" ht="15" customHeight="1" x14ac:dyDescent="0.25">
      <c r="B13" s="118" t="s">
        <v>96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3"/>
      <c r="P13" s="113"/>
      <c r="Q13" s="113"/>
      <c r="R13" s="140">
        <v>100156000</v>
      </c>
      <c r="S13" s="141"/>
      <c r="T13" s="141"/>
      <c r="U13" s="141"/>
      <c r="V13" s="141"/>
      <c r="W13" s="141"/>
      <c r="X13" s="141"/>
      <c r="Y13" s="142"/>
      <c r="Z13" s="129">
        <v>51974000</v>
      </c>
      <c r="AA13" s="129"/>
      <c r="AB13" s="129"/>
      <c r="AC13" s="129"/>
      <c r="AD13" s="129"/>
      <c r="AE13" s="129"/>
      <c r="AF13" s="129"/>
      <c r="AG13" s="129"/>
    </row>
    <row r="14" spans="2:33" s="1" customFormat="1" ht="15" hidden="1" customHeight="1" x14ac:dyDescent="0.25">
      <c r="B14" s="118" t="s">
        <v>97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3"/>
      <c r="P14" s="113"/>
      <c r="Q14" s="113"/>
      <c r="R14" s="129" t="s">
        <v>10</v>
      </c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2:33" s="1" customFormat="1" ht="15" hidden="1" customHeight="1" x14ac:dyDescent="0.25">
      <c r="B15" s="118" t="s">
        <v>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3"/>
      <c r="P15" s="113"/>
      <c r="Q15" s="113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2:33" s="1" customFormat="1" ht="15" customHeight="1" x14ac:dyDescent="0.25">
      <c r="B16" s="118" t="s">
        <v>99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3"/>
      <c r="P16" s="113"/>
      <c r="Q16" s="113"/>
      <c r="R16" s="129">
        <v>69323000</v>
      </c>
      <c r="S16" s="129"/>
      <c r="T16" s="129"/>
      <c r="U16" s="129"/>
      <c r="V16" s="129"/>
      <c r="W16" s="129"/>
      <c r="X16" s="129"/>
      <c r="Y16" s="129"/>
      <c r="Z16" s="129">
        <v>26793000</v>
      </c>
      <c r="AA16" s="129"/>
      <c r="AB16" s="129"/>
      <c r="AC16" s="129"/>
      <c r="AD16" s="129"/>
      <c r="AE16" s="129"/>
      <c r="AF16" s="129"/>
      <c r="AG16" s="129"/>
    </row>
    <row r="17" spans="2:33" s="1" customFormat="1" ht="15" customHeight="1" x14ac:dyDescent="0.25">
      <c r="B17" s="118" t="s">
        <v>100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3"/>
      <c r="P17" s="113"/>
      <c r="Q17" s="113"/>
      <c r="R17" s="129">
        <v>68207000</v>
      </c>
      <c r="S17" s="129"/>
      <c r="T17" s="129"/>
      <c r="U17" s="129"/>
      <c r="V17" s="129"/>
      <c r="W17" s="129"/>
      <c r="X17" s="129"/>
      <c r="Y17" s="129"/>
      <c r="Z17" s="129">
        <v>26235000</v>
      </c>
      <c r="AA17" s="129"/>
      <c r="AB17" s="129"/>
      <c r="AC17" s="129"/>
      <c r="AD17" s="129"/>
      <c r="AE17" s="129"/>
      <c r="AF17" s="129"/>
      <c r="AG17" s="129"/>
    </row>
    <row r="18" spans="2:33" s="1" customFormat="1" ht="15" customHeight="1" x14ac:dyDescent="0.25">
      <c r="B18" s="119" t="s">
        <v>101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4"/>
      <c r="P18" s="124"/>
      <c r="Q18" s="124"/>
      <c r="R18" s="123">
        <f>R12+R13+R16-R17</f>
        <v>-95016000</v>
      </c>
      <c r="S18" s="123"/>
      <c r="T18" s="123"/>
      <c r="U18" s="123"/>
      <c r="V18" s="123"/>
      <c r="W18" s="123"/>
      <c r="X18" s="123"/>
      <c r="Y18" s="123"/>
      <c r="Z18" s="123">
        <f>Z12+Z13+Z16-Z17</f>
        <v>428825000</v>
      </c>
      <c r="AA18" s="123"/>
      <c r="AB18" s="123"/>
      <c r="AC18" s="123"/>
      <c r="AD18" s="123"/>
      <c r="AE18" s="123"/>
      <c r="AF18" s="123"/>
      <c r="AG18" s="123"/>
    </row>
    <row r="19" spans="2:33" s="1" customFormat="1" ht="15" hidden="1" customHeight="1" x14ac:dyDescent="0.25">
      <c r="B19" s="118" t="s">
        <v>102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3"/>
      <c r="P19" s="113"/>
      <c r="Q19" s="113"/>
      <c r="R19" s="129" t="s">
        <v>10</v>
      </c>
      <c r="S19" s="129"/>
      <c r="T19" s="129"/>
      <c r="U19" s="129"/>
      <c r="V19" s="129"/>
      <c r="W19" s="129"/>
      <c r="X19" s="129"/>
      <c r="Y19" s="129"/>
      <c r="Z19" s="129" t="s">
        <v>10</v>
      </c>
      <c r="AA19" s="129"/>
      <c r="AB19" s="129"/>
      <c r="AC19" s="129"/>
      <c r="AD19" s="129"/>
      <c r="AE19" s="129"/>
      <c r="AF19" s="129"/>
      <c r="AG19" s="129"/>
    </row>
    <row r="20" spans="2:33" s="1" customFormat="1" ht="15" customHeight="1" x14ac:dyDescent="0.25">
      <c r="B20" s="119" t="s">
        <v>103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4"/>
      <c r="P20" s="124"/>
      <c r="Q20" s="124"/>
      <c r="R20" s="123">
        <f>R18</f>
        <v>-95016000</v>
      </c>
      <c r="S20" s="123"/>
      <c r="T20" s="123"/>
      <c r="U20" s="123"/>
      <c r="V20" s="123"/>
      <c r="W20" s="123"/>
      <c r="X20" s="123"/>
      <c r="Y20" s="123"/>
      <c r="Z20" s="123">
        <f>Z18</f>
        <v>428825000</v>
      </c>
      <c r="AA20" s="123"/>
      <c r="AB20" s="123"/>
      <c r="AC20" s="123"/>
      <c r="AD20" s="123"/>
      <c r="AE20" s="123"/>
      <c r="AF20" s="123"/>
      <c r="AG20" s="123"/>
    </row>
    <row r="21" spans="2:33" s="1" customFormat="1" ht="15" hidden="1" customHeight="1" x14ac:dyDescent="0.25">
      <c r="B21" s="118" t="s">
        <v>104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3"/>
      <c r="P21" s="113"/>
      <c r="Q21" s="113"/>
      <c r="R21" s="129" t="s">
        <v>10</v>
      </c>
      <c r="S21" s="129"/>
      <c r="T21" s="129"/>
      <c r="U21" s="129"/>
      <c r="V21" s="129"/>
      <c r="W21" s="129"/>
      <c r="X21" s="129"/>
      <c r="Y21" s="129"/>
      <c r="Z21" s="129" t="s">
        <v>10</v>
      </c>
      <c r="AA21" s="129"/>
      <c r="AB21" s="129"/>
      <c r="AC21" s="129"/>
      <c r="AD21" s="129"/>
      <c r="AE21" s="129"/>
      <c r="AF21" s="129"/>
      <c r="AG21" s="129"/>
    </row>
    <row r="22" spans="2:33" s="1" customFormat="1" ht="15" customHeight="1" x14ac:dyDescent="0.25">
      <c r="B22" s="119" t="s">
        <v>105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4"/>
      <c r="P22" s="124"/>
      <c r="Q22" s="124"/>
      <c r="R22" s="123">
        <f>R20</f>
        <v>-95016000</v>
      </c>
      <c r="S22" s="123"/>
      <c r="T22" s="123"/>
      <c r="U22" s="123"/>
      <c r="V22" s="123"/>
      <c r="W22" s="123"/>
      <c r="X22" s="123"/>
      <c r="Y22" s="123"/>
      <c r="Z22" s="123">
        <f>Z20</f>
        <v>428825000</v>
      </c>
      <c r="AA22" s="123"/>
      <c r="AB22" s="123"/>
      <c r="AC22" s="123"/>
      <c r="AD22" s="123"/>
      <c r="AE22" s="123"/>
      <c r="AF22" s="123"/>
      <c r="AG22" s="123"/>
    </row>
    <row r="23" spans="2:33" s="1" customFormat="1" ht="15" customHeight="1" x14ac:dyDescent="0.25">
      <c r="B23" s="118" t="s">
        <v>106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35"/>
      <c r="P23" s="136"/>
      <c r="Q23" s="137"/>
      <c r="R23" s="129">
        <f>R22-R24</f>
        <v>-90988000</v>
      </c>
      <c r="S23" s="129"/>
      <c r="T23" s="129"/>
      <c r="U23" s="129"/>
      <c r="V23" s="129"/>
      <c r="W23" s="129"/>
      <c r="X23" s="129"/>
      <c r="Y23" s="129"/>
      <c r="Z23" s="129">
        <f>Z22-Z24</f>
        <v>401736000</v>
      </c>
      <c r="AA23" s="129"/>
      <c r="AB23" s="129"/>
      <c r="AC23" s="129"/>
      <c r="AD23" s="129"/>
      <c r="AE23" s="129"/>
      <c r="AF23" s="129"/>
      <c r="AG23" s="129"/>
    </row>
    <row r="24" spans="2:33" s="1" customFormat="1" ht="15" customHeight="1" x14ac:dyDescent="0.25">
      <c r="B24" s="118" t="s">
        <v>107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32"/>
      <c r="P24" s="133"/>
      <c r="Q24" s="134"/>
      <c r="R24" s="129">
        <v>-4028000</v>
      </c>
      <c r="S24" s="129"/>
      <c r="T24" s="129"/>
      <c r="U24" s="129"/>
      <c r="V24" s="129"/>
      <c r="W24" s="129"/>
      <c r="X24" s="129"/>
      <c r="Y24" s="129"/>
      <c r="Z24" s="129">
        <v>27089000</v>
      </c>
      <c r="AA24" s="129"/>
      <c r="AB24" s="129"/>
      <c r="AC24" s="129"/>
      <c r="AD24" s="129"/>
      <c r="AE24" s="129"/>
      <c r="AF24" s="129"/>
      <c r="AG24" s="129"/>
    </row>
    <row r="25" spans="2:33" s="1" customFormat="1" ht="15" hidden="1" customHeight="1" x14ac:dyDescent="0.25">
      <c r="B25" s="119" t="s">
        <v>108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4"/>
      <c r="P25" s="124"/>
      <c r="Q25" s="124"/>
      <c r="R25" s="123" t="s">
        <v>10</v>
      </c>
      <c r="S25" s="123"/>
      <c r="T25" s="123"/>
      <c r="U25" s="123"/>
      <c r="V25" s="123"/>
      <c r="W25" s="123"/>
      <c r="X25" s="123"/>
      <c r="Y25" s="123"/>
      <c r="Z25" s="131" t="s">
        <v>10</v>
      </c>
      <c r="AA25" s="131"/>
      <c r="AB25" s="131"/>
      <c r="AC25" s="131"/>
      <c r="AD25" s="131"/>
      <c r="AE25" s="131"/>
      <c r="AF25" s="131"/>
      <c r="AG25" s="49"/>
    </row>
    <row r="26" spans="2:33" s="1" customFormat="1" ht="15" hidden="1" customHeight="1" x14ac:dyDescent="0.25">
      <c r="B26" s="118" t="s">
        <v>109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20"/>
      <c r="P26" s="21"/>
      <c r="Q26" s="22"/>
      <c r="R26" s="127" t="s">
        <v>10</v>
      </c>
      <c r="S26" s="127"/>
      <c r="T26" s="127"/>
      <c r="U26" s="127"/>
      <c r="V26" s="127"/>
      <c r="W26" s="127"/>
      <c r="X26" s="127"/>
      <c r="Y26" s="127"/>
      <c r="Z26" s="128" t="s">
        <v>10</v>
      </c>
      <c r="AA26" s="128"/>
      <c r="AB26" s="128"/>
      <c r="AC26" s="128"/>
      <c r="AD26" s="128"/>
      <c r="AE26" s="128"/>
      <c r="AF26" s="128"/>
      <c r="AG26" s="49"/>
    </row>
    <row r="27" spans="2:33" s="1" customFormat="1" ht="15" hidden="1" customHeight="1" x14ac:dyDescent="0.25">
      <c r="B27" s="118" t="s">
        <v>110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3"/>
      <c r="P27" s="113"/>
      <c r="Q27" s="113"/>
      <c r="R27" s="129" t="s">
        <v>10</v>
      </c>
      <c r="S27" s="129"/>
      <c r="T27" s="129"/>
      <c r="U27" s="129"/>
      <c r="V27" s="129"/>
      <c r="W27" s="129"/>
      <c r="X27" s="129"/>
      <c r="Y27" s="129"/>
      <c r="Z27" s="130" t="s">
        <v>10</v>
      </c>
      <c r="AA27" s="130"/>
      <c r="AB27" s="130"/>
      <c r="AC27" s="130"/>
      <c r="AD27" s="130"/>
      <c r="AE27" s="130"/>
      <c r="AF27" s="130"/>
      <c r="AG27" s="49"/>
    </row>
    <row r="28" spans="2:33" s="1" customFormat="1" ht="15" hidden="1" customHeight="1" x14ac:dyDescent="0.25">
      <c r="B28" s="118" t="s">
        <v>111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3"/>
      <c r="P28" s="113"/>
      <c r="Q28" s="113"/>
      <c r="R28" s="121" t="s">
        <v>10</v>
      </c>
      <c r="S28" s="121"/>
      <c r="T28" s="121"/>
      <c r="U28" s="121"/>
      <c r="V28" s="121"/>
      <c r="W28" s="121"/>
      <c r="X28" s="121"/>
      <c r="Y28" s="121"/>
      <c r="Z28" s="122" t="s">
        <v>10</v>
      </c>
      <c r="AA28" s="122"/>
      <c r="AB28" s="122"/>
      <c r="AC28" s="122"/>
      <c r="AD28" s="122"/>
      <c r="AE28" s="122"/>
      <c r="AF28" s="122"/>
    </row>
    <row r="29" spans="2:33" s="1" customFormat="1" ht="15" hidden="1" customHeight="1" x14ac:dyDescent="0.25">
      <c r="B29" s="118" t="s">
        <v>112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3"/>
      <c r="P29" s="113"/>
      <c r="Q29" s="113"/>
      <c r="R29" s="121" t="s">
        <v>10</v>
      </c>
      <c r="S29" s="121"/>
      <c r="T29" s="121"/>
      <c r="U29" s="121"/>
      <c r="V29" s="121"/>
      <c r="W29" s="121"/>
      <c r="X29" s="121"/>
      <c r="Y29" s="121"/>
      <c r="Z29" s="122" t="s">
        <v>10</v>
      </c>
      <c r="AA29" s="122"/>
      <c r="AB29" s="122"/>
      <c r="AC29" s="122"/>
      <c r="AD29" s="122"/>
      <c r="AE29" s="122"/>
      <c r="AF29" s="122"/>
    </row>
    <row r="30" spans="2:33" s="1" customFormat="1" ht="15" hidden="1" customHeight="1" x14ac:dyDescent="0.25">
      <c r="B30" s="118" t="s">
        <v>113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3"/>
      <c r="P30" s="113"/>
      <c r="Q30" s="113"/>
      <c r="R30" s="121" t="s">
        <v>10</v>
      </c>
      <c r="S30" s="121"/>
      <c r="T30" s="121"/>
      <c r="U30" s="121"/>
      <c r="V30" s="121"/>
      <c r="W30" s="121"/>
      <c r="X30" s="121"/>
      <c r="Y30" s="121"/>
      <c r="Z30" s="122" t="s">
        <v>10</v>
      </c>
      <c r="AA30" s="122"/>
      <c r="AB30" s="122"/>
      <c r="AC30" s="122"/>
      <c r="AD30" s="122"/>
      <c r="AE30" s="122"/>
      <c r="AF30" s="122"/>
    </row>
    <row r="31" spans="2:33" s="1" customFormat="1" ht="15" hidden="1" customHeight="1" x14ac:dyDescent="0.25">
      <c r="B31" s="118" t="s">
        <v>114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3"/>
      <c r="P31" s="113"/>
      <c r="Q31" s="113"/>
      <c r="R31" s="121" t="s">
        <v>10</v>
      </c>
      <c r="S31" s="121"/>
      <c r="T31" s="121"/>
      <c r="U31" s="121"/>
      <c r="V31" s="121"/>
      <c r="W31" s="121"/>
      <c r="X31" s="121"/>
      <c r="Y31" s="121"/>
      <c r="Z31" s="122" t="s">
        <v>10</v>
      </c>
      <c r="AA31" s="122"/>
      <c r="AB31" s="122"/>
      <c r="AC31" s="122"/>
      <c r="AD31" s="122"/>
      <c r="AE31" s="122"/>
      <c r="AF31" s="122"/>
    </row>
    <row r="32" spans="2:33" s="1" customFormat="1" ht="15" hidden="1" customHeight="1" x14ac:dyDescent="0.25">
      <c r="B32" s="118" t="s">
        <v>115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3"/>
      <c r="P32" s="113"/>
      <c r="Q32" s="113"/>
      <c r="R32" s="121" t="s">
        <v>10</v>
      </c>
      <c r="S32" s="121"/>
      <c r="T32" s="121"/>
      <c r="U32" s="121"/>
      <c r="V32" s="121"/>
      <c r="W32" s="121"/>
      <c r="X32" s="121"/>
      <c r="Y32" s="121"/>
      <c r="Z32" s="122" t="s">
        <v>10</v>
      </c>
      <c r="AA32" s="122"/>
      <c r="AB32" s="122"/>
      <c r="AC32" s="122"/>
      <c r="AD32" s="122"/>
      <c r="AE32" s="122"/>
      <c r="AF32" s="122"/>
    </row>
    <row r="33" spans="2:34" s="1" customFormat="1" ht="15" hidden="1" customHeight="1" x14ac:dyDescent="0.25">
      <c r="B33" s="118" t="s">
        <v>116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3"/>
      <c r="P33" s="113"/>
      <c r="Q33" s="113"/>
      <c r="R33" s="121" t="s">
        <v>10</v>
      </c>
      <c r="S33" s="121"/>
      <c r="T33" s="121"/>
      <c r="U33" s="121"/>
      <c r="V33" s="121"/>
      <c r="W33" s="121"/>
      <c r="X33" s="121"/>
      <c r="Y33" s="121"/>
      <c r="Z33" s="122" t="s">
        <v>10</v>
      </c>
      <c r="AA33" s="122"/>
      <c r="AB33" s="122"/>
      <c r="AC33" s="122"/>
      <c r="AD33" s="122"/>
      <c r="AE33" s="122"/>
      <c r="AF33" s="122"/>
    </row>
    <row r="34" spans="2:34" s="1" customFormat="1" ht="15" hidden="1" customHeight="1" x14ac:dyDescent="0.25">
      <c r="B34" s="118" t="s">
        <v>117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3"/>
      <c r="P34" s="113"/>
      <c r="Q34" s="113"/>
      <c r="R34" s="121" t="s">
        <v>10</v>
      </c>
      <c r="S34" s="121"/>
      <c r="T34" s="121"/>
      <c r="U34" s="121"/>
      <c r="V34" s="121"/>
      <c r="W34" s="121"/>
      <c r="X34" s="121"/>
      <c r="Y34" s="121"/>
      <c r="Z34" s="122" t="s">
        <v>10</v>
      </c>
      <c r="AA34" s="122"/>
      <c r="AB34" s="122"/>
      <c r="AC34" s="122"/>
      <c r="AD34" s="122"/>
      <c r="AE34" s="122"/>
      <c r="AF34" s="122"/>
    </row>
    <row r="35" spans="2:34" s="4" customFormat="1" ht="15" hidden="1" customHeight="1" x14ac:dyDescent="0.25">
      <c r="B35" s="118" t="s">
        <v>118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3"/>
      <c r="P35" s="113"/>
      <c r="Q35" s="113"/>
      <c r="R35" s="121" t="s">
        <v>10</v>
      </c>
      <c r="S35" s="121"/>
      <c r="T35" s="121"/>
      <c r="U35" s="121"/>
      <c r="V35" s="121"/>
      <c r="W35" s="121"/>
      <c r="X35" s="121"/>
      <c r="Y35" s="121"/>
      <c r="Z35" s="122" t="s">
        <v>10</v>
      </c>
      <c r="AA35" s="122"/>
      <c r="AB35" s="122"/>
      <c r="AC35" s="122"/>
      <c r="AD35" s="122"/>
      <c r="AE35" s="122"/>
      <c r="AF35" s="122"/>
    </row>
    <row r="36" spans="2:34" s="1" customFormat="1" ht="15" hidden="1" customHeight="1" x14ac:dyDescent="0.25">
      <c r="B36" s="119" t="s">
        <v>119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4"/>
      <c r="P36" s="124"/>
      <c r="Q36" s="124"/>
      <c r="R36" s="115" t="s">
        <v>10</v>
      </c>
      <c r="S36" s="115"/>
      <c r="T36" s="115"/>
      <c r="U36" s="115"/>
      <c r="V36" s="115"/>
      <c r="W36" s="115"/>
      <c r="X36" s="115"/>
      <c r="Y36" s="115"/>
      <c r="Z36" s="125" t="s">
        <v>10</v>
      </c>
      <c r="AA36" s="125"/>
      <c r="AB36" s="125"/>
      <c r="AC36" s="125"/>
      <c r="AD36" s="125"/>
      <c r="AE36" s="125"/>
      <c r="AF36" s="125"/>
    </row>
    <row r="37" spans="2:34" s="1" customFormat="1" ht="15" hidden="1" customHeight="1" x14ac:dyDescent="0.25">
      <c r="B37" s="118" t="s">
        <v>120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3"/>
      <c r="P37" s="113"/>
      <c r="Q37" s="113"/>
      <c r="R37" s="121" t="s">
        <v>10</v>
      </c>
      <c r="S37" s="121"/>
      <c r="T37" s="121"/>
      <c r="U37" s="121"/>
      <c r="V37" s="121"/>
      <c r="W37" s="121"/>
      <c r="X37" s="121"/>
      <c r="Y37" s="121"/>
      <c r="Z37" s="122" t="s">
        <v>10</v>
      </c>
      <c r="AA37" s="122"/>
      <c r="AB37" s="122"/>
      <c r="AC37" s="122"/>
      <c r="AD37" s="122"/>
      <c r="AE37" s="122"/>
      <c r="AF37" s="122"/>
    </row>
    <row r="38" spans="2:34" s="1" customFormat="1" ht="15" hidden="1" customHeight="1" x14ac:dyDescent="0.25">
      <c r="B38" s="118" t="s">
        <v>111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3"/>
      <c r="P38" s="113"/>
      <c r="Q38" s="113"/>
      <c r="R38" s="121" t="s">
        <v>10</v>
      </c>
      <c r="S38" s="121"/>
      <c r="T38" s="121"/>
      <c r="U38" s="121"/>
      <c r="V38" s="121"/>
      <c r="W38" s="121"/>
      <c r="X38" s="121"/>
      <c r="Y38" s="121"/>
      <c r="Z38" s="122" t="s">
        <v>10</v>
      </c>
      <c r="AA38" s="122"/>
      <c r="AB38" s="122"/>
      <c r="AC38" s="122"/>
      <c r="AD38" s="122"/>
      <c r="AE38" s="122"/>
      <c r="AF38" s="122"/>
    </row>
    <row r="39" spans="2:34" s="1" customFormat="1" ht="15" hidden="1" customHeight="1" x14ac:dyDescent="0.25">
      <c r="B39" s="118" t="s">
        <v>121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3"/>
      <c r="P39" s="113"/>
      <c r="Q39" s="113"/>
      <c r="R39" s="121" t="s">
        <v>10</v>
      </c>
      <c r="S39" s="121"/>
      <c r="T39" s="121"/>
      <c r="U39" s="121"/>
      <c r="V39" s="121"/>
      <c r="W39" s="121"/>
      <c r="X39" s="121"/>
      <c r="Y39" s="121"/>
      <c r="Z39" s="122" t="s">
        <v>10</v>
      </c>
      <c r="AA39" s="122"/>
      <c r="AB39" s="122"/>
      <c r="AC39" s="122"/>
      <c r="AD39" s="122"/>
      <c r="AE39" s="122"/>
      <c r="AF39" s="122"/>
    </row>
    <row r="40" spans="2:34" s="1" customFormat="1" ht="15" hidden="1" customHeight="1" x14ac:dyDescent="0.25">
      <c r="B40" s="118" t="s">
        <v>118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3"/>
      <c r="P40" s="113"/>
      <c r="Q40" s="113"/>
      <c r="R40" s="121" t="s">
        <v>10</v>
      </c>
      <c r="S40" s="121"/>
      <c r="T40" s="121"/>
      <c r="U40" s="121"/>
      <c r="V40" s="121"/>
      <c r="W40" s="121"/>
      <c r="X40" s="121"/>
      <c r="Y40" s="121"/>
      <c r="Z40" s="122" t="s">
        <v>10</v>
      </c>
      <c r="AA40" s="122"/>
      <c r="AB40" s="122"/>
      <c r="AC40" s="122"/>
      <c r="AD40" s="122"/>
      <c r="AE40" s="122"/>
      <c r="AF40" s="122"/>
    </row>
    <row r="41" spans="2:34" s="1" customFormat="1" ht="15" hidden="1" customHeight="1" x14ac:dyDescent="0.25">
      <c r="B41" s="118" t="s">
        <v>122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3"/>
      <c r="P41" s="113"/>
      <c r="Q41" s="113"/>
      <c r="R41" s="121" t="s">
        <v>10</v>
      </c>
      <c r="S41" s="121"/>
      <c r="T41" s="121"/>
      <c r="U41" s="121"/>
      <c r="V41" s="121"/>
      <c r="W41" s="121"/>
      <c r="X41" s="121"/>
      <c r="Y41" s="121"/>
      <c r="Z41" s="122" t="s">
        <v>10</v>
      </c>
      <c r="AA41" s="122"/>
      <c r="AB41" s="122"/>
      <c r="AC41" s="122"/>
      <c r="AD41" s="122"/>
      <c r="AE41" s="122"/>
      <c r="AF41" s="122"/>
    </row>
    <row r="42" spans="2:34" s="1" customFormat="1" ht="15" hidden="1" customHeight="1" x14ac:dyDescent="0.25">
      <c r="B42" s="119" t="s">
        <v>123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4"/>
      <c r="P42" s="124"/>
      <c r="Q42" s="124"/>
      <c r="R42" s="115" t="s">
        <v>10</v>
      </c>
      <c r="S42" s="115"/>
      <c r="T42" s="115"/>
      <c r="U42" s="115"/>
      <c r="V42" s="115"/>
      <c r="W42" s="115"/>
      <c r="X42" s="115"/>
      <c r="Y42" s="115"/>
      <c r="Z42" s="125" t="s">
        <v>10</v>
      </c>
      <c r="AA42" s="125"/>
      <c r="AB42" s="125"/>
      <c r="AC42" s="125"/>
      <c r="AD42" s="125"/>
      <c r="AE42" s="125"/>
      <c r="AF42" s="125"/>
    </row>
    <row r="43" spans="2:34" s="1" customFormat="1" ht="15.75" customHeight="1" thickBot="1" x14ac:dyDescent="0.3">
      <c r="B43" s="126" t="s">
        <v>124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14"/>
      <c r="P43" s="114"/>
      <c r="Q43" s="114"/>
      <c r="R43" s="111">
        <f>R22</f>
        <v>-95016000</v>
      </c>
      <c r="S43" s="111"/>
      <c r="T43" s="111"/>
      <c r="U43" s="111"/>
      <c r="V43" s="111"/>
      <c r="W43" s="111"/>
      <c r="X43" s="111"/>
      <c r="Y43" s="111"/>
      <c r="Z43" s="111">
        <f>Z22</f>
        <v>428825000</v>
      </c>
      <c r="AA43" s="111"/>
      <c r="AB43" s="111"/>
      <c r="AC43" s="111"/>
      <c r="AD43" s="111"/>
      <c r="AE43" s="111"/>
      <c r="AF43" s="111"/>
      <c r="AG43" s="111"/>
      <c r="AH43" s="28"/>
    </row>
    <row r="44" spans="2:34" ht="15" hidden="1" customHeight="1" x14ac:dyDescent="0.25">
      <c r="B44" s="118" t="s">
        <v>125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3"/>
      <c r="P44" s="113"/>
      <c r="Q44" s="113"/>
      <c r="R44" s="115"/>
      <c r="S44" s="115">
        <v>0</v>
      </c>
      <c r="T44" s="115">
        <v>0</v>
      </c>
      <c r="U44" s="115"/>
      <c r="V44" s="115"/>
      <c r="W44" s="115"/>
      <c r="X44" s="115"/>
      <c r="Y44" s="115"/>
      <c r="Z44" s="123"/>
      <c r="AA44" s="123">
        <v>0</v>
      </c>
      <c r="AB44" s="123">
        <v>0</v>
      </c>
      <c r="AC44" s="123"/>
      <c r="AD44" s="123"/>
      <c r="AE44" s="123"/>
      <c r="AF44" s="123"/>
      <c r="AG44" s="123"/>
    </row>
    <row r="45" spans="2:34" ht="15" customHeight="1" x14ac:dyDescent="0.25">
      <c r="B45" s="118" t="s">
        <v>106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3">
        <v>24</v>
      </c>
      <c r="P45" s="113"/>
      <c r="Q45" s="113"/>
      <c r="R45" s="115">
        <f>R43-R46</f>
        <v>-90988000</v>
      </c>
      <c r="S45" s="115"/>
      <c r="T45" s="115"/>
      <c r="U45" s="115"/>
      <c r="V45" s="115"/>
      <c r="W45" s="115"/>
      <c r="X45" s="115"/>
      <c r="Y45" s="115"/>
      <c r="Z45" s="115">
        <f>Z43-Z46</f>
        <v>401736000</v>
      </c>
      <c r="AA45" s="115"/>
      <c r="AB45" s="115"/>
      <c r="AC45" s="115"/>
      <c r="AD45" s="115"/>
      <c r="AE45" s="115"/>
      <c r="AF45" s="115"/>
      <c r="AG45" s="115"/>
      <c r="AH45" s="62">
        <f>R45-ББ!I82+ББ!J82</f>
        <v>0</v>
      </c>
    </row>
    <row r="46" spans="2:34" ht="15" customHeight="1" x14ac:dyDescent="0.25">
      <c r="B46" s="118" t="s">
        <v>126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3"/>
      <c r="P46" s="113"/>
      <c r="Q46" s="113"/>
      <c r="R46" s="115">
        <f>R24</f>
        <v>-4028000</v>
      </c>
      <c r="S46" s="115"/>
      <c r="T46" s="115"/>
      <c r="U46" s="115"/>
      <c r="V46" s="115"/>
      <c r="W46" s="115"/>
      <c r="X46" s="115"/>
      <c r="Y46" s="115"/>
      <c r="Z46" s="115">
        <f>Z24</f>
        <v>27089000</v>
      </c>
      <c r="AA46" s="115"/>
      <c r="AB46" s="115"/>
      <c r="AC46" s="115"/>
      <c r="AD46" s="115"/>
      <c r="AE46" s="115"/>
      <c r="AF46" s="115"/>
      <c r="AG46" s="115"/>
    </row>
    <row r="47" spans="2:34" ht="36" customHeight="1" x14ac:dyDescent="0.25">
      <c r="B47" s="119" t="s">
        <v>127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3"/>
      <c r="P47" s="113"/>
      <c r="Q47" s="113"/>
      <c r="R47" s="115"/>
      <c r="S47" s="115"/>
      <c r="T47" s="115"/>
      <c r="U47" s="115"/>
      <c r="V47" s="115"/>
      <c r="W47" s="115"/>
      <c r="X47" s="115"/>
      <c r="Y47" s="115"/>
      <c r="Z47" s="123"/>
      <c r="AA47" s="123"/>
      <c r="AB47" s="123"/>
      <c r="AC47" s="123"/>
      <c r="AD47" s="123"/>
      <c r="AE47" s="123"/>
      <c r="AF47" s="123"/>
      <c r="AG47" s="123"/>
      <c r="AH47" s="50"/>
    </row>
    <row r="48" spans="2:34" ht="15" customHeight="1" x14ac:dyDescent="0.25">
      <c r="B48" s="118" t="s">
        <v>109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3"/>
      <c r="P48" s="113"/>
      <c r="Q48" s="113"/>
      <c r="R48" s="115"/>
      <c r="S48" s="115"/>
      <c r="T48" s="115"/>
      <c r="U48" s="115"/>
      <c r="V48" s="115"/>
      <c r="W48" s="115"/>
      <c r="X48" s="115"/>
      <c r="Y48" s="115"/>
      <c r="Z48" s="123"/>
      <c r="AA48" s="123"/>
      <c r="AB48" s="123"/>
      <c r="AC48" s="123"/>
      <c r="AD48" s="123"/>
      <c r="AE48" s="123"/>
      <c r="AF48" s="123"/>
      <c r="AG48" s="123"/>
    </row>
    <row r="49" spans="2:33" ht="15" customHeight="1" x14ac:dyDescent="0.25">
      <c r="B49" s="118" t="s">
        <v>128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3">
        <v>23</v>
      </c>
      <c r="P49" s="113"/>
      <c r="Q49" s="113"/>
      <c r="R49" s="116">
        <f>R45/4112.5</f>
        <v>-22124.741641337387</v>
      </c>
      <c r="S49" s="116"/>
      <c r="T49" s="116"/>
      <c r="U49" s="116"/>
      <c r="V49" s="116"/>
      <c r="W49" s="116"/>
      <c r="X49" s="116"/>
      <c r="Y49" s="116"/>
      <c r="Z49" s="116">
        <f>Z45/4112.5</f>
        <v>97686.565349544078</v>
      </c>
      <c r="AA49" s="116"/>
      <c r="AB49" s="116"/>
      <c r="AC49" s="116"/>
      <c r="AD49" s="116"/>
      <c r="AE49" s="116"/>
      <c r="AF49" s="116"/>
      <c r="AG49" s="116"/>
    </row>
    <row r="50" spans="2:33" ht="15" hidden="1" customHeight="1" x14ac:dyDescent="0.25">
      <c r="B50" s="118" t="s">
        <v>129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3"/>
      <c r="P50" s="113"/>
      <c r="Q50" s="113"/>
      <c r="R50" s="115"/>
      <c r="S50" s="115"/>
      <c r="T50" s="115"/>
      <c r="U50" s="115"/>
      <c r="V50" s="115"/>
      <c r="W50" s="115"/>
      <c r="X50" s="115"/>
      <c r="Y50" s="115"/>
      <c r="Z50" s="110"/>
      <c r="AA50" s="110"/>
      <c r="AB50" s="110"/>
      <c r="AC50" s="110"/>
      <c r="AD50" s="110"/>
      <c r="AE50" s="110"/>
    </row>
    <row r="51" spans="2:33" ht="15" hidden="1" customHeight="1" x14ac:dyDescent="0.25">
      <c r="B51" s="118" t="s">
        <v>130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3"/>
      <c r="P51" s="113"/>
      <c r="Q51" s="113"/>
      <c r="R51" s="115"/>
      <c r="S51" s="115"/>
      <c r="T51" s="115"/>
      <c r="U51" s="115"/>
      <c r="V51" s="115"/>
      <c r="W51" s="115"/>
      <c r="X51" s="115"/>
      <c r="Y51" s="115"/>
      <c r="Z51" s="110"/>
      <c r="AA51" s="110"/>
      <c r="AB51" s="110"/>
      <c r="AC51" s="110"/>
      <c r="AD51" s="110"/>
      <c r="AE51" s="110"/>
    </row>
    <row r="52" spans="2:33" ht="15" hidden="1" customHeight="1" x14ac:dyDescent="0.25">
      <c r="B52" s="118" t="s">
        <v>131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3"/>
      <c r="P52" s="113"/>
      <c r="Q52" s="113"/>
      <c r="R52" s="115"/>
      <c r="S52" s="115"/>
      <c r="T52" s="115"/>
      <c r="U52" s="115"/>
      <c r="V52" s="115"/>
      <c r="W52" s="115"/>
      <c r="X52" s="115"/>
      <c r="Y52" s="115"/>
      <c r="Z52" s="110"/>
      <c r="AA52" s="110"/>
      <c r="AB52" s="110"/>
      <c r="AC52" s="110"/>
      <c r="AD52" s="110"/>
      <c r="AE52" s="110"/>
    </row>
    <row r="53" spans="2:33" ht="15" hidden="1" customHeight="1" x14ac:dyDescent="0.25">
      <c r="B53" s="118" t="s">
        <v>129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3"/>
      <c r="P53" s="113"/>
      <c r="Q53" s="113"/>
      <c r="R53" s="115"/>
      <c r="S53" s="115"/>
      <c r="T53" s="115"/>
      <c r="U53" s="115"/>
      <c r="V53" s="115"/>
      <c r="W53" s="115"/>
      <c r="X53" s="115"/>
      <c r="Y53" s="115"/>
      <c r="Z53" s="110"/>
      <c r="AA53" s="110"/>
      <c r="AB53" s="110"/>
      <c r="AC53" s="110"/>
      <c r="AD53" s="110"/>
      <c r="AE53" s="110"/>
    </row>
    <row r="54" spans="2:33" ht="15.75" hidden="1" customHeight="1" thickBot="1" x14ac:dyDescent="0.3">
      <c r="B54" s="120" t="s">
        <v>130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4"/>
      <c r="P54" s="114"/>
      <c r="Q54" s="114"/>
      <c r="R54" s="111"/>
      <c r="S54" s="111"/>
      <c r="T54" s="111"/>
      <c r="U54" s="111"/>
      <c r="V54" s="111"/>
      <c r="W54" s="111"/>
      <c r="X54" s="111"/>
      <c r="Y54" s="111"/>
      <c r="Z54" s="112"/>
      <c r="AA54" s="112"/>
      <c r="AB54" s="112"/>
      <c r="AC54" s="112"/>
      <c r="AD54" s="112"/>
      <c r="AE54" s="112"/>
    </row>
    <row r="57" spans="2:33" x14ac:dyDescent="0.25">
      <c r="B57" s="2" t="s">
        <v>82</v>
      </c>
      <c r="C57" s="2"/>
      <c r="D57" s="2"/>
      <c r="F57" s="108" t="s">
        <v>83</v>
      </c>
      <c r="G57" s="108"/>
      <c r="H57" s="108"/>
      <c r="J57" s="3"/>
      <c r="K57" s="3"/>
      <c r="L57" s="3"/>
    </row>
    <row r="58" spans="2:33" x14ac:dyDescent="0.25">
      <c r="F58" s="117" t="s">
        <v>84</v>
      </c>
      <c r="G58" s="117"/>
      <c r="H58" s="117"/>
      <c r="J58" s="6" t="s">
        <v>85</v>
      </c>
      <c r="K58" s="6"/>
      <c r="L58" s="6"/>
    </row>
    <row r="61" spans="2:33" x14ac:dyDescent="0.25">
      <c r="B61" s="2" t="s">
        <v>86</v>
      </c>
      <c r="C61" s="2"/>
      <c r="D61" s="2"/>
      <c r="F61" s="108" t="s">
        <v>233</v>
      </c>
      <c r="G61" s="108"/>
      <c r="H61" s="108"/>
      <c r="J61" s="3"/>
      <c r="K61" s="3"/>
      <c r="L61" s="3"/>
    </row>
    <row r="62" spans="2:33" x14ac:dyDescent="0.25">
      <c r="F62" s="117" t="s">
        <v>84</v>
      </c>
      <c r="G62" s="117"/>
      <c r="H62" s="117"/>
      <c r="J62" s="6" t="s">
        <v>85</v>
      </c>
      <c r="K62" s="6"/>
      <c r="L62" s="6"/>
    </row>
    <row r="65" spans="2:2" x14ac:dyDescent="0.25">
      <c r="B65" s="1" t="s">
        <v>87</v>
      </c>
    </row>
    <row r="66" spans="2:2" x14ac:dyDescent="0.25">
      <c r="B66" s="1" t="s">
        <v>88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</mergeCells>
  <pageMargins left="0.31496062992125984" right="0.31496062992125984" top="0.74803149606299213" bottom="0.74803149606299213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80"/>
  <sheetViews>
    <sheetView topLeftCell="A7" workbookViewId="0">
      <selection activeCell="AB43" sqref="AB43:AF43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5.570312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0.42578125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2.285156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28515625" style="1" customWidth="1"/>
    <col min="44" max="44" width="0.85546875" style="1" customWidth="1"/>
    <col min="45" max="45" width="7.5703125" style="1" customWidth="1"/>
    <col min="46" max="46" width="5.5703125" style="1" customWidth="1"/>
    <col min="47" max="47" width="0.85546875" style="1" hidden="1" customWidth="1"/>
    <col min="48" max="48" width="15.28515625" style="1" customWidth="1"/>
    <col min="49" max="49" width="0.42578125" style="1" customWidth="1"/>
    <col min="50" max="50" width="14.42578125" style="1" customWidth="1"/>
    <col min="51" max="51" width="1.85546875" style="1" customWidth="1"/>
  </cols>
  <sheetData>
    <row r="2" spans="3:51" ht="30.75" customHeight="1" x14ac:dyDescent="0.25">
      <c r="C2" s="94" t="s">
        <v>238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</row>
    <row r="3" spans="3:51" x14ac:dyDescent="0.25"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3:51" s="1" customFormat="1" x14ac:dyDescent="0.25">
      <c r="C4" s="1" t="s">
        <v>230</v>
      </c>
    </row>
    <row r="5" spans="3:51" s="1" customFormat="1" x14ac:dyDescent="0.25">
      <c r="C5" s="192" t="s">
        <v>132</v>
      </c>
      <c r="D5" s="192"/>
      <c r="E5" s="192"/>
      <c r="F5" s="192"/>
      <c r="G5" s="192"/>
      <c r="H5" s="192"/>
      <c r="I5" s="192"/>
      <c r="J5" s="192"/>
      <c r="K5" s="192"/>
      <c r="L5" s="192"/>
      <c r="M5" s="195" t="s">
        <v>232</v>
      </c>
      <c r="N5" s="195"/>
      <c r="O5" s="195"/>
      <c r="P5" s="199" t="s">
        <v>133</v>
      </c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200" t="s">
        <v>134</v>
      </c>
      <c r="AW5" s="202" t="s">
        <v>135</v>
      </c>
      <c r="AX5" s="202"/>
    </row>
    <row r="6" spans="3:51" s="5" customFormat="1" ht="52.5" customHeight="1" x14ac:dyDescent="0.25"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6"/>
      <c r="N6" s="197"/>
      <c r="O6" s="198"/>
      <c r="P6" s="205" t="s">
        <v>72</v>
      </c>
      <c r="Q6" s="205"/>
      <c r="R6" s="205"/>
      <c r="S6" s="205"/>
      <c r="T6" s="205"/>
      <c r="U6" s="205"/>
      <c r="V6" s="205" t="s">
        <v>73</v>
      </c>
      <c r="W6" s="205"/>
      <c r="X6" s="205"/>
      <c r="Y6" s="205"/>
      <c r="Z6" s="205"/>
      <c r="AA6" s="205"/>
      <c r="AB6" s="205" t="s">
        <v>74</v>
      </c>
      <c r="AC6" s="205"/>
      <c r="AD6" s="205"/>
      <c r="AE6" s="205"/>
      <c r="AF6" s="205"/>
      <c r="AG6" s="205" t="s">
        <v>75</v>
      </c>
      <c r="AH6" s="205"/>
      <c r="AI6" s="205"/>
      <c r="AJ6" s="205"/>
      <c r="AK6" s="205"/>
      <c r="AL6" s="205"/>
      <c r="AM6" s="205"/>
      <c r="AN6" s="205" t="s">
        <v>136</v>
      </c>
      <c r="AO6" s="205"/>
      <c r="AP6" s="205"/>
      <c r="AQ6" s="205"/>
      <c r="AR6" s="205"/>
      <c r="AS6" s="191" t="s">
        <v>77</v>
      </c>
      <c r="AT6" s="191"/>
      <c r="AU6" s="191"/>
      <c r="AV6" s="201"/>
      <c r="AW6" s="203"/>
      <c r="AX6" s="204"/>
    </row>
    <row r="7" spans="3:51" s="1" customFormat="1" ht="15.75" thickBot="1" x14ac:dyDescent="0.3">
      <c r="C7" s="219" t="s">
        <v>3</v>
      </c>
      <c r="D7" s="219"/>
      <c r="E7" s="219"/>
      <c r="F7" s="219"/>
      <c r="G7" s="219"/>
      <c r="H7" s="219"/>
      <c r="I7" s="219"/>
      <c r="J7" s="219"/>
      <c r="K7" s="219"/>
      <c r="L7" s="219"/>
      <c r="M7" s="220" t="s">
        <v>4</v>
      </c>
      <c r="N7" s="220"/>
      <c r="O7" s="220"/>
      <c r="P7" s="220" t="s">
        <v>5</v>
      </c>
      <c r="Q7" s="220"/>
      <c r="R7" s="220"/>
      <c r="S7" s="220"/>
      <c r="T7" s="220"/>
      <c r="U7" s="220"/>
      <c r="V7" s="220" t="s">
        <v>6</v>
      </c>
      <c r="W7" s="220"/>
      <c r="X7" s="220"/>
      <c r="Y7" s="220"/>
      <c r="Z7" s="220"/>
      <c r="AA7" s="220"/>
      <c r="AB7" s="221" t="s">
        <v>137</v>
      </c>
      <c r="AC7" s="221"/>
      <c r="AD7" s="221"/>
      <c r="AE7" s="221"/>
      <c r="AF7" s="221"/>
      <c r="AG7" s="221" t="s">
        <v>138</v>
      </c>
      <c r="AH7" s="221"/>
      <c r="AI7" s="221"/>
      <c r="AJ7" s="221"/>
      <c r="AK7" s="221"/>
      <c r="AL7" s="221"/>
      <c r="AM7" s="221"/>
      <c r="AN7" s="221" t="s">
        <v>139</v>
      </c>
      <c r="AO7" s="221"/>
      <c r="AP7" s="221"/>
      <c r="AQ7" s="221"/>
      <c r="AR7" s="221"/>
      <c r="AS7" s="221" t="s">
        <v>140</v>
      </c>
      <c r="AT7" s="221"/>
      <c r="AU7" s="221"/>
      <c r="AV7" s="54" t="s">
        <v>141</v>
      </c>
      <c r="AW7" s="209" t="s">
        <v>142</v>
      </c>
      <c r="AX7" s="210"/>
    </row>
    <row r="8" spans="3:51" s="1" customFormat="1" x14ac:dyDescent="0.25">
      <c r="C8" s="211" t="s">
        <v>143</v>
      </c>
      <c r="D8" s="212"/>
      <c r="E8" s="212"/>
      <c r="F8" s="212"/>
      <c r="G8" s="212"/>
      <c r="H8" s="212"/>
      <c r="I8" s="212"/>
      <c r="J8" s="212"/>
      <c r="K8" s="212"/>
      <c r="L8" s="212"/>
      <c r="M8" s="213"/>
      <c r="N8" s="213"/>
      <c r="O8" s="213"/>
      <c r="P8" s="214">
        <v>1316000000</v>
      </c>
      <c r="Q8" s="214"/>
      <c r="R8" s="214"/>
      <c r="S8" s="214"/>
      <c r="T8" s="214"/>
      <c r="U8" s="214"/>
      <c r="V8" s="215" t="s">
        <v>10</v>
      </c>
      <c r="W8" s="215"/>
      <c r="X8" s="215"/>
      <c r="Y8" s="215"/>
      <c r="Z8" s="215"/>
      <c r="AA8" s="215"/>
      <c r="AB8" s="215" t="s">
        <v>10</v>
      </c>
      <c r="AC8" s="215"/>
      <c r="AD8" s="215"/>
      <c r="AE8" s="215"/>
      <c r="AF8" s="215"/>
      <c r="AG8" s="216" t="s">
        <v>10</v>
      </c>
      <c r="AH8" s="216"/>
      <c r="AI8" s="216"/>
      <c r="AJ8" s="216"/>
      <c r="AK8" s="216"/>
      <c r="AL8" s="216"/>
      <c r="AM8" s="216"/>
      <c r="AN8" s="214">
        <v>25732000</v>
      </c>
      <c r="AO8" s="214"/>
      <c r="AP8" s="214"/>
      <c r="AQ8" s="214"/>
      <c r="AR8" s="214"/>
      <c r="AS8" s="216" t="s">
        <v>10</v>
      </c>
      <c r="AT8" s="216"/>
      <c r="AU8" s="216"/>
      <c r="AV8" s="53" t="s">
        <v>10</v>
      </c>
      <c r="AW8" s="217">
        <f>SUM(P8:AV8)</f>
        <v>1341732000</v>
      </c>
      <c r="AX8" s="218"/>
    </row>
    <row r="9" spans="3:51" s="1" customFormat="1" x14ac:dyDescent="0.25">
      <c r="C9" s="224" t="s">
        <v>144</v>
      </c>
      <c r="D9" s="225"/>
      <c r="E9" s="225"/>
      <c r="F9" s="225"/>
      <c r="G9" s="225"/>
      <c r="H9" s="225"/>
      <c r="I9" s="225"/>
      <c r="J9" s="225"/>
      <c r="K9" s="225"/>
      <c r="L9" s="225"/>
      <c r="M9" s="226"/>
      <c r="N9" s="226"/>
      <c r="O9" s="226"/>
      <c r="P9" s="227" t="s">
        <v>10</v>
      </c>
      <c r="Q9" s="227"/>
      <c r="R9" s="227"/>
      <c r="S9" s="227"/>
      <c r="T9" s="227"/>
      <c r="U9" s="227"/>
      <c r="V9" s="228" t="s">
        <v>10</v>
      </c>
      <c r="W9" s="228"/>
      <c r="X9" s="228"/>
      <c r="Y9" s="228"/>
      <c r="Z9" s="228"/>
      <c r="AA9" s="228"/>
      <c r="AB9" s="228" t="s">
        <v>10</v>
      </c>
      <c r="AC9" s="228"/>
      <c r="AD9" s="228"/>
      <c r="AE9" s="228"/>
      <c r="AF9" s="228"/>
      <c r="AG9" s="154" t="s">
        <v>10</v>
      </c>
      <c r="AH9" s="154"/>
      <c r="AI9" s="154"/>
      <c r="AJ9" s="154"/>
      <c r="AK9" s="154"/>
      <c r="AL9" s="154"/>
      <c r="AM9" s="154"/>
      <c r="AN9" s="173"/>
      <c r="AO9" s="173"/>
      <c r="AP9" s="173"/>
      <c r="AQ9" s="173"/>
      <c r="AR9" s="173"/>
      <c r="AS9" s="154" t="s">
        <v>10</v>
      </c>
      <c r="AT9" s="154"/>
      <c r="AU9" s="154"/>
      <c r="AV9" s="57" t="s">
        <v>10</v>
      </c>
      <c r="AW9" s="90" t="s">
        <v>10</v>
      </c>
      <c r="AX9" s="157"/>
    </row>
    <row r="10" spans="3:51" s="1" customFormat="1" x14ac:dyDescent="0.25">
      <c r="C10" s="206" t="s">
        <v>145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8"/>
      <c r="N10" s="208"/>
      <c r="O10" s="208"/>
      <c r="P10" s="161">
        <v>1316000000</v>
      </c>
      <c r="Q10" s="161"/>
      <c r="R10" s="161"/>
      <c r="S10" s="161"/>
      <c r="T10" s="161"/>
      <c r="U10" s="161"/>
      <c r="V10" s="159" t="s">
        <v>10</v>
      </c>
      <c r="W10" s="159"/>
      <c r="X10" s="159"/>
      <c r="Y10" s="159"/>
      <c r="Z10" s="159"/>
      <c r="AA10" s="159"/>
      <c r="AB10" s="159" t="s">
        <v>10</v>
      </c>
      <c r="AC10" s="159"/>
      <c r="AD10" s="159"/>
      <c r="AE10" s="159"/>
      <c r="AF10" s="159"/>
      <c r="AG10" s="160" t="s">
        <v>10</v>
      </c>
      <c r="AH10" s="160"/>
      <c r="AI10" s="160"/>
      <c r="AJ10" s="160"/>
      <c r="AK10" s="160"/>
      <c r="AL10" s="160"/>
      <c r="AM10" s="160"/>
      <c r="AN10" s="161">
        <v>25732000</v>
      </c>
      <c r="AO10" s="161"/>
      <c r="AP10" s="161"/>
      <c r="AQ10" s="161"/>
      <c r="AR10" s="161"/>
      <c r="AS10" s="160" t="s">
        <v>10</v>
      </c>
      <c r="AT10" s="160"/>
      <c r="AU10" s="160"/>
      <c r="AV10" s="58" t="s">
        <v>10</v>
      </c>
      <c r="AW10" s="155">
        <f>SUM(P10:AV10)</f>
        <v>1341732000</v>
      </c>
      <c r="AX10" s="156"/>
    </row>
    <row r="11" spans="3:51" s="1" customFormat="1" x14ac:dyDescent="0.25">
      <c r="C11" s="222" t="s">
        <v>146</v>
      </c>
      <c r="D11" s="223"/>
      <c r="E11" s="223"/>
      <c r="F11" s="223"/>
      <c r="G11" s="223"/>
      <c r="H11" s="223"/>
      <c r="I11" s="223"/>
      <c r="J11" s="223"/>
      <c r="K11" s="223"/>
      <c r="L11" s="223"/>
      <c r="M11" s="158"/>
      <c r="N11" s="158"/>
      <c r="O11" s="158"/>
      <c r="P11" s="159" t="s">
        <v>10</v>
      </c>
      <c r="Q11" s="159"/>
      <c r="R11" s="159"/>
      <c r="S11" s="159"/>
      <c r="T11" s="159"/>
      <c r="U11" s="159"/>
      <c r="V11" s="159" t="s">
        <v>10</v>
      </c>
      <c r="W11" s="159"/>
      <c r="X11" s="159"/>
      <c r="Y11" s="159"/>
      <c r="Z11" s="159"/>
      <c r="AA11" s="159"/>
      <c r="AB11" s="159" t="s">
        <v>10</v>
      </c>
      <c r="AC11" s="159"/>
      <c r="AD11" s="159"/>
      <c r="AE11" s="159"/>
      <c r="AF11" s="159"/>
      <c r="AG11" s="160" t="s">
        <v>10</v>
      </c>
      <c r="AH11" s="160"/>
      <c r="AI11" s="160"/>
      <c r="AJ11" s="160"/>
      <c r="AK11" s="160"/>
      <c r="AL11" s="160"/>
      <c r="AM11" s="160"/>
      <c r="AN11" s="161">
        <v>222304000</v>
      </c>
      <c r="AO11" s="161"/>
      <c r="AP11" s="161"/>
      <c r="AQ11" s="161"/>
      <c r="AR11" s="161"/>
      <c r="AS11" s="160" t="s">
        <v>10</v>
      </c>
      <c r="AT11" s="160"/>
      <c r="AU11" s="160"/>
      <c r="AV11" s="58">
        <v>35837000</v>
      </c>
      <c r="AW11" s="155">
        <f>SUM(P11:AV11)</f>
        <v>258141000</v>
      </c>
      <c r="AX11" s="156"/>
    </row>
    <row r="12" spans="3:51" s="1" customFormat="1" x14ac:dyDescent="0.25">
      <c r="C12" s="206" t="s">
        <v>147</v>
      </c>
      <c r="D12" s="207"/>
      <c r="E12" s="207"/>
      <c r="F12" s="207"/>
      <c r="G12" s="207"/>
      <c r="H12" s="207"/>
      <c r="I12" s="207"/>
      <c r="J12" s="207"/>
      <c r="K12" s="207"/>
      <c r="L12" s="207"/>
      <c r="M12" s="181"/>
      <c r="N12" s="181"/>
      <c r="O12" s="181"/>
      <c r="P12" s="228" t="s">
        <v>10</v>
      </c>
      <c r="Q12" s="228"/>
      <c r="R12" s="228"/>
      <c r="S12" s="228"/>
      <c r="T12" s="228"/>
      <c r="U12" s="228"/>
      <c r="V12" s="228" t="s">
        <v>10</v>
      </c>
      <c r="W12" s="228"/>
      <c r="X12" s="228"/>
      <c r="Y12" s="228"/>
      <c r="Z12" s="228"/>
      <c r="AA12" s="228"/>
      <c r="AB12" s="228" t="s">
        <v>10</v>
      </c>
      <c r="AC12" s="228"/>
      <c r="AD12" s="228"/>
      <c r="AE12" s="228"/>
      <c r="AF12" s="228"/>
      <c r="AG12" s="154" t="s">
        <v>10</v>
      </c>
      <c r="AH12" s="154"/>
      <c r="AI12" s="154"/>
      <c r="AJ12" s="154"/>
      <c r="AK12" s="154"/>
      <c r="AL12" s="154"/>
      <c r="AM12" s="154"/>
      <c r="AN12" s="173">
        <v>222304000</v>
      </c>
      <c r="AO12" s="173"/>
      <c r="AP12" s="173"/>
      <c r="AQ12" s="173"/>
      <c r="AR12" s="173"/>
      <c r="AS12" s="154" t="s">
        <v>10</v>
      </c>
      <c r="AT12" s="154"/>
      <c r="AU12" s="154"/>
      <c r="AV12" s="59">
        <v>35837000</v>
      </c>
      <c r="AW12" s="155">
        <f>SUM(P12:AV12)</f>
        <v>258141000</v>
      </c>
      <c r="AX12" s="156"/>
    </row>
    <row r="13" spans="3:51" s="1" customFormat="1" ht="15" hidden="1" customHeight="1" x14ac:dyDescent="0.25">
      <c r="C13" s="177" t="s">
        <v>148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229"/>
      <c r="N13" s="229"/>
      <c r="O13" s="229"/>
      <c r="P13" s="159" t="s">
        <v>10</v>
      </c>
      <c r="Q13" s="159"/>
      <c r="R13" s="159"/>
      <c r="S13" s="159"/>
      <c r="T13" s="159"/>
      <c r="U13" s="159"/>
      <c r="V13" s="159" t="s">
        <v>10</v>
      </c>
      <c r="W13" s="159"/>
      <c r="X13" s="159"/>
      <c r="Y13" s="159"/>
      <c r="Z13" s="159"/>
      <c r="AA13" s="159"/>
      <c r="AB13" s="159" t="s">
        <v>10</v>
      </c>
      <c r="AC13" s="159"/>
      <c r="AD13" s="159"/>
      <c r="AE13" s="159"/>
      <c r="AF13" s="159"/>
      <c r="AG13" s="160" t="s">
        <v>10</v>
      </c>
      <c r="AH13" s="160"/>
      <c r="AI13" s="160"/>
      <c r="AJ13" s="160"/>
      <c r="AK13" s="160"/>
      <c r="AL13" s="160"/>
      <c r="AM13" s="160"/>
      <c r="AN13" s="160" t="s">
        <v>10</v>
      </c>
      <c r="AO13" s="160"/>
      <c r="AP13" s="160"/>
      <c r="AQ13" s="160"/>
      <c r="AR13" s="160"/>
      <c r="AS13" s="160" t="s">
        <v>10</v>
      </c>
      <c r="AT13" s="160"/>
      <c r="AU13" s="160"/>
      <c r="AV13" s="55" t="s">
        <v>10</v>
      </c>
      <c r="AW13" s="155" t="s">
        <v>10</v>
      </c>
      <c r="AX13" s="156"/>
      <c r="AY13" s="1" t="s">
        <v>62</v>
      </c>
    </row>
    <row r="14" spans="3:51" s="1" customFormat="1" ht="15" hidden="1" customHeight="1" x14ac:dyDescent="0.25">
      <c r="C14" s="174" t="s">
        <v>109</v>
      </c>
      <c r="D14" s="175"/>
      <c r="E14" s="175"/>
      <c r="F14" s="175"/>
      <c r="G14" s="175"/>
      <c r="H14" s="175"/>
      <c r="I14" s="175"/>
      <c r="J14" s="175"/>
      <c r="K14" s="175"/>
      <c r="L14" s="176"/>
      <c r="M14" s="181"/>
      <c r="N14" s="175"/>
      <c r="O14" s="175"/>
      <c r="P14" s="228" t="s">
        <v>10</v>
      </c>
      <c r="Q14" s="228"/>
      <c r="R14" s="228"/>
      <c r="S14" s="228"/>
      <c r="T14" s="228"/>
      <c r="U14" s="228"/>
      <c r="V14" s="228" t="s">
        <v>10</v>
      </c>
      <c r="W14" s="228"/>
      <c r="X14" s="228"/>
      <c r="Y14" s="228"/>
      <c r="Z14" s="228"/>
      <c r="AA14" s="228"/>
      <c r="AB14" s="228" t="s">
        <v>10</v>
      </c>
      <c r="AC14" s="228"/>
      <c r="AD14" s="228"/>
      <c r="AE14" s="228"/>
      <c r="AF14" s="228"/>
      <c r="AG14" s="228" t="s">
        <v>10</v>
      </c>
      <c r="AH14" s="228"/>
      <c r="AI14" s="228"/>
      <c r="AJ14" s="228"/>
      <c r="AK14" s="228"/>
      <c r="AL14" s="228"/>
      <c r="AM14" s="228"/>
      <c r="AN14" s="154" t="s">
        <v>10</v>
      </c>
      <c r="AO14" s="154"/>
      <c r="AP14" s="154"/>
      <c r="AQ14" s="154"/>
      <c r="AR14" s="154"/>
      <c r="AS14" s="228" t="s">
        <v>10</v>
      </c>
      <c r="AT14" s="228"/>
      <c r="AU14" s="228"/>
      <c r="AV14" s="25" t="s">
        <v>10</v>
      </c>
      <c r="AW14" s="155" t="s">
        <v>10</v>
      </c>
      <c r="AX14" s="156"/>
    </row>
    <row r="15" spans="3:51" s="1" customFormat="1" ht="15" hidden="1" customHeight="1" x14ac:dyDescent="0.25">
      <c r="C15" s="174" t="s">
        <v>149</v>
      </c>
      <c r="D15" s="175"/>
      <c r="E15" s="175"/>
      <c r="F15" s="175"/>
      <c r="G15" s="175"/>
      <c r="H15" s="175"/>
      <c r="I15" s="175"/>
      <c r="J15" s="175"/>
      <c r="K15" s="175"/>
      <c r="L15" s="176"/>
      <c r="M15" s="162"/>
      <c r="N15" s="162"/>
      <c r="O15" s="162"/>
      <c r="P15" s="152" t="s">
        <v>10</v>
      </c>
      <c r="Q15" s="152"/>
      <c r="R15" s="152"/>
      <c r="S15" s="152"/>
      <c r="T15" s="152"/>
      <c r="U15" s="152"/>
      <c r="V15" s="153" t="s">
        <v>10</v>
      </c>
      <c r="W15" s="153"/>
      <c r="X15" s="153"/>
      <c r="Y15" s="153"/>
      <c r="Z15" s="153"/>
      <c r="AA15" s="153"/>
      <c r="AB15" s="153" t="s">
        <v>10</v>
      </c>
      <c r="AC15" s="153"/>
      <c r="AD15" s="153"/>
      <c r="AE15" s="153"/>
      <c r="AF15" s="153"/>
      <c r="AG15" s="154" t="s">
        <v>10</v>
      </c>
      <c r="AH15" s="154"/>
      <c r="AI15" s="154"/>
      <c r="AJ15" s="154"/>
      <c r="AK15" s="154"/>
      <c r="AL15" s="154"/>
      <c r="AM15" s="154"/>
      <c r="AN15" s="154" t="s">
        <v>10</v>
      </c>
      <c r="AO15" s="154"/>
      <c r="AP15" s="154"/>
      <c r="AQ15" s="154"/>
      <c r="AR15" s="154"/>
      <c r="AS15" s="154" t="s">
        <v>10</v>
      </c>
      <c r="AT15" s="154"/>
      <c r="AU15" s="154"/>
      <c r="AV15" s="57" t="s">
        <v>10</v>
      </c>
      <c r="AW15" s="155" t="s">
        <v>10</v>
      </c>
      <c r="AX15" s="156"/>
    </row>
    <row r="16" spans="3:51" s="1" customFormat="1" ht="15" hidden="1" customHeight="1" x14ac:dyDescent="0.25">
      <c r="C16" s="174" t="s">
        <v>150</v>
      </c>
      <c r="D16" s="175"/>
      <c r="E16" s="175"/>
      <c r="F16" s="175"/>
      <c r="G16" s="175"/>
      <c r="H16" s="175"/>
      <c r="I16" s="175"/>
      <c r="J16" s="175"/>
      <c r="K16" s="175"/>
      <c r="L16" s="176"/>
      <c r="M16" s="162"/>
      <c r="N16" s="162"/>
      <c r="O16" s="162"/>
      <c r="P16" s="152" t="s">
        <v>10</v>
      </c>
      <c r="Q16" s="152"/>
      <c r="R16" s="152"/>
      <c r="S16" s="152"/>
      <c r="T16" s="152"/>
      <c r="U16" s="152"/>
      <c r="V16" s="153" t="s">
        <v>10</v>
      </c>
      <c r="W16" s="153"/>
      <c r="X16" s="153"/>
      <c r="Y16" s="153"/>
      <c r="Z16" s="153"/>
      <c r="AA16" s="153"/>
      <c r="AB16" s="153" t="s">
        <v>10</v>
      </c>
      <c r="AC16" s="153"/>
      <c r="AD16" s="153"/>
      <c r="AE16" s="153"/>
      <c r="AF16" s="153"/>
      <c r="AG16" s="154" t="s">
        <v>10</v>
      </c>
      <c r="AH16" s="154"/>
      <c r="AI16" s="154"/>
      <c r="AJ16" s="154"/>
      <c r="AK16" s="154"/>
      <c r="AL16" s="154"/>
      <c r="AM16" s="154"/>
      <c r="AN16" s="154" t="s">
        <v>10</v>
      </c>
      <c r="AO16" s="154"/>
      <c r="AP16" s="154"/>
      <c r="AQ16" s="154"/>
      <c r="AR16" s="154"/>
      <c r="AS16" s="154" t="s">
        <v>10</v>
      </c>
      <c r="AT16" s="154"/>
      <c r="AU16" s="154"/>
      <c r="AV16" s="57" t="s">
        <v>10</v>
      </c>
      <c r="AW16" s="155" t="s">
        <v>10</v>
      </c>
      <c r="AX16" s="156"/>
    </row>
    <row r="17" spans="3:50" ht="15" hidden="1" customHeight="1" x14ac:dyDescent="0.25">
      <c r="C17" s="174" t="s">
        <v>151</v>
      </c>
      <c r="D17" s="175"/>
      <c r="E17" s="175"/>
      <c r="F17" s="175"/>
      <c r="G17" s="175"/>
      <c r="H17" s="175"/>
      <c r="I17" s="175"/>
      <c r="J17" s="175"/>
      <c r="K17" s="175"/>
      <c r="L17" s="176"/>
      <c r="M17" s="162"/>
      <c r="N17" s="162"/>
      <c r="O17" s="162"/>
      <c r="P17" s="152" t="s">
        <v>10</v>
      </c>
      <c r="Q17" s="152"/>
      <c r="R17" s="152"/>
      <c r="S17" s="152"/>
      <c r="T17" s="152"/>
      <c r="U17" s="152"/>
      <c r="V17" s="153" t="s">
        <v>10</v>
      </c>
      <c r="W17" s="153"/>
      <c r="X17" s="153"/>
      <c r="Y17" s="153"/>
      <c r="Z17" s="153"/>
      <c r="AA17" s="153"/>
      <c r="AB17" s="153" t="s">
        <v>10</v>
      </c>
      <c r="AC17" s="153"/>
      <c r="AD17" s="153"/>
      <c r="AE17" s="153"/>
      <c r="AF17" s="153"/>
      <c r="AG17" s="154" t="s">
        <v>10</v>
      </c>
      <c r="AH17" s="154"/>
      <c r="AI17" s="154"/>
      <c r="AJ17" s="154"/>
      <c r="AK17" s="154"/>
      <c r="AL17" s="154"/>
      <c r="AM17" s="154"/>
      <c r="AN17" s="154" t="s">
        <v>10</v>
      </c>
      <c r="AO17" s="154"/>
      <c r="AP17" s="154"/>
      <c r="AQ17" s="154"/>
      <c r="AR17" s="154"/>
      <c r="AS17" s="154" t="s">
        <v>10</v>
      </c>
      <c r="AT17" s="154"/>
      <c r="AU17" s="154"/>
      <c r="AV17" s="57" t="s">
        <v>10</v>
      </c>
      <c r="AW17" s="155"/>
      <c r="AX17" s="156"/>
    </row>
    <row r="18" spans="3:50" ht="15" hidden="1" customHeight="1" x14ac:dyDescent="0.25">
      <c r="C18" s="174" t="s">
        <v>111</v>
      </c>
      <c r="D18" s="175"/>
      <c r="E18" s="175"/>
      <c r="F18" s="175"/>
      <c r="G18" s="175"/>
      <c r="H18" s="175"/>
      <c r="I18" s="175"/>
      <c r="J18" s="175"/>
      <c r="K18" s="175"/>
      <c r="L18" s="176"/>
      <c r="M18" s="162"/>
      <c r="N18" s="162"/>
      <c r="O18" s="162"/>
      <c r="P18" s="152" t="s">
        <v>10</v>
      </c>
      <c r="Q18" s="152"/>
      <c r="R18" s="152"/>
      <c r="S18" s="152"/>
      <c r="T18" s="152"/>
      <c r="U18" s="152"/>
      <c r="V18" s="153" t="s">
        <v>10</v>
      </c>
      <c r="W18" s="153"/>
      <c r="X18" s="153"/>
      <c r="Y18" s="153"/>
      <c r="Z18" s="153"/>
      <c r="AA18" s="153"/>
      <c r="AB18" s="153" t="s">
        <v>10</v>
      </c>
      <c r="AC18" s="153"/>
      <c r="AD18" s="153"/>
      <c r="AE18" s="153"/>
      <c r="AF18" s="153"/>
      <c r="AG18" s="154" t="s">
        <v>10</v>
      </c>
      <c r="AH18" s="154"/>
      <c r="AI18" s="154"/>
      <c r="AJ18" s="154"/>
      <c r="AK18" s="154"/>
      <c r="AL18" s="154"/>
      <c r="AM18" s="154"/>
      <c r="AN18" s="154" t="s">
        <v>10</v>
      </c>
      <c r="AO18" s="154"/>
      <c r="AP18" s="154"/>
      <c r="AQ18" s="154"/>
      <c r="AR18" s="154"/>
      <c r="AS18" s="154" t="s">
        <v>10</v>
      </c>
      <c r="AT18" s="154"/>
      <c r="AU18" s="154"/>
      <c r="AV18" s="57" t="s">
        <v>10</v>
      </c>
      <c r="AW18" s="155"/>
      <c r="AX18" s="156"/>
    </row>
    <row r="19" spans="3:50" ht="15" hidden="1" customHeight="1" x14ac:dyDescent="0.25">
      <c r="C19" s="174" t="s">
        <v>121</v>
      </c>
      <c r="D19" s="175"/>
      <c r="E19" s="175"/>
      <c r="F19" s="175"/>
      <c r="G19" s="175"/>
      <c r="H19" s="175"/>
      <c r="I19" s="175"/>
      <c r="J19" s="175"/>
      <c r="K19" s="175"/>
      <c r="L19" s="176"/>
      <c r="M19" s="162"/>
      <c r="N19" s="162"/>
      <c r="O19" s="162"/>
      <c r="P19" s="152" t="s">
        <v>10</v>
      </c>
      <c r="Q19" s="152"/>
      <c r="R19" s="152"/>
      <c r="S19" s="152"/>
      <c r="T19" s="152"/>
      <c r="U19" s="152"/>
      <c r="V19" s="153" t="s">
        <v>10</v>
      </c>
      <c r="W19" s="153"/>
      <c r="X19" s="153"/>
      <c r="Y19" s="153"/>
      <c r="Z19" s="153"/>
      <c r="AA19" s="153"/>
      <c r="AB19" s="153" t="s">
        <v>10</v>
      </c>
      <c r="AC19" s="153"/>
      <c r="AD19" s="153"/>
      <c r="AE19" s="153"/>
      <c r="AF19" s="153"/>
      <c r="AG19" s="154" t="s">
        <v>10</v>
      </c>
      <c r="AH19" s="154"/>
      <c r="AI19" s="154"/>
      <c r="AJ19" s="154"/>
      <c r="AK19" s="154"/>
      <c r="AL19" s="154"/>
      <c r="AM19" s="154"/>
      <c r="AN19" s="154" t="s">
        <v>10</v>
      </c>
      <c r="AO19" s="154"/>
      <c r="AP19" s="154"/>
      <c r="AQ19" s="154"/>
      <c r="AR19" s="154"/>
      <c r="AS19" s="154" t="s">
        <v>10</v>
      </c>
      <c r="AT19" s="154"/>
      <c r="AU19" s="154"/>
      <c r="AV19" s="57" t="s">
        <v>10</v>
      </c>
      <c r="AW19" s="155"/>
      <c r="AX19" s="156"/>
    </row>
    <row r="20" spans="3:50" ht="15" hidden="1" customHeight="1" x14ac:dyDescent="0.25">
      <c r="C20" s="174" t="s">
        <v>112</v>
      </c>
      <c r="D20" s="175"/>
      <c r="E20" s="175"/>
      <c r="F20" s="175"/>
      <c r="G20" s="175"/>
      <c r="H20" s="175"/>
      <c r="I20" s="175"/>
      <c r="J20" s="175"/>
      <c r="K20" s="175"/>
      <c r="L20" s="176"/>
      <c r="M20" s="162"/>
      <c r="N20" s="162"/>
      <c r="O20" s="162"/>
      <c r="P20" s="152" t="s">
        <v>10</v>
      </c>
      <c r="Q20" s="152"/>
      <c r="R20" s="152"/>
      <c r="S20" s="152"/>
      <c r="T20" s="152"/>
      <c r="U20" s="152"/>
      <c r="V20" s="153" t="s">
        <v>10</v>
      </c>
      <c r="W20" s="153"/>
      <c r="X20" s="153"/>
      <c r="Y20" s="153"/>
      <c r="Z20" s="153"/>
      <c r="AA20" s="153"/>
      <c r="AB20" s="153" t="s">
        <v>10</v>
      </c>
      <c r="AC20" s="153"/>
      <c r="AD20" s="153"/>
      <c r="AE20" s="153"/>
      <c r="AF20" s="153"/>
      <c r="AG20" s="154" t="s">
        <v>10</v>
      </c>
      <c r="AH20" s="154"/>
      <c r="AI20" s="154"/>
      <c r="AJ20" s="154"/>
      <c r="AK20" s="154"/>
      <c r="AL20" s="154"/>
      <c r="AM20" s="154"/>
      <c r="AN20" s="154" t="s">
        <v>10</v>
      </c>
      <c r="AO20" s="154"/>
      <c r="AP20" s="154"/>
      <c r="AQ20" s="154"/>
      <c r="AR20" s="154"/>
      <c r="AS20" s="154" t="s">
        <v>10</v>
      </c>
      <c r="AT20" s="154"/>
      <c r="AU20" s="154"/>
      <c r="AV20" s="57" t="s">
        <v>10</v>
      </c>
      <c r="AW20" s="155"/>
      <c r="AX20" s="156"/>
    </row>
    <row r="21" spans="3:50" ht="15" hidden="1" customHeight="1" x14ac:dyDescent="0.25">
      <c r="C21" s="174" t="s">
        <v>152</v>
      </c>
      <c r="D21" s="175"/>
      <c r="E21" s="175"/>
      <c r="F21" s="175"/>
      <c r="G21" s="175"/>
      <c r="H21" s="175"/>
      <c r="I21" s="175"/>
      <c r="J21" s="175"/>
      <c r="K21" s="175"/>
      <c r="L21" s="176"/>
      <c r="M21" s="162"/>
      <c r="N21" s="162"/>
      <c r="O21" s="162"/>
      <c r="P21" s="152" t="s">
        <v>10</v>
      </c>
      <c r="Q21" s="152"/>
      <c r="R21" s="152"/>
      <c r="S21" s="152"/>
      <c r="T21" s="152"/>
      <c r="U21" s="152"/>
      <c r="V21" s="153" t="s">
        <v>10</v>
      </c>
      <c r="W21" s="153"/>
      <c r="X21" s="153"/>
      <c r="Y21" s="153"/>
      <c r="Z21" s="153"/>
      <c r="AA21" s="153"/>
      <c r="AB21" s="153" t="s">
        <v>10</v>
      </c>
      <c r="AC21" s="153"/>
      <c r="AD21" s="153"/>
      <c r="AE21" s="153"/>
      <c r="AF21" s="153"/>
      <c r="AG21" s="154" t="s">
        <v>10</v>
      </c>
      <c r="AH21" s="154"/>
      <c r="AI21" s="154"/>
      <c r="AJ21" s="154"/>
      <c r="AK21" s="154"/>
      <c r="AL21" s="154"/>
      <c r="AM21" s="154"/>
      <c r="AN21" s="154" t="s">
        <v>10</v>
      </c>
      <c r="AO21" s="154"/>
      <c r="AP21" s="154"/>
      <c r="AQ21" s="154"/>
      <c r="AR21" s="154"/>
      <c r="AS21" s="154" t="s">
        <v>10</v>
      </c>
      <c r="AT21" s="154"/>
      <c r="AU21" s="154"/>
      <c r="AV21" s="57" t="s">
        <v>10</v>
      </c>
      <c r="AW21" s="155"/>
      <c r="AX21" s="156"/>
    </row>
    <row r="22" spans="3:50" ht="15" hidden="1" customHeight="1" x14ac:dyDescent="0.25">
      <c r="C22" s="174" t="s">
        <v>115</v>
      </c>
      <c r="D22" s="175"/>
      <c r="E22" s="175"/>
      <c r="F22" s="175"/>
      <c r="G22" s="175"/>
      <c r="H22" s="175"/>
      <c r="I22" s="175"/>
      <c r="J22" s="175"/>
      <c r="K22" s="175"/>
      <c r="L22" s="176"/>
      <c r="M22" s="162"/>
      <c r="N22" s="162"/>
      <c r="O22" s="162"/>
      <c r="P22" s="152" t="s">
        <v>10</v>
      </c>
      <c r="Q22" s="152"/>
      <c r="R22" s="152"/>
      <c r="S22" s="152"/>
      <c r="T22" s="152"/>
      <c r="U22" s="152"/>
      <c r="V22" s="153" t="s">
        <v>10</v>
      </c>
      <c r="W22" s="153"/>
      <c r="X22" s="153"/>
      <c r="Y22" s="153"/>
      <c r="Z22" s="153"/>
      <c r="AA22" s="153"/>
      <c r="AB22" s="153" t="s">
        <v>10</v>
      </c>
      <c r="AC22" s="153"/>
      <c r="AD22" s="153"/>
      <c r="AE22" s="153"/>
      <c r="AF22" s="153"/>
      <c r="AG22" s="154" t="s">
        <v>10</v>
      </c>
      <c r="AH22" s="154"/>
      <c r="AI22" s="154"/>
      <c r="AJ22" s="154"/>
      <c r="AK22" s="154"/>
      <c r="AL22" s="154"/>
      <c r="AM22" s="154"/>
      <c r="AN22" s="154" t="s">
        <v>10</v>
      </c>
      <c r="AO22" s="154"/>
      <c r="AP22" s="154"/>
      <c r="AQ22" s="154"/>
      <c r="AR22" s="154"/>
      <c r="AS22" s="154" t="s">
        <v>10</v>
      </c>
      <c r="AT22" s="154"/>
      <c r="AU22" s="154"/>
      <c r="AV22" s="57" t="s">
        <v>10</v>
      </c>
      <c r="AW22" s="155"/>
      <c r="AX22" s="156"/>
    </row>
    <row r="23" spans="3:50" ht="15" hidden="1" customHeight="1" x14ac:dyDescent="0.25">
      <c r="C23" s="174" t="s">
        <v>153</v>
      </c>
      <c r="D23" s="175"/>
      <c r="E23" s="175"/>
      <c r="F23" s="175"/>
      <c r="G23" s="175"/>
      <c r="H23" s="175"/>
      <c r="I23" s="175"/>
      <c r="J23" s="175"/>
      <c r="K23" s="175"/>
      <c r="L23" s="176"/>
      <c r="M23" s="162"/>
      <c r="N23" s="162"/>
      <c r="O23" s="162"/>
      <c r="P23" s="152" t="s">
        <v>10</v>
      </c>
      <c r="Q23" s="152"/>
      <c r="R23" s="152"/>
      <c r="S23" s="152"/>
      <c r="T23" s="152"/>
      <c r="U23" s="152"/>
      <c r="V23" s="153" t="s">
        <v>10</v>
      </c>
      <c r="W23" s="153"/>
      <c r="X23" s="153"/>
      <c r="Y23" s="153"/>
      <c r="Z23" s="153"/>
      <c r="AA23" s="153"/>
      <c r="AB23" s="153" t="s">
        <v>10</v>
      </c>
      <c r="AC23" s="153"/>
      <c r="AD23" s="153"/>
      <c r="AE23" s="153"/>
      <c r="AF23" s="153"/>
      <c r="AG23" s="154" t="s">
        <v>10</v>
      </c>
      <c r="AH23" s="154"/>
      <c r="AI23" s="154"/>
      <c r="AJ23" s="154"/>
      <c r="AK23" s="154"/>
      <c r="AL23" s="154"/>
      <c r="AM23" s="154"/>
      <c r="AN23" s="154" t="s">
        <v>10</v>
      </c>
      <c r="AO23" s="154"/>
      <c r="AP23" s="154"/>
      <c r="AQ23" s="154"/>
      <c r="AR23" s="154"/>
      <c r="AS23" s="154" t="s">
        <v>10</v>
      </c>
      <c r="AT23" s="154"/>
      <c r="AU23" s="154"/>
      <c r="AV23" s="57" t="s">
        <v>10</v>
      </c>
      <c r="AW23" s="155"/>
      <c r="AX23" s="156"/>
    </row>
    <row r="24" spans="3:50" ht="22.5" customHeight="1" x14ac:dyDescent="0.25">
      <c r="C24" s="177" t="s">
        <v>154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65"/>
      <c r="N24" s="165"/>
      <c r="O24" s="165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60"/>
      <c r="AH24" s="160"/>
      <c r="AI24" s="160"/>
      <c r="AJ24" s="160"/>
      <c r="AK24" s="160"/>
      <c r="AL24" s="160"/>
      <c r="AM24" s="160"/>
      <c r="AN24" s="161"/>
      <c r="AO24" s="161"/>
      <c r="AP24" s="161"/>
      <c r="AQ24" s="161"/>
      <c r="AR24" s="161"/>
      <c r="AS24" s="160"/>
      <c r="AT24" s="160"/>
      <c r="AU24" s="160"/>
      <c r="AV24" s="55"/>
      <c r="AW24" s="155">
        <f>SUM(P24:AV24)</f>
        <v>0</v>
      </c>
      <c r="AX24" s="156"/>
    </row>
    <row r="25" spans="3:50" ht="15" hidden="1" customHeight="1" x14ac:dyDescent="0.25">
      <c r="C25" s="174" t="s">
        <v>109</v>
      </c>
      <c r="D25" s="175"/>
      <c r="E25" s="175"/>
      <c r="F25" s="175"/>
      <c r="G25" s="175"/>
      <c r="H25" s="175"/>
      <c r="I25" s="175"/>
      <c r="J25" s="175"/>
      <c r="K25" s="175"/>
      <c r="L25" s="176"/>
      <c r="M25" s="181"/>
      <c r="N25" s="175"/>
      <c r="O25" s="32"/>
      <c r="P25" s="152" t="s">
        <v>10</v>
      </c>
      <c r="Q25" s="152"/>
      <c r="R25" s="152"/>
      <c r="S25" s="152"/>
      <c r="T25" s="152"/>
      <c r="U25" s="152"/>
      <c r="V25" s="153" t="s">
        <v>10</v>
      </c>
      <c r="W25" s="153"/>
      <c r="X25" s="153"/>
      <c r="Y25" s="153"/>
      <c r="Z25" s="153"/>
      <c r="AA25" s="153"/>
      <c r="AB25" s="153" t="s">
        <v>10</v>
      </c>
      <c r="AC25" s="153"/>
      <c r="AD25" s="153"/>
      <c r="AE25" s="153"/>
      <c r="AF25" s="153"/>
      <c r="AG25" s="154" t="s">
        <v>10</v>
      </c>
      <c r="AH25" s="154"/>
      <c r="AI25" s="154"/>
      <c r="AJ25" s="154"/>
      <c r="AK25" s="154"/>
      <c r="AL25" s="154"/>
      <c r="AM25" s="154"/>
      <c r="AN25" s="154" t="s">
        <v>10</v>
      </c>
      <c r="AO25" s="154"/>
      <c r="AP25" s="154"/>
      <c r="AQ25" s="154"/>
      <c r="AR25" s="154"/>
      <c r="AS25" s="154" t="s">
        <v>10</v>
      </c>
      <c r="AT25" s="154"/>
      <c r="AU25" s="154"/>
      <c r="AV25" s="57" t="s">
        <v>10</v>
      </c>
      <c r="AW25" s="155"/>
      <c r="AX25" s="156"/>
    </row>
    <row r="26" spans="3:50" ht="15" hidden="1" customHeight="1" x14ac:dyDescent="0.25">
      <c r="C26" s="174" t="s">
        <v>155</v>
      </c>
      <c r="D26" s="175"/>
      <c r="E26" s="175"/>
      <c r="F26" s="175"/>
      <c r="G26" s="175"/>
      <c r="H26" s="175"/>
      <c r="I26" s="175"/>
      <c r="J26" s="175"/>
      <c r="K26" s="175"/>
      <c r="L26" s="176"/>
      <c r="M26" s="162"/>
      <c r="N26" s="162"/>
      <c r="O26" s="162"/>
      <c r="P26" s="152" t="s">
        <v>10</v>
      </c>
      <c r="Q26" s="152"/>
      <c r="R26" s="152"/>
      <c r="S26" s="152"/>
      <c r="T26" s="152"/>
      <c r="U26" s="152"/>
      <c r="V26" s="153" t="s">
        <v>10</v>
      </c>
      <c r="W26" s="153"/>
      <c r="X26" s="153"/>
      <c r="Y26" s="153"/>
      <c r="Z26" s="153"/>
      <c r="AA26" s="153"/>
      <c r="AB26" s="153" t="s">
        <v>10</v>
      </c>
      <c r="AC26" s="153"/>
      <c r="AD26" s="153"/>
      <c r="AE26" s="153"/>
      <c r="AF26" s="153"/>
      <c r="AG26" s="154" t="s">
        <v>10</v>
      </c>
      <c r="AH26" s="154"/>
      <c r="AI26" s="154"/>
      <c r="AJ26" s="154"/>
      <c r="AK26" s="154"/>
      <c r="AL26" s="154"/>
      <c r="AM26" s="154"/>
      <c r="AN26" s="154" t="s">
        <v>10</v>
      </c>
      <c r="AO26" s="154"/>
      <c r="AP26" s="154"/>
      <c r="AQ26" s="154"/>
      <c r="AR26" s="154"/>
      <c r="AS26" s="154" t="s">
        <v>10</v>
      </c>
      <c r="AT26" s="154"/>
      <c r="AU26" s="154"/>
      <c r="AV26" s="57" t="s">
        <v>10</v>
      </c>
      <c r="AW26" s="155"/>
      <c r="AX26" s="156"/>
    </row>
    <row r="27" spans="3:50" ht="15" hidden="1" customHeight="1" x14ac:dyDescent="0.25">
      <c r="C27" s="174" t="s">
        <v>109</v>
      </c>
      <c r="D27" s="175"/>
      <c r="E27" s="175"/>
      <c r="F27" s="175"/>
      <c r="G27" s="175"/>
      <c r="H27" s="175"/>
      <c r="I27" s="175"/>
      <c r="J27" s="175"/>
      <c r="K27" s="175"/>
      <c r="L27" s="176"/>
      <c r="M27" s="181"/>
      <c r="N27" s="175"/>
      <c r="O27" s="32"/>
      <c r="P27" s="152" t="s">
        <v>10</v>
      </c>
      <c r="Q27" s="152"/>
      <c r="R27" s="152"/>
      <c r="S27" s="152"/>
      <c r="T27" s="152"/>
      <c r="U27" s="152"/>
      <c r="V27" s="153" t="s">
        <v>10</v>
      </c>
      <c r="W27" s="153"/>
      <c r="X27" s="153"/>
      <c r="Y27" s="153"/>
      <c r="Z27" s="153"/>
      <c r="AA27" s="153"/>
      <c r="AB27" s="153" t="s">
        <v>10</v>
      </c>
      <c r="AC27" s="153"/>
      <c r="AD27" s="153"/>
      <c r="AE27" s="153"/>
      <c r="AF27" s="153"/>
      <c r="AG27" s="154" t="s">
        <v>10</v>
      </c>
      <c r="AH27" s="154"/>
      <c r="AI27" s="154"/>
      <c r="AJ27" s="154"/>
      <c r="AK27" s="154"/>
      <c r="AL27" s="154"/>
      <c r="AM27" s="154"/>
      <c r="AN27" s="154" t="s">
        <v>10</v>
      </c>
      <c r="AO27" s="154"/>
      <c r="AP27" s="154"/>
      <c r="AQ27" s="154"/>
      <c r="AR27" s="154"/>
      <c r="AS27" s="154" t="s">
        <v>10</v>
      </c>
      <c r="AT27" s="154"/>
      <c r="AU27" s="154"/>
      <c r="AV27" s="57" t="s">
        <v>10</v>
      </c>
      <c r="AW27" s="155"/>
      <c r="AX27" s="156"/>
    </row>
    <row r="28" spans="3:50" ht="15" hidden="1" customHeight="1" x14ac:dyDescent="0.25">
      <c r="C28" s="174" t="s">
        <v>156</v>
      </c>
      <c r="D28" s="175"/>
      <c r="E28" s="175"/>
      <c r="F28" s="175"/>
      <c r="G28" s="175"/>
      <c r="H28" s="175"/>
      <c r="I28" s="175"/>
      <c r="J28" s="175"/>
      <c r="K28" s="175"/>
      <c r="L28" s="176"/>
      <c r="M28" s="162"/>
      <c r="N28" s="162"/>
      <c r="O28" s="162"/>
      <c r="P28" s="152" t="s">
        <v>10</v>
      </c>
      <c r="Q28" s="152"/>
      <c r="R28" s="152"/>
      <c r="S28" s="152"/>
      <c r="T28" s="152"/>
      <c r="U28" s="152"/>
      <c r="V28" s="153" t="s">
        <v>10</v>
      </c>
      <c r="W28" s="153"/>
      <c r="X28" s="153"/>
      <c r="Y28" s="153"/>
      <c r="Z28" s="153"/>
      <c r="AA28" s="153"/>
      <c r="AB28" s="153" t="s">
        <v>10</v>
      </c>
      <c r="AC28" s="153"/>
      <c r="AD28" s="153"/>
      <c r="AE28" s="153"/>
      <c r="AF28" s="153"/>
      <c r="AG28" s="154" t="s">
        <v>10</v>
      </c>
      <c r="AH28" s="154"/>
      <c r="AI28" s="154"/>
      <c r="AJ28" s="154"/>
      <c r="AK28" s="154"/>
      <c r="AL28" s="154"/>
      <c r="AM28" s="154"/>
      <c r="AN28" s="154" t="s">
        <v>10</v>
      </c>
      <c r="AO28" s="154"/>
      <c r="AP28" s="154"/>
      <c r="AQ28" s="154"/>
      <c r="AR28" s="154"/>
      <c r="AS28" s="154" t="s">
        <v>10</v>
      </c>
      <c r="AT28" s="154"/>
      <c r="AU28" s="154"/>
      <c r="AV28" s="57" t="s">
        <v>10</v>
      </c>
      <c r="AW28" s="155"/>
      <c r="AX28" s="156"/>
    </row>
    <row r="29" spans="3:50" ht="15" hidden="1" customHeight="1" x14ac:dyDescent="0.25">
      <c r="C29" s="174" t="s">
        <v>157</v>
      </c>
      <c r="D29" s="175"/>
      <c r="E29" s="175"/>
      <c r="F29" s="175"/>
      <c r="G29" s="175"/>
      <c r="H29" s="175"/>
      <c r="I29" s="175"/>
      <c r="J29" s="175"/>
      <c r="K29" s="175"/>
      <c r="L29" s="176"/>
      <c r="M29" s="162"/>
      <c r="N29" s="162"/>
      <c r="O29" s="162"/>
      <c r="P29" s="152" t="s">
        <v>10</v>
      </c>
      <c r="Q29" s="152"/>
      <c r="R29" s="152"/>
      <c r="S29" s="152"/>
      <c r="T29" s="152"/>
      <c r="U29" s="152"/>
      <c r="V29" s="153" t="s">
        <v>10</v>
      </c>
      <c r="W29" s="153"/>
      <c r="X29" s="153"/>
      <c r="Y29" s="153"/>
      <c r="Z29" s="153"/>
      <c r="AA29" s="153"/>
      <c r="AB29" s="153" t="s">
        <v>10</v>
      </c>
      <c r="AC29" s="153"/>
      <c r="AD29" s="153"/>
      <c r="AE29" s="153"/>
      <c r="AF29" s="153"/>
      <c r="AG29" s="154" t="s">
        <v>10</v>
      </c>
      <c r="AH29" s="154"/>
      <c r="AI29" s="154"/>
      <c r="AJ29" s="154"/>
      <c r="AK29" s="154"/>
      <c r="AL29" s="154"/>
      <c r="AM29" s="154"/>
      <c r="AN29" s="154" t="s">
        <v>10</v>
      </c>
      <c r="AO29" s="154"/>
      <c r="AP29" s="154"/>
      <c r="AQ29" s="154"/>
      <c r="AR29" s="154"/>
      <c r="AS29" s="154" t="s">
        <v>10</v>
      </c>
      <c r="AT29" s="154"/>
      <c r="AU29" s="154"/>
      <c r="AV29" s="57" t="s">
        <v>10</v>
      </c>
      <c r="AW29" s="155"/>
      <c r="AX29" s="156"/>
    </row>
    <row r="30" spans="3:50" ht="15" hidden="1" customHeight="1" x14ac:dyDescent="0.25">
      <c r="C30" s="174" t="s">
        <v>158</v>
      </c>
      <c r="D30" s="175"/>
      <c r="E30" s="175"/>
      <c r="F30" s="175"/>
      <c r="G30" s="175"/>
      <c r="H30" s="175"/>
      <c r="I30" s="175"/>
      <c r="J30" s="175"/>
      <c r="K30" s="175"/>
      <c r="L30" s="176"/>
      <c r="M30" s="162"/>
      <c r="N30" s="162"/>
      <c r="O30" s="162"/>
      <c r="P30" s="152" t="s">
        <v>10</v>
      </c>
      <c r="Q30" s="152"/>
      <c r="R30" s="152"/>
      <c r="S30" s="152"/>
      <c r="T30" s="152"/>
      <c r="U30" s="152"/>
      <c r="V30" s="153" t="s">
        <v>10</v>
      </c>
      <c r="W30" s="153"/>
      <c r="X30" s="153"/>
      <c r="Y30" s="153"/>
      <c r="Z30" s="153"/>
      <c r="AA30" s="153"/>
      <c r="AB30" s="153" t="s">
        <v>10</v>
      </c>
      <c r="AC30" s="153"/>
      <c r="AD30" s="153"/>
      <c r="AE30" s="153"/>
      <c r="AF30" s="153"/>
      <c r="AG30" s="154" t="s">
        <v>10</v>
      </c>
      <c r="AH30" s="154"/>
      <c r="AI30" s="154"/>
      <c r="AJ30" s="154"/>
      <c r="AK30" s="154"/>
      <c r="AL30" s="154"/>
      <c r="AM30" s="154"/>
      <c r="AN30" s="154" t="s">
        <v>10</v>
      </c>
      <c r="AO30" s="154"/>
      <c r="AP30" s="154"/>
      <c r="AQ30" s="154"/>
      <c r="AR30" s="154"/>
      <c r="AS30" s="154" t="s">
        <v>10</v>
      </c>
      <c r="AT30" s="154"/>
      <c r="AU30" s="154"/>
      <c r="AV30" s="57" t="s">
        <v>10</v>
      </c>
      <c r="AW30" s="155"/>
      <c r="AX30" s="156"/>
    </row>
    <row r="31" spans="3:50" ht="15" hidden="1" customHeight="1" x14ac:dyDescent="0.25">
      <c r="C31" s="174" t="s">
        <v>159</v>
      </c>
      <c r="D31" s="175"/>
      <c r="E31" s="175"/>
      <c r="F31" s="175"/>
      <c r="G31" s="175"/>
      <c r="H31" s="175"/>
      <c r="I31" s="175"/>
      <c r="J31" s="175"/>
      <c r="K31" s="175"/>
      <c r="L31" s="176"/>
      <c r="M31" s="162"/>
      <c r="N31" s="162"/>
      <c r="O31" s="162"/>
      <c r="P31" s="152" t="s">
        <v>10</v>
      </c>
      <c r="Q31" s="152"/>
      <c r="R31" s="152"/>
      <c r="S31" s="152"/>
      <c r="T31" s="152"/>
      <c r="U31" s="152"/>
      <c r="V31" s="153" t="s">
        <v>10</v>
      </c>
      <c r="W31" s="153"/>
      <c r="X31" s="153"/>
      <c r="Y31" s="153"/>
      <c r="Z31" s="153"/>
      <c r="AA31" s="153"/>
      <c r="AB31" s="153" t="s">
        <v>10</v>
      </c>
      <c r="AC31" s="153"/>
      <c r="AD31" s="153"/>
      <c r="AE31" s="153"/>
      <c r="AF31" s="153"/>
      <c r="AG31" s="154" t="s">
        <v>10</v>
      </c>
      <c r="AH31" s="154"/>
      <c r="AI31" s="154"/>
      <c r="AJ31" s="154"/>
      <c r="AK31" s="154"/>
      <c r="AL31" s="154"/>
      <c r="AM31" s="154"/>
      <c r="AN31" s="154" t="s">
        <v>10</v>
      </c>
      <c r="AO31" s="154"/>
      <c r="AP31" s="154"/>
      <c r="AQ31" s="154"/>
      <c r="AR31" s="154"/>
      <c r="AS31" s="154" t="s">
        <v>10</v>
      </c>
      <c r="AT31" s="154"/>
      <c r="AU31" s="154"/>
      <c r="AV31" s="57" t="s">
        <v>10</v>
      </c>
      <c r="AW31" s="155"/>
      <c r="AX31" s="156"/>
    </row>
    <row r="32" spans="3:50" ht="15" hidden="1" customHeight="1" x14ac:dyDescent="0.25">
      <c r="C32" s="174" t="s">
        <v>160</v>
      </c>
      <c r="D32" s="175"/>
      <c r="E32" s="175"/>
      <c r="F32" s="175"/>
      <c r="G32" s="175"/>
      <c r="H32" s="175"/>
      <c r="I32" s="175"/>
      <c r="J32" s="175"/>
      <c r="K32" s="175"/>
      <c r="L32" s="176"/>
      <c r="M32" s="162"/>
      <c r="N32" s="162"/>
      <c r="O32" s="162"/>
      <c r="P32" s="152" t="s">
        <v>10</v>
      </c>
      <c r="Q32" s="152"/>
      <c r="R32" s="152"/>
      <c r="S32" s="152"/>
      <c r="T32" s="152"/>
      <c r="U32" s="152"/>
      <c r="V32" s="153" t="s">
        <v>10</v>
      </c>
      <c r="W32" s="153"/>
      <c r="X32" s="153"/>
      <c r="Y32" s="153"/>
      <c r="Z32" s="153"/>
      <c r="AA32" s="153"/>
      <c r="AB32" s="153" t="s">
        <v>10</v>
      </c>
      <c r="AC32" s="153"/>
      <c r="AD32" s="153"/>
      <c r="AE32" s="153"/>
      <c r="AF32" s="153"/>
      <c r="AG32" s="154" t="s">
        <v>10</v>
      </c>
      <c r="AH32" s="154"/>
      <c r="AI32" s="154"/>
      <c r="AJ32" s="154"/>
      <c r="AK32" s="154"/>
      <c r="AL32" s="154"/>
      <c r="AM32" s="154"/>
      <c r="AN32" s="154" t="s">
        <v>10</v>
      </c>
      <c r="AO32" s="154"/>
      <c r="AP32" s="154"/>
      <c r="AQ32" s="154"/>
      <c r="AR32" s="154"/>
      <c r="AS32" s="154" t="s">
        <v>10</v>
      </c>
      <c r="AT32" s="154"/>
      <c r="AU32" s="154"/>
      <c r="AV32" s="57" t="s">
        <v>10</v>
      </c>
      <c r="AW32" s="155"/>
      <c r="AX32" s="156"/>
    </row>
    <row r="33" spans="3:52" ht="15" hidden="1" customHeight="1" x14ac:dyDescent="0.25">
      <c r="C33" s="174" t="s">
        <v>161</v>
      </c>
      <c r="D33" s="175"/>
      <c r="E33" s="175"/>
      <c r="F33" s="175"/>
      <c r="G33" s="175"/>
      <c r="H33" s="175"/>
      <c r="I33" s="175"/>
      <c r="J33" s="175"/>
      <c r="K33" s="175"/>
      <c r="L33" s="176"/>
      <c r="M33" s="162"/>
      <c r="N33" s="162"/>
      <c r="O33" s="162"/>
      <c r="P33" s="152" t="s">
        <v>10</v>
      </c>
      <c r="Q33" s="152"/>
      <c r="R33" s="152"/>
      <c r="S33" s="152"/>
      <c r="T33" s="152"/>
      <c r="U33" s="152"/>
      <c r="V33" s="153" t="s">
        <v>10</v>
      </c>
      <c r="W33" s="153"/>
      <c r="X33" s="153"/>
      <c r="Y33" s="153"/>
      <c r="Z33" s="153"/>
      <c r="AA33" s="153"/>
      <c r="AB33" s="153" t="s">
        <v>10</v>
      </c>
      <c r="AC33" s="153"/>
      <c r="AD33" s="153"/>
      <c r="AE33" s="153"/>
      <c r="AF33" s="153"/>
      <c r="AG33" s="154" t="s">
        <v>10</v>
      </c>
      <c r="AH33" s="154"/>
      <c r="AI33" s="154"/>
      <c r="AJ33" s="154"/>
      <c r="AK33" s="154"/>
      <c r="AL33" s="154"/>
      <c r="AM33" s="154"/>
      <c r="AN33" s="154" t="s">
        <v>10</v>
      </c>
      <c r="AO33" s="154"/>
      <c r="AP33" s="154"/>
      <c r="AQ33" s="154"/>
      <c r="AR33" s="154"/>
      <c r="AS33" s="154" t="s">
        <v>10</v>
      </c>
      <c r="AT33" s="154"/>
      <c r="AU33" s="154"/>
      <c r="AV33" s="57" t="s">
        <v>10</v>
      </c>
      <c r="AW33" s="155"/>
      <c r="AX33" s="156"/>
    </row>
    <row r="34" spans="3:52" ht="15" hidden="1" customHeight="1" x14ac:dyDescent="0.25">
      <c r="C34" s="174" t="s">
        <v>162</v>
      </c>
      <c r="D34" s="175"/>
      <c r="E34" s="175"/>
      <c r="F34" s="175"/>
      <c r="G34" s="175"/>
      <c r="H34" s="175"/>
      <c r="I34" s="175"/>
      <c r="J34" s="175"/>
      <c r="K34" s="175"/>
      <c r="L34" s="176"/>
      <c r="M34" s="162"/>
      <c r="N34" s="162"/>
      <c r="O34" s="162"/>
      <c r="P34" s="152" t="s">
        <v>10</v>
      </c>
      <c r="Q34" s="152"/>
      <c r="R34" s="152"/>
      <c r="S34" s="152"/>
      <c r="T34" s="152"/>
      <c r="U34" s="152"/>
      <c r="V34" s="153" t="s">
        <v>10</v>
      </c>
      <c r="W34" s="153"/>
      <c r="X34" s="153"/>
      <c r="Y34" s="153"/>
      <c r="Z34" s="153"/>
      <c r="AA34" s="153"/>
      <c r="AB34" s="153" t="s">
        <v>10</v>
      </c>
      <c r="AC34" s="153"/>
      <c r="AD34" s="153"/>
      <c r="AE34" s="153"/>
      <c r="AF34" s="153"/>
      <c r="AG34" s="154" t="s">
        <v>10</v>
      </c>
      <c r="AH34" s="154"/>
      <c r="AI34" s="154"/>
      <c r="AJ34" s="154"/>
      <c r="AK34" s="154"/>
      <c r="AL34" s="154"/>
      <c r="AM34" s="154"/>
      <c r="AN34" s="154" t="s">
        <v>10</v>
      </c>
      <c r="AO34" s="154"/>
      <c r="AP34" s="154"/>
      <c r="AQ34" s="154"/>
      <c r="AR34" s="154"/>
      <c r="AS34" s="154" t="s">
        <v>10</v>
      </c>
      <c r="AT34" s="154"/>
      <c r="AU34" s="154"/>
      <c r="AV34" s="57" t="s">
        <v>10</v>
      </c>
      <c r="AW34" s="155"/>
      <c r="AX34" s="156"/>
    </row>
    <row r="35" spans="3:52" ht="15" hidden="1" customHeight="1" x14ac:dyDescent="0.25">
      <c r="C35" s="174" t="s">
        <v>163</v>
      </c>
      <c r="D35" s="175"/>
      <c r="E35" s="175"/>
      <c r="F35" s="175"/>
      <c r="G35" s="175"/>
      <c r="H35" s="175"/>
      <c r="I35" s="175"/>
      <c r="J35" s="175"/>
      <c r="K35" s="175"/>
      <c r="L35" s="176"/>
      <c r="M35" s="162"/>
      <c r="N35" s="162"/>
      <c r="O35" s="162"/>
      <c r="P35" s="152" t="s">
        <v>10</v>
      </c>
      <c r="Q35" s="152"/>
      <c r="R35" s="152"/>
      <c r="S35" s="152"/>
      <c r="T35" s="152"/>
      <c r="U35" s="152"/>
      <c r="V35" s="153" t="s">
        <v>10</v>
      </c>
      <c r="W35" s="153"/>
      <c r="X35" s="153"/>
      <c r="Y35" s="153"/>
      <c r="Z35" s="153"/>
      <c r="AA35" s="153"/>
      <c r="AB35" s="153" t="s">
        <v>10</v>
      </c>
      <c r="AC35" s="153"/>
      <c r="AD35" s="153"/>
      <c r="AE35" s="153"/>
      <c r="AF35" s="153"/>
      <c r="AG35" s="154" t="s">
        <v>10</v>
      </c>
      <c r="AH35" s="154"/>
      <c r="AI35" s="154"/>
      <c r="AJ35" s="154"/>
      <c r="AK35" s="154"/>
      <c r="AL35" s="154"/>
      <c r="AM35" s="154"/>
      <c r="AN35" s="154" t="s">
        <v>10</v>
      </c>
      <c r="AO35" s="154"/>
      <c r="AP35" s="154"/>
      <c r="AQ35" s="154"/>
      <c r="AR35" s="154"/>
      <c r="AS35" s="154" t="s">
        <v>10</v>
      </c>
      <c r="AT35" s="154"/>
      <c r="AU35" s="154"/>
      <c r="AV35" s="57" t="s">
        <v>10</v>
      </c>
      <c r="AW35" s="155"/>
      <c r="AX35" s="156"/>
    </row>
    <row r="36" spans="3:52" ht="2.25" customHeight="1" x14ac:dyDescent="0.25">
      <c r="C36" s="174" t="s">
        <v>164</v>
      </c>
      <c r="D36" s="175"/>
      <c r="E36" s="175"/>
      <c r="F36" s="175"/>
      <c r="G36" s="175"/>
      <c r="H36" s="175"/>
      <c r="I36" s="175"/>
      <c r="J36" s="175"/>
      <c r="K36" s="175"/>
      <c r="L36" s="176"/>
      <c r="M36" s="162"/>
      <c r="N36" s="162"/>
      <c r="O36" s="162"/>
      <c r="P36" s="152" t="s">
        <v>10</v>
      </c>
      <c r="Q36" s="152"/>
      <c r="R36" s="152"/>
      <c r="S36" s="152"/>
      <c r="T36" s="152"/>
      <c r="U36" s="152"/>
      <c r="V36" s="153" t="s">
        <v>10</v>
      </c>
      <c r="W36" s="153"/>
      <c r="X36" s="153"/>
      <c r="Y36" s="153"/>
      <c r="Z36" s="153"/>
      <c r="AA36" s="153"/>
      <c r="AB36" s="153" t="s">
        <v>10</v>
      </c>
      <c r="AC36" s="153"/>
      <c r="AD36" s="153"/>
      <c r="AE36" s="153"/>
      <c r="AF36" s="153"/>
      <c r="AG36" s="154" t="s">
        <v>10</v>
      </c>
      <c r="AH36" s="154"/>
      <c r="AI36" s="154"/>
      <c r="AJ36" s="154"/>
      <c r="AK36" s="154"/>
      <c r="AL36" s="154"/>
      <c r="AM36" s="154"/>
      <c r="AN36" s="154" t="s">
        <v>10</v>
      </c>
      <c r="AO36" s="154"/>
      <c r="AP36" s="154"/>
      <c r="AQ36" s="154"/>
      <c r="AR36" s="154"/>
      <c r="AS36" s="154" t="s">
        <v>10</v>
      </c>
      <c r="AT36" s="154"/>
      <c r="AU36" s="154"/>
      <c r="AV36" s="57" t="s">
        <v>10</v>
      </c>
      <c r="AW36" s="155"/>
      <c r="AX36" s="156"/>
    </row>
    <row r="37" spans="3:52" ht="15" customHeight="1" x14ac:dyDescent="0.25">
      <c r="C37" s="174" t="s">
        <v>165</v>
      </c>
      <c r="D37" s="175"/>
      <c r="E37" s="175"/>
      <c r="F37" s="175"/>
      <c r="G37" s="175"/>
      <c r="H37" s="175"/>
      <c r="I37" s="175"/>
      <c r="J37" s="175"/>
      <c r="K37" s="175"/>
      <c r="L37" s="176"/>
      <c r="M37" s="162"/>
      <c r="N37" s="162"/>
      <c r="O37" s="162"/>
      <c r="P37" s="152"/>
      <c r="Q37" s="152"/>
      <c r="R37" s="152"/>
      <c r="S37" s="152"/>
      <c r="T37" s="152"/>
      <c r="U37" s="152"/>
      <c r="V37" s="153" t="s">
        <v>10</v>
      </c>
      <c r="W37" s="153"/>
      <c r="X37" s="153"/>
      <c r="Y37" s="153"/>
      <c r="Z37" s="153"/>
      <c r="AA37" s="153"/>
      <c r="AB37" s="153" t="s">
        <v>10</v>
      </c>
      <c r="AC37" s="153"/>
      <c r="AD37" s="153"/>
      <c r="AE37" s="153"/>
      <c r="AF37" s="153"/>
      <c r="AG37" s="154" t="s">
        <v>10</v>
      </c>
      <c r="AH37" s="154"/>
      <c r="AI37" s="154"/>
      <c r="AJ37" s="154"/>
      <c r="AK37" s="154"/>
      <c r="AL37" s="154"/>
      <c r="AM37" s="154"/>
      <c r="AN37" s="173"/>
      <c r="AO37" s="173"/>
      <c r="AP37" s="173"/>
      <c r="AQ37" s="173"/>
      <c r="AR37" s="173"/>
      <c r="AS37" s="154" t="s">
        <v>10</v>
      </c>
      <c r="AT37" s="154"/>
      <c r="AU37" s="154"/>
      <c r="AV37" s="57"/>
      <c r="AW37" s="155">
        <f>SUM(P37:AV37)</f>
        <v>0</v>
      </c>
      <c r="AX37" s="156"/>
    </row>
    <row r="38" spans="3:52" ht="15" hidden="1" customHeight="1" x14ac:dyDescent="0.25">
      <c r="C38" s="174" t="s">
        <v>166</v>
      </c>
      <c r="D38" s="175"/>
      <c r="E38" s="175"/>
      <c r="F38" s="175"/>
      <c r="G38" s="175"/>
      <c r="H38" s="175"/>
      <c r="I38" s="175"/>
      <c r="J38" s="175"/>
      <c r="K38" s="175"/>
      <c r="L38" s="176"/>
      <c r="M38" s="162"/>
      <c r="N38" s="162"/>
      <c r="O38" s="162"/>
      <c r="P38" s="152" t="s">
        <v>10</v>
      </c>
      <c r="Q38" s="152"/>
      <c r="R38" s="152"/>
      <c r="S38" s="152"/>
      <c r="T38" s="152"/>
      <c r="U38" s="152"/>
      <c r="V38" s="153" t="s">
        <v>10</v>
      </c>
      <c r="W38" s="153"/>
      <c r="X38" s="153"/>
      <c r="Y38" s="153"/>
      <c r="Z38" s="153"/>
      <c r="AA38" s="153"/>
      <c r="AB38" s="153" t="s">
        <v>10</v>
      </c>
      <c r="AC38" s="153"/>
      <c r="AD38" s="153"/>
      <c r="AE38" s="153"/>
      <c r="AF38" s="153"/>
      <c r="AG38" s="154" t="s">
        <v>10</v>
      </c>
      <c r="AH38" s="154"/>
      <c r="AI38" s="154"/>
      <c r="AJ38" s="154"/>
      <c r="AK38" s="154"/>
      <c r="AL38" s="154"/>
      <c r="AM38" s="154"/>
      <c r="AN38" s="154" t="s">
        <v>10</v>
      </c>
      <c r="AO38" s="154"/>
      <c r="AP38" s="154"/>
      <c r="AQ38" s="154"/>
      <c r="AR38" s="154"/>
      <c r="AS38" s="154" t="s">
        <v>10</v>
      </c>
      <c r="AT38" s="154"/>
      <c r="AU38" s="154"/>
      <c r="AV38" s="57" t="s">
        <v>10</v>
      </c>
      <c r="AW38" s="155"/>
      <c r="AX38" s="156"/>
    </row>
    <row r="39" spans="3:52" ht="15" hidden="1" customHeight="1" x14ac:dyDescent="0.25">
      <c r="C39" s="174" t="s">
        <v>167</v>
      </c>
      <c r="D39" s="175"/>
      <c r="E39" s="175"/>
      <c r="F39" s="175"/>
      <c r="G39" s="175"/>
      <c r="H39" s="175"/>
      <c r="I39" s="175"/>
      <c r="J39" s="175"/>
      <c r="K39" s="175"/>
      <c r="L39" s="176"/>
      <c r="M39" s="162"/>
      <c r="N39" s="162"/>
      <c r="O39" s="162"/>
      <c r="P39" s="172" t="s">
        <v>10</v>
      </c>
      <c r="Q39" s="172"/>
      <c r="R39" s="172"/>
      <c r="S39" s="172"/>
      <c r="T39" s="172"/>
      <c r="U39" s="172"/>
      <c r="V39" s="153" t="s">
        <v>10</v>
      </c>
      <c r="W39" s="153"/>
      <c r="X39" s="153"/>
      <c r="Y39" s="153"/>
      <c r="Z39" s="153"/>
      <c r="AA39" s="153"/>
      <c r="AB39" s="153" t="s">
        <v>10</v>
      </c>
      <c r="AC39" s="153"/>
      <c r="AD39" s="153"/>
      <c r="AE39" s="153"/>
      <c r="AF39" s="153"/>
      <c r="AG39" s="154" t="s">
        <v>10</v>
      </c>
      <c r="AH39" s="154"/>
      <c r="AI39" s="154"/>
      <c r="AJ39" s="154"/>
      <c r="AK39" s="154"/>
      <c r="AL39" s="154"/>
      <c r="AM39" s="154"/>
      <c r="AN39" s="154" t="s">
        <v>10</v>
      </c>
      <c r="AO39" s="154"/>
      <c r="AP39" s="154"/>
      <c r="AQ39" s="154"/>
      <c r="AR39" s="154"/>
      <c r="AS39" s="154" t="s">
        <v>10</v>
      </c>
      <c r="AT39" s="154"/>
      <c r="AU39" s="154"/>
      <c r="AV39" s="57" t="s">
        <v>10</v>
      </c>
      <c r="AW39" s="155"/>
      <c r="AX39" s="156"/>
    </row>
    <row r="40" spans="3:52" ht="21.75" customHeight="1" x14ac:dyDescent="0.25">
      <c r="C40" s="177" t="s">
        <v>168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58"/>
      <c r="N40" s="158"/>
      <c r="O40" s="158"/>
      <c r="P40" s="155">
        <v>1316000000</v>
      </c>
      <c r="Q40" s="166"/>
      <c r="R40" s="166"/>
      <c r="S40" s="166"/>
      <c r="T40" s="166"/>
      <c r="U40" s="166"/>
      <c r="V40" s="167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60"/>
      <c r="AH40" s="160"/>
      <c r="AI40" s="160"/>
      <c r="AJ40" s="160"/>
      <c r="AK40" s="160"/>
      <c r="AL40" s="160"/>
      <c r="AM40" s="160"/>
      <c r="AN40" s="161">
        <v>248036000</v>
      </c>
      <c r="AO40" s="161"/>
      <c r="AP40" s="161"/>
      <c r="AQ40" s="161"/>
      <c r="AR40" s="161"/>
      <c r="AS40" s="160"/>
      <c r="AT40" s="160"/>
      <c r="AU40" s="160"/>
      <c r="AV40" s="56">
        <v>35837000</v>
      </c>
      <c r="AW40" s="155">
        <f>SUM(P40:AV40)</f>
        <v>1599873000</v>
      </c>
      <c r="AX40" s="156"/>
      <c r="AZ40" s="35"/>
    </row>
    <row r="41" spans="3:52" ht="7.5" hidden="1" customHeight="1" x14ac:dyDescent="0.25">
      <c r="C41" s="174" t="s">
        <v>144</v>
      </c>
      <c r="D41" s="175"/>
      <c r="E41" s="175"/>
      <c r="F41" s="175"/>
      <c r="G41" s="175"/>
      <c r="H41" s="175"/>
      <c r="I41" s="175"/>
      <c r="J41" s="175"/>
      <c r="K41" s="175"/>
      <c r="L41" s="176"/>
      <c r="M41" s="162"/>
      <c r="N41" s="162"/>
      <c r="O41" s="182"/>
      <c r="P41" s="188" t="s">
        <v>10</v>
      </c>
      <c r="Q41" s="188"/>
      <c r="R41" s="188"/>
      <c r="S41" s="188"/>
      <c r="T41" s="188"/>
      <c r="U41" s="188"/>
      <c r="V41" s="189" t="s">
        <v>10</v>
      </c>
      <c r="W41" s="153"/>
      <c r="X41" s="153"/>
      <c r="Y41" s="153"/>
      <c r="Z41" s="153"/>
      <c r="AA41" s="153"/>
      <c r="AB41" s="153" t="s">
        <v>10</v>
      </c>
      <c r="AC41" s="153"/>
      <c r="AD41" s="153"/>
      <c r="AE41" s="153"/>
      <c r="AF41" s="153"/>
      <c r="AG41" s="154" t="s">
        <v>10</v>
      </c>
      <c r="AH41" s="154"/>
      <c r="AI41" s="154"/>
      <c r="AJ41" s="154"/>
      <c r="AK41" s="154"/>
      <c r="AL41" s="154"/>
      <c r="AM41" s="154"/>
      <c r="AN41" s="154" t="s">
        <v>10</v>
      </c>
      <c r="AO41" s="154"/>
      <c r="AP41" s="154"/>
      <c r="AQ41" s="154"/>
      <c r="AR41" s="154"/>
      <c r="AS41" s="154" t="s">
        <v>10</v>
      </c>
      <c r="AT41" s="154"/>
      <c r="AU41" s="154"/>
      <c r="AV41" s="57" t="s">
        <v>10</v>
      </c>
      <c r="AW41" s="90"/>
      <c r="AX41" s="157"/>
    </row>
    <row r="42" spans="3:52" ht="15" customHeight="1" x14ac:dyDescent="0.25">
      <c r="C42" s="177" t="s">
        <v>169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58"/>
      <c r="N42" s="158"/>
      <c r="O42" s="158"/>
      <c r="P42" s="155">
        <v>1316000000</v>
      </c>
      <c r="Q42" s="166"/>
      <c r="R42" s="166"/>
      <c r="S42" s="166"/>
      <c r="T42" s="166"/>
      <c r="U42" s="166"/>
      <c r="V42" s="167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60"/>
      <c r="AH42" s="160"/>
      <c r="AI42" s="160"/>
      <c r="AJ42" s="160"/>
      <c r="AK42" s="160"/>
      <c r="AL42" s="160"/>
      <c r="AM42" s="160"/>
      <c r="AN42" s="161">
        <v>248036000</v>
      </c>
      <c r="AO42" s="161"/>
      <c r="AP42" s="161"/>
      <c r="AQ42" s="161"/>
      <c r="AR42" s="161"/>
      <c r="AS42" s="160"/>
      <c r="AT42" s="160"/>
      <c r="AU42" s="160"/>
      <c r="AV42" s="56">
        <v>35837000</v>
      </c>
      <c r="AW42" s="155">
        <f>SUM(P42:AV42)</f>
        <v>1599873000</v>
      </c>
      <c r="AX42" s="156"/>
    </row>
    <row r="43" spans="3:52" ht="23.25" customHeight="1" x14ac:dyDescent="0.25">
      <c r="C43" s="177" t="s">
        <v>170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58"/>
      <c r="N43" s="158"/>
      <c r="O43" s="158"/>
      <c r="P43" s="166"/>
      <c r="Q43" s="166"/>
      <c r="R43" s="166"/>
      <c r="S43" s="166"/>
      <c r="T43" s="166"/>
      <c r="U43" s="166"/>
      <c r="V43" s="167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60"/>
      <c r="AH43" s="160"/>
      <c r="AI43" s="160"/>
      <c r="AJ43" s="160"/>
      <c r="AK43" s="160"/>
      <c r="AL43" s="160"/>
      <c r="AM43" s="160"/>
      <c r="AN43" s="161">
        <f>AN44</f>
        <v>-90988000</v>
      </c>
      <c r="AO43" s="161"/>
      <c r="AP43" s="161"/>
      <c r="AQ43" s="161"/>
      <c r="AR43" s="161"/>
      <c r="AS43" s="160"/>
      <c r="AT43" s="160"/>
      <c r="AU43" s="160"/>
      <c r="AV43" s="56">
        <f>AV44</f>
        <v>-4028000</v>
      </c>
      <c r="AW43" s="155">
        <f>SUM(P43:AV43)</f>
        <v>-95016000</v>
      </c>
      <c r="AX43" s="156"/>
    </row>
    <row r="44" spans="3:52" ht="15" customHeight="1" x14ac:dyDescent="0.25">
      <c r="C44" s="174" t="s">
        <v>147</v>
      </c>
      <c r="D44" s="175"/>
      <c r="E44" s="175"/>
      <c r="F44" s="175"/>
      <c r="G44" s="175"/>
      <c r="H44" s="175"/>
      <c r="I44" s="175"/>
      <c r="J44" s="175"/>
      <c r="K44" s="175"/>
      <c r="L44" s="176"/>
      <c r="M44" s="162">
        <v>24</v>
      </c>
      <c r="N44" s="162"/>
      <c r="O44" s="162"/>
      <c r="P44" s="152" t="s">
        <v>10</v>
      </c>
      <c r="Q44" s="152"/>
      <c r="R44" s="152"/>
      <c r="S44" s="152"/>
      <c r="T44" s="152"/>
      <c r="U44" s="152"/>
      <c r="V44" s="153" t="s">
        <v>10</v>
      </c>
      <c r="W44" s="153"/>
      <c r="X44" s="153"/>
      <c r="Y44" s="153"/>
      <c r="Z44" s="153"/>
      <c r="AA44" s="153"/>
      <c r="AB44" s="153" t="s">
        <v>10</v>
      </c>
      <c r="AC44" s="153"/>
      <c r="AD44" s="153"/>
      <c r="AE44" s="153"/>
      <c r="AF44" s="153"/>
      <c r="AG44" s="154" t="s">
        <v>10</v>
      </c>
      <c r="AH44" s="154"/>
      <c r="AI44" s="154"/>
      <c r="AJ44" s="154"/>
      <c r="AK44" s="154"/>
      <c r="AL44" s="154"/>
      <c r="AM44" s="154"/>
      <c r="AN44" s="173">
        <f>ОПУ!R45</f>
        <v>-90988000</v>
      </c>
      <c r="AO44" s="173"/>
      <c r="AP44" s="173"/>
      <c r="AQ44" s="173"/>
      <c r="AR44" s="173"/>
      <c r="AS44" s="154" t="s">
        <v>10</v>
      </c>
      <c r="AT44" s="154"/>
      <c r="AU44" s="154"/>
      <c r="AV44" s="60">
        <f>ОПУ!R46</f>
        <v>-4028000</v>
      </c>
      <c r="AW44" s="155">
        <f>SUM(P44:AV44)</f>
        <v>-95016000</v>
      </c>
      <c r="AX44" s="156"/>
    </row>
    <row r="45" spans="3:52" ht="15" hidden="1" customHeight="1" x14ac:dyDescent="0.25">
      <c r="C45" s="177" t="s">
        <v>171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58"/>
      <c r="N45" s="158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60"/>
      <c r="AH45" s="160"/>
      <c r="AI45" s="160"/>
      <c r="AJ45" s="160"/>
      <c r="AK45" s="160"/>
      <c r="AL45" s="160"/>
      <c r="AM45" s="160"/>
      <c r="AN45" s="161"/>
      <c r="AO45" s="161"/>
      <c r="AP45" s="161"/>
      <c r="AQ45" s="161"/>
      <c r="AR45" s="161"/>
      <c r="AS45" s="160"/>
      <c r="AT45" s="160"/>
      <c r="AU45" s="160"/>
      <c r="AV45" s="55"/>
      <c r="AW45" s="155"/>
      <c r="AX45" s="156"/>
    </row>
    <row r="46" spans="3:52" ht="15" hidden="1" customHeight="1" x14ac:dyDescent="0.25">
      <c r="C46" s="174" t="s">
        <v>109</v>
      </c>
      <c r="D46" s="175"/>
      <c r="E46" s="175"/>
      <c r="F46" s="175"/>
      <c r="G46" s="175"/>
      <c r="H46" s="175"/>
      <c r="I46" s="175"/>
      <c r="J46" s="175"/>
      <c r="K46" s="175"/>
      <c r="L46" s="176"/>
      <c r="M46" s="181"/>
      <c r="N46" s="175"/>
      <c r="O46" s="32"/>
      <c r="P46" s="152" t="s">
        <v>10</v>
      </c>
      <c r="Q46" s="152"/>
      <c r="R46" s="152"/>
      <c r="S46" s="152"/>
      <c r="T46" s="152"/>
      <c r="U46" s="152"/>
      <c r="V46" s="153" t="s">
        <v>10</v>
      </c>
      <c r="W46" s="153"/>
      <c r="X46" s="153"/>
      <c r="Y46" s="153"/>
      <c r="Z46" s="153"/>
      <c r="AA46" s="153"/>
      <c r="AB46" s="153" t="s">
        <v>10</v>
      </c>
      <c r="AC46" s="153"/>
      <c r="AD46" s="153"/>
      <c r="AE46" s="153"/>
      <c r="AF46" s="153"/>
      <c r="AG46" s="154" t="s">
        <v>10</v>
      </c>
      <c r="AH46" s="154"/>
      <c r="AI46" s="154"/>
      <c r="AJ46" s="154"/>
      <c r="AK46" s="154"/>
      <c r="AL46" s="154"/>
      <c r="AM46" s="154"/>
      <c r="AN46" s="154" t="s">
        <v>10</v>
      </c>
      <c r="AO46" s="154"/>
      <c r="AP46" s="154"/>
      <c r="AQ46" s="154"/>
      <c r="AR46" s="154"/>
      <c r="AS46" s="154" t="s">
        <v>10</v>
      </c>
      <c r="AT46" s="154"/>
      <c r="AU46" s="154"/>
      <c r="AV46" s="57" t="s">
        <v>10</v>
      </c>
      <c r="AW46" s="90"/>
      <c r="AX46" s="157"/>
    </row>
    <row r="47" spans="3:52" ht="15" hidden="1" customHeight="1" x14ac:dyDescent="0.25">
      <c r="C47" s="174" t="s">
        <v>149</v>
      </c>
      <c r="D47" s="175"/>
      <c r="E47" s="175"/>
      <c r="F47" s="175"/>
      <c r="G47" s="175"/>
      <c r="H47" s="175"/>
      <c r="I47" s="175"/>
      <c r="J47" s="175"/>
      <c r="K47" s="175"/>
      <c r="L47" s="176"/>
      <c r="M47" s="162"/>
      <c r="N47" s="162"/>
      <c r="O47" s="162"/>
      <c r="P47" s="152" t="s">
        <v>10</v>
      </c>
      <c r="Q47" s="152"/>
      <c r="R47" s="152"/>
      <c r="S47" s="152"/>
      <c r="T47" s="152"/>
      <c r="U47" s="152"/>
      <c r="V47" s="153" t="s">
        <v>10</v>
      </c>
      <c r="W47" s="153"/>
      <c r="X47" s="153"/>
      <c r="Y47" s="153"/>
      <c r="Z47" s="153"/>
      <c r="AA47" s="153"/>
      <c r="AB47" s="153" t="s">
        <v>10</v>
      </c>
      <c r="AC47" s="153"/>
      <c r="AD47" s="153"/>
      <c r="AE47" s="153"/>
      <c r="AF47" s="153"/>
      <c r="AG47" s="154" t="s">
        <v>10</v>
      </c>
      <c r="AH47" s="154"/>
      <c r="AI47" s="154"/>
      <c r="AJ47" s="154"/>
      <c r="AK47" s="154"/>
      <c r="AL47" s="154"/>
      <c r="AM47" s="154"/>
      <c r="AN47" s="154" t="s">
        <v>10</v>
      </c>
      <c r="AO47" s="154"/>
      <c r="AP47" s="154"/>
      <c r="AQ47" s="154"/>
      <c r="AR47" s="154"/>
      <c r="AS47" s="154" t="s">
        <v>10</v>
      </c>
      <c r="AT47" s="154"/>
      <c r="AU47" s="154"/>
      <c r="AV47" s="57" t="s">
        <v>10</v>
      </c>
      <c r="AW47" s="90"/>
      <c r="AX47" s="157"/>
    </row>
    <row r="48" spans="3:52" ht="15" hidden="1" customHeight="1" x14ac:dyDescent="0.25">
      <c r="C48" s="174" t="s">
        <v>150</v>
      </c>
      <c r="D48" s="175"/>
      <c r="E48" s="175"/>
      <c r="F48" s="175"/>
      <c r="G48" s="175"/>
      <c r="H48" s="175"/>
      <c r="I48" s="175"/>
      <c r="J48" s="175"/>
      <c r="K48" s="175"/>
      <c r="L48" s="176"/>
      <c r="M48" s="162"/>
      <c r="N48" s="162"/>
      <c r="O48" s="162"/>
      <c r="P48" s="152" t="s">
        <v>10</v>
      </c>
      <c r="Q48" s="152"/>
      <c r="R48" s="152"/>
      <c r="S48" s="152"/>
      <c r="T48" s="152"/>
      <c r="U48" s="152"/>
      <c r="V48" s="153" t="s">
        <v>10</v>
      </c>
      <c r="W48" s="153"/>
      <c r="X48" s="153"/>
      <c r="Y48" s="153"/>
      <c r="Z48" s="153"/>
      <c r="AA48" s="153"/>
      <c r="AB48" s="153" t="s">
        <v>10</v>
      </c>
      <c r="AC48" s="153"/>
      <c r="AD48" s="153"/>
      <c r="AE48" s="153"/>
      <c r="AF48" s="153"/>
      <c r="AG48" s="154" t="s">
        <v>10</v>
      </c>
      <c r="AH48" s="154"/>
      <c r="AI48" s="154"/>
      <c r="AJ48" s="154"/>
      <c r="AK48" s="154"/>
      <c r="AL48" s="154"/>
      <c r="AM48" s="154"/>
      <c r="AN48" s="154" t="s">
        <v>10</v>
      </c>
      <c r="AO48" s="154"/>
      <c r="AP48" s="154"/>
      <c r="AQ48" s="154"/>
      <c r="AR48" s="154"/>
      <c r="AS48" s="154" t="s">
        <v>10</v>
      </c>
      <c r="AT48" s="154"/>
      <c r="AU48" s="154"/>
      <c r="AV48" s="57" t="s">
        <v>10</v>
      </c>
      <c r="AW48" s="90"/>
      <c r="AX48" s="157"/>
    </row>
    <row r="49" spans="3:50" ht="15" hidden="1" customHeight="1" x14ac:dyDescent="0.25">
      <c r="C49" s="174" t="s">
        <v>151</v>
      </c>
      <c r="D49" s="175"/>
      <c r="E49" s="175"/>
      <c r="F49" s="175"/>
      <c r="G49" s="175"/>
      <c r="H49" s="175"/>
      <c r="I49" s="175"/>
      <c r="J49" s="175"/>
      <c r="K49" s="175"/>
      <c r="L49" s="176"/>
      <c r="M49" s="162"/>
      <c r="N49" s="162"/>
      <c r="O49" s="162"/>
      <c r="P49" s="152" t="s">
        <v>10</v>
      </c>
      <c r="Q49" s="152"/>
      <c r="R49" s="152"/>
      <c r="S49" s="152"/>
      <c r="T49" s="152"/>
      <c r="U49" s="152"/>
      <c r="V49" s="153" t="s">
        <v>10</v>
      </c>
      <c r="W49" s="153"/>
      <c r="X49" s="153"/>
      <c r="Y49" s="153"/>
      <c r="Z49" s="153"/>
      <c r="AA49" s="153"/>
      <c r="AB49" s="153" t="s">
        <v>10</v>
      </c>
      <c r="AC49" s="153"/>
      <c r="AD49" s="153"/>
      <c r="AE49" s="153"/>
      <c r="AF49" s="153"/>
      <c r="AG49" s="154" t="s">
        <v>10</v>
      </c>
      <c r="AH49" s="154"/>
      <c r="AI49" s="154"/>
      <c r="AJ49" s="154"/>
      <c r="AK49" s="154"/>
      <c r="AL49" s="154"/>
      <c r="AM49" s="154"/>
      <c r="AN49" s="154" t="s">
        <v>10</v>
      </c>
      <c r="AO49" s="154"/>
      <c r="AP49" s="154"/>
      <c r="AQ49" s="154"/>
      <c r="AR49" s="154"/>
      <c r="AS49" s="154" t="s">
        <v>10</v>
      </c>
      <c r="AT49" s="154"/>
      <c r="AU49" s="154"/>
      <c r="AV49" s="57" t="s">
        <v>10</v>
      </c>
      <c r="AW49" s="90"/>
      <c r="AX49" s="157"/>
    </row>
    <row r="50" spans="3:50" ht="15" hidden="1" customHeight="1" x14ac:dyDescent="0.25">
      <c r="C50" s="174" t="s">
        <v>111</v>
      </c>
      <c r="D50" s="175"/>
      <c r="E50" s="175"/>
      <c r="F50" s="175"/>
      <c r="G50" s="175"/>
      <c r="H50" s="175"/>
      <c r="I50" s="175"/>
      <c r="J50" s="175"/>
      <c r="K50" s="175"/>
      <c r="L50" s="176"/>
      <c r="M50" s="162"/>
      <c r="N50" s="162"/>
      <c r="O50" s="162"/>
      <c r="P50" s="152" t="s">
        <v>10</v>
      </c>
      <c r="Q50" s="152"/>
      <c r="R50" s="152"/>
      <c r="S50" s="152"/>
      <c r="T50" s="152"/>
      <c r="U50" s="152"/>
      <c r="V50" s="153" t="s">
        <v>10</v>
      </c>
      <c r="W50" s="153"/>
      <c r="X50" s="153"/>
      <c r="Y50" s="153"/>
      <c r="Z50" s="153"/>
      <c r="AA50" s="153"/>
      <c r="AB50" s="153" t="s">
        <v>10</v>
      </c>
      <c r="AC50" s="153"/>
      <c r="AD50" s="153"/>
      <c r="AE50" s="153"/>
      <c r="AF50" s="153"/>
      <c r="AG50" s="154" t="s">
        <v>10</v>
      </c>
      <c r="AH50" s="154"/>
      <c r="AI50" s="154"/>
      <c r="AJ50" s="154"/>
      <c r="AK50" s="154"/>
      <c r="AL50" s="154"/>
      <c r="AM50" s="154"/>
      <c r="AN50" s="154" t="s">
        <v>10</v>
      </c>
      <c r="AO50" s="154"/>
      <c r="AP50" s="154"/>
      <c r="AQ50" s="154"/>
      <c r="AR50" s="154"/>
      <c r="AS50" s="154" t="s">
        <v>10</v>
      </c>
      <c r="AT50" s="154"/>
      <c r="AU50" s="154"/>
      <c r="AV50" s="57" t="s">
        <v>10</v>
      </c>
      <c r="AW50" s="90"/>
      <c r="AX50" s="157"/>
    </row>
    <row r="51" spans="3:50" ht="15" hidden="1" customHeight="1" x14ac:dyDescent="0.25">
      <c r="C51" s="174" t="s">
        <v>121</v>
      </c>
      <c r="D51" s="175"/>
      <c r="E51" s="175"/>
      <c r="F51" s="175"/>
      <c r="G51" s="175"/>
      <c r="H51" s="175"/>
      <c r="I51" s="175"/>
      <c r="J51" s="175"/>
      <c r="K51" s="175"/>
      <c r="L51" s="176"/>
      <c r="M51" s="162"/>
      <c r="N51" s="162"/>
      <c r="O51" s="162"/>
      <c r="P51" s="152" t="s">
        <v>10</v>
      </c>
      <c r="Q51" s="152"/>
      <c r="R51" s="152"/>
      <c r="S51" s="152"/>
      <c r="T51" s="152"/>
      <c r="U51" s="152"/>
      <c r="V51" s="153" t="s">
        <v>10</v>
      </c>
      <c r="W51" s="153"/>
      <c r="X51" s="153"/>
      <c r="Y51" s="153"/>
      <c r="Z51" s="153"/>
      <c r="AA51" s="153"/>
      <c r="AB51" s="153" t="s">
        <v>10</v>
      </c>
      <c r="AC51" s="153"/>
      <c r="AD51" s="153"/>
      <c r="AE51" s="153"/>
      <c r="AF51" s="153"/>
      <c r="AG51" s="154" t="s">
        <v>10</v>
      </c>
      <c r="AH51" s="154"/>
      <c r="AI51" s="154"/>
      <c r="AJ51" s="154"/>
      <c r="AK51" s="154"/>
      <c r="AL51" s="154"/>
      <c r="AM51" s="154"/>
      <c r="AN51" s="154" t="s">
        <v>10</v>
      </c>
      <c r="AO51" s="154"/>
      <c r="AP51" s="154"/>
      <c r="AQ51" s="154"/>
      <c r="AR51" s="154"/>
      <c r="AS51" s="154" t="s">
        <v>10</v>
      </c>
      <c r="AT51" s="154"/>
      <c r="AU51" s="154"/>
      <c r="AV51" s="57" t="s">
        <v>10</v>
      </c>
      <c r="AW51" s="90"/>
      <c r="AX51" s="157"/>
    </row>
    <row r="52" spans="3:50" ht="15" hidden="1" customHeight="1" x14ac:dyDescent="0.25">
      <c r="C52" s="174" t="s">
        <v>112</v>
      </c>
      <c r="D52" s="175"/>
      <c r="E52" s="175"/>
      <c r="F52" s="175"/>
      <c r="G52" s="175"/>
      <c r="H52" s="175"/>
      <c r="I52" s="175"/>
      <c r="J52" s="175"/>
      <c r="K52" s="175"/>
      <c r="L52" s="176"/>
      <c r="M52" s="162"/>
      <c r="N52" s="162"/>
      <c r="O52" s="162"/>
      <c r="P52" s="152" t="s">
        <v>10</v>
      </c>
      <c r="Q52" s="152"/>
      <c r="R52" s="152"/>
      <c r="S52" s="152"/>
      <c r="T52" s="152"/>
      <c r="U52" s="152"/>
      <c r="V52" s="153" t="s">
        <v>10</v>
      </c>
      <c r="W52" s="153"/>
      <c r="X52" s="153"/>
      <c r="Y52" s="153"/>
      <c r="Z52" s="153"/>
      <c r="AA52" s="153"/>
      <c r="AB52" s="153" t="s">
        <v>10</v>
      </c>
      <c r="AC52" s="153"/>
      <c r="AD52" s="153"/>
      <c r="AE52" s="153"/>
      <c r="AF52" s="153"/>
      <c r="AG52" s="154" t="s">
        <v>10</v>
      </c>
      <c r="AH52" s="154"/>
      <c r="AI52" s="154"/>
      <c r="AJ52" s="154"/>
      <c r="AK52" s="154"/>
      <c r="AL52" s="154"/>
      <c r="AM52" s="154"/>
      <c r="AN52" s="154" t="s">
        <v>10</v>
      </c>
      <c r="AO52" s="154"/>
      <c r="AP52" s="154"/>
      <c r="AQ52" s="154"/>
      <c r="AR52" s="154"/>
      <c r="AS52" s="154" t="s">
        <v>10</v>
      </c>
      <c r="AT52" s="154"/>
      <c r="AU52" s="154"/>
      <c r="AV52" s="57" t="s">
        <v>10</v>
      </c>
      <c r="AW52" s="90"/>
      <c r="AX52" s="157"/>
    </row>
    <row r="53" spans="3:50" ht="15" hidden="1" customHeight="1" x14ac:dyDescent="0.25">
      <c r="C53" s="174" t="s">
        <v>152</v>
      </c>
      <c r="D53" s="175"/>
      <c r="E53" s="175"/>
      <c r="F53" s="175"/>
      <c r="G53" s="175"/>
      <c r="H53" s="175"/>
      <c r="I53" s="175"/>
      <c r="J53" s="175"/>
      <c r="K53" s="175"/>
      <c r="L53" s="176"/>
      <c r="M53" s="162"/>
      <c r="N53" s="162"/>
      <c r="O53" s="162"/>
      <c r="P53" s="152" t="s">
        <v>10</v>
      </c>
      <c r="Q53" s="152"/>
      <c r="R53" s="152"/>
      <c r="S53" s="152"/>
      <c r="T53" s="152"/>
      <c r="U53" s="152"/>
      <c r="V53" s="153" t="s">
        <v>10</v>
      </c>
      <c r="W53" s="153"/>
      <c r="X53" s="153"/>
      <c r="Y53" s="153"/>
      <c r="Z53" s="153"/>
      <c r="AA53" s="153"/>
      <c r="AB53" s="153" t="s">
        <v>10</v>
      </c>
      <c r="AC53" s="153"/>
      <c r="AD53" s="153"/>
      <c r="AE53" s="153"/>
      <c r="AF53" s="153"/>
      <c r="AG53" s="154" t="s">
        <v>10</v>
      </c>
      <c r="AH53" s="154"/>
      <c r="AI53" s="154"/>
      <c r="AJ53" s="154"/>
      <c r="AK53" s="154"/>
      <c r="AL53" s="154"/>
      <c r="AM53" s="154"/>
      <c r="AN53" s="154" t="s">
        <v>10</v>
      </c>
      <c r="AO53" s="154"/>
      <c r="AP53" s="154"/>
      <c r="AQ53" s="154"/>
      <c r="AR53" s="154"/>
      <c r="AS53" s="154" t="s">
        <v>10</v>
      </c>
      <c r="AT53" s="154"/>
      <c r="AU53" s="154"/>
      <c r="AV53" s="57" t="s">
        <v>10</v>
      </c>
      <c r="AW53" s="90"/>
      <c r="AX53" s="157"/>
    </row>
    <row r="54" spans="3:50" ht="15" hidden="1" customHeight="1" x14ac:dyDescent="0.25">
      <c r="C54" s="174" t="s">
        <v>115</v>
      </c>
      <c r="D54" s="175"/>
      <c r="E54" s="175"/>
      <c r="F54" s="175"/>
      <c r="G54" s="175"/>
      <c r="H54" s="175"/>
      <c r="I54" s="175"/>
      <c r="J54" s="175"/>
      <c r="K54" s="175"/>
      <c r="L54" s="176"/>
      <c r="M54" s="162"/>
      <c r="N54" s="162"/>
      <c r="O54" s="162"/>
      <c r="P54" s="152" t="s">
        <v>10</v>
      </c>
      <c r="Q54" s="152"/>
      <c r="R54" s="152"/>
      <c r="S54" s="152"/>
      <c r="T54" s="152"/>
      <c r="U54" s="152"/>
      <c r="V54" s="153" t="s">
        <v>10</v>
      </c>
      <c r="W54" s="153"/>
      <c r="X54" s="153"/>
      <c r="Y54" s="153"/>
      <c r="Z54" s="153"/>
      <c r="AA54" s="153"/>
      <c r="AB54" s="153" t="s">
        <v>10</v>
      </c>
      <c r="AC54" s="153"/>
      <c r="AD54" s="153"/>
      <c r="AE54" s="153"/>
      <c r="AF54" s="153"/>
      <c r="AG54" s="154" t="s">
        <v>10</v>
      </c>
      <c r="AH54" s="154"/>
      <c r="AI54" s="154"/>
      <c r="AJ54" s="154"/>
      <c r="AK54" s="154"/>
      <c r="AL54" s="154"/>
      <c r="AM54" s="154"/>
      <c r="AN54" s="154" t="s">
        <v>10</v>
      </c>
      <c r="AO54" s="154"/>
      <c r="AP54" s="154"/>
      <c r="AQ54" s="154"/>
      <c r="AR54" s="154"/>
      <c r="AS54" s="154" t="s">
        <v>10</v>
      </c>
      <c r="AT54" s="154"/>
      <c r="AU54" s="154"/>
      <c r="AV54" s="57" t="s">
        <v>10</v>
      </c>
      <c r="AW54" s="90"/>
      <c r="AX54" s="157"/>
    </row>
    <row r="55" spans="3:50" ht="15" hidden="1" customHeight="1" x14ac:dyDescent="0.25">
      <c r="C55" s="174" t="s">
        <v>114</v>
      </c>
      <c r="D55" s="175"/>
      <c r="E55" s="175"/>
      <c r="F55" s="175"/>
      <c r="G55" s="175"/>
      <c r="H55" s="175"/>
      <c r="I55" s="175"/>
      <c r="J55" s="175"/>
      <c r="K55" s="175"/>
      <c r="L55" s="176"/>
      <c r="M55" s="162"/>
      <c r="N55" s="162"/>
      <c r="O55" s="162"/>
      <c r="P55" s="152" t="s">
        <v>10</v>
      </c>
      <c r="Q55" s="152"/>
      <c r="R55" s="152"/>
      <c r="S55" s="152"/>
      <c r="T55" s="152"/>
      <c r="U55" s="152"/>
      <c r="V55" s="153" t="s">
        <v>10</v>
      </c>
      <c r="W55" s="153"/>
      <c r="X55" s="153"/>
      <c r="Y55" s="153"/>
      <c r="Z55" s="153"/>
      <c r="AA55" s="153"/>
      <c r="AB55" s="153" t="s">
        <v>10</v>
      </c>
      <c r="AC55" s="153"/>
      <c r="AD55" s="153"/>
      <c r="AE55" s="153"/>
      <c r="AF55" s="153"/>
      <c r="AG55" s="154" t="s">
        <v>10</v>
      </c>
      <c r="AH55" s="154"/>
      <c r="AI55" s="154"/>
      <c r="AJ55" s="154"/>
      <c r="AK55" s="154"/>
      <c r="AL55" s="154"/>
      <c r="AM55" s="154"/>
      <c r="AN55" s="154" t="s">
        <v>10</v>
      </c>
      <c r="AO55" s="154"/>
      <c r="AP55" s="154"/>
      <c r="AQ55" s="154"/>
      <c r="AR55" s="154"/>
      <c r="AS55" s="154" t="s">
        <v>10</v>
      </c>
      <c r="AT55" s="154"/>
      <c r="AU55" s="154"/>
      <c r="AV55" s="57" t="s">
        <v>10</v>
      </c>
      <c r="AW55" s="90"/>
      <c r="AX55" s="157"/>
    </row>
    <row r="56" spans="3:50" ht="21" customHeight="1" x14ac:dyDescent="0.25">
      <c r="C56" s="177" t="s">
        <v>172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58"/>
      <c r="N56" s="158"/>
      <c r="O56" s="158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60"/>
      <c r="AH56" s="160"/>
      <c r="AI56" s="160"/>
      <c r="AJ56" s="160"/>
      <c r="AK56" s="160"/>
      <c r="AL56" s="160"/>
      <c r="AM56" s="160"/>
      <c r="AN56" s="161">
        <f>AN71</f>
        <v>0</v>
      </c>
      <c r="AO56" s="161"/>
      <c r="AP56" s="161"/>
      <c r="AQ56" s="161"/>
      <c r="AR56" s="161"/>
      <c r="AS56" s="160"/>
      <c r="AT56" s="160"/>
      <c r="AU56" s="160"/>
      <c r="AV56" s="56"/>
      <c r="AW56" s="155">
        <f>SUM(P56:AV56)</f>
        <v>0</v>
      </c>
      <c r="AX56" s="156"/>
    </row>
    <row r="57" spans="3:50" ht="15" hidden="1" customHeight="1" x14ac:dyDescent="0.25">
      <c r="C57" s="174" t="s">
        <v>109</v>
      </c>
      <c r="D57" s="175"/>
      <c r="E57" s="175"/>
      <c r="F57" s="175"/>
      <c r="G57" s="175"/>
      <c r="H57" s="175"/>
      <c r="I57" s="175"/>
      <c r="J57" s="175"/>
      <c r="K57" s="175"/>
      <c r="L57" s="176"/>
      <c r="M57" s="181"/>
      <c r="N57" s="175"/>
      <c r="O57" s="32"/>
      <c r="P57" s="152" t="s">
        <v>10</v>
      </c>
      <c r="Q57" s="152"/>
      <c r="R57" s="152"/>
      <c r="S57" s="152"/>
      <c r="T57" s="152"/>
      <c r="U57" s="152"/>
      <c r="V57" s="153" t="s">
        <v>10</v>
      </c>
      <c r="W57" s="153"/>
      <c r="X57" s="153"/>
      <c r="Y57" s="153"/>
      <c r="Z57" s="153"/>
      <c r="AA57" s="153"/>
      <c r="AB57" s="153" t="s">
        <v>10</v>
      </c>
      <c r="AC57" s="153"/>
      <c r="AD57" s="153"/>
      <c r="AE57" s="153"/>
      <c r="AF57" s="153"/>
      <c r="AG57" s="154" t="s">
        <v>10</v>
      </c>
      <c r="AH57" s="154"/>
      <c r="AI57" s="154"/>
      <c r="AJ57" s="154"/>
      <c r="AK57" s="154"/>
      <c r="AL57" s="154"/>
      <c r="AM57" s="154"/>
      <c r="AN57" s="154" t="s">
        <v>10</v>
      </c>
      <c r="AO57" s="154"/>
      <c r="AP57" s="154"/>
      <c r="AQ57" s="154"/>
      <c r="AR57" s="154"/>
      <c r="AS57" s="154" t="s">
        <v>10</v>
      </c>
      <c r="AT57" s="154"/>
      <c r="AU57" s="154"/>
      <c r="AV57" s="57" t="s">
        <v>10</v>
      </c>
      <c r="AW57" s="90"/>
      <c r="AX57" s="157"/>
    </row>
    <row r="58" spans="3:50" ht="15" hidden="1" customHeight="1" x14ac:dyDescent="0.25">
      <c r="C58" s="174" t="s">
        <v>173</v>
      </c>
      <c r="D58" s="175"/>
      <c r="E58" s="175"/>
      <c r="F58" s="175"/>
      <c r="G58" s="175"/>
      <c r="H58" s="175"/>
      <c r="I58" s="175"/>
      <c r="J58" s="175"/>
      <c r="K58" s="175"/>
      <c r="L58" s="176"/>
      <c r="M58" s="162"/>
      <c r="N58" s="162"/>
      <c r="O58" s="162"/>
      <c r="P58" s="152" t="s">
        <v>10</v>
      </c>
      <c r="Q58" s="152"/>
      <c r="R58" s="152"/>
      <c r="S58" s="152"/>
      <c r="T58" s="152"/>
      <c r="U58" s="152"/>
      <c r="V58" s="153" t="s">
        <v>10</v>
      </c>
      <c r="W58" s="153"/>
      <c r="X58" s="153"/>
      <c r="Y58" s="153"/>
      <c r="Z58" s="153"/>
      <c r="AA58" s="153"/>
      <c r="AB58" s="153" t="s">
        <v>10</v>
      </c>
      <c r="AC58" s="153"/>
      <c r="AD58" s="153"/>
      <c r="AE58" s="153"/>
      <c r="AF58" s="153"/>
      <c r="AG58" s="154" t="s">
        <v>10</v>
      </c>
      <c r="AH58" s="154"/>
      <c r="AI58" s="154"/>
      <c r="AJ58" s="154"/>
      <c r="AK58" s="154"/>
      <c r="AL58" s="154"/>
      <c r="AM58" s="154"/>
      <c r="AN58" s="154" t="s">
        <v>10</v>
      </c>
      <c r="AO58" s="154"/>
      <c r="AP58" s="154"/>
      <c r="AQ58" s="154"/>
      <c r="AR58" s="154"/>
      <c r="AS58" s="154" t="s">
        <v>10</v>
      </c>
      <c r="AT58" s="154"/>
      <c r="AU58" s="154"/>
      <c r="AV58" s="57" t="s">
        <v>10</v>
      </c>
      <c r="AW58" s="90"/>
      <c r="AX58" s="157"/>
    </row>
    <row r="59" spans="3:50" ht="15" hidden="1" customHeight="1" x14ac:dyDescent="0.25">
      <c r="C59" s="174" t="s">
        <v>109</v>
      </c>
      <c r="D59" s="175"/>
      <c r="E59" s="175"/>
      <c r="F59" s="175"/>
      <c r="G59" s="175"/>
      <c r="H59" s="175"/>
      <c r="I59" s="175"/>
      <c r="J59" s="175"/>
      <c r="K59" s="175"/>
      <c r="L59" s="176"/>
      <c r="M59" s="181"/>
      <c r="N59" s="175"/>
      <c r="O59" s="32"/>
      <c r="P59" s="152" t="s">
        <v>10</v>
      </c>
      <c r="Q59" s="152"/>
      <c r="R59" s="152"/>
      <c r="S59" s="152"/>
      <c r="T59" s="152"/>
      <c r="U59" s="152"/>
      <c r="V59" s="153" t="s">
        <v>10</v>
      </c>
      <c r="W59" s="153"/>
      <c r="X59" s="153"/>
      <c r="Y59" s="153"/>
      <c r="Z59" s="153"/>
      <c r="AA59" s="153"/>
      <c r="AB59" s="153" t="s">
        <v>10</v>
      </c>
      <c r="AC59" s="153"/>
      <c r="AD59" s="153"/>
      <c r="AE59" s="153"/>
      <c r="AF59" s="153"/>
      <c r="AG59" s="154" t="s">
        <v>10</v>
      </c>
      <c r="AH59" s="154"/>
      <c r="AI59" s="154"/>
      <c r="AJ59" s="154"/>
      <c r="AK59" s="154"/>
      <c r="AL59" s="154"/>
      <c r="AM59" s="154"/>
      <c r="AN59" s="154" t="s">
        <v>10</v>
      </c>
      <c r="AO59" s="154"/>
      <c r="AP59" s="154"/>
      <c r="AQ59" s="154"/>
      <c r="AR59" s="154"/>
      <c r="AS59" s="154" t="s">
        <v>10</v>
      </c>
      <c r="AT59" s="154"/>
      <c r="AU59" s="154"/>
      <c r="AV59" s="24" t="s">
        <v>10</v>
      </c>
      <c r="AW59" s="170"/>
      <c r="AX59" s="171"/>
    </row>
    <row r="60" spans="3:50" ht="15" hidden="1" customHeight="1" x14ac:dyDescent="0.25">
      <c r="C60" s="174" t="s">
        <v>156</v>
      </c>
      <c r="D60" s="175"/>
      <c r="E60" s="175"/>
      <c r="F60" s="175"/>
      <c r="G60" s="175"/>
      <c r="H60" s="175"/>
      <c r="I60" s="175"/>
      <c r="J60" s="175"/>
      <c r="K60" s="175"/>
      <c r="L60" s="176"/>
      <c r="M60" s="162"/>
      <c r="N60" s="162"/>
      <c r="O60" s="162"/>
      <c r="P60" s="152" t="s">
        <v>10</v>
      </c>
      <c r="Q60" s="152"/>
      <c r="R60" s="152"/>
      <c r="S60" s="152"/>
      <c r="T60" s="152"/>
      <c r="U60" s="152"/>
      <c r="V60" s="153" t="s">
        <v>10</v>
      </c>
      <c r="W60" s="153"/>
      <c r="X60" s="153"/>
      <c r="Y60" s="153"/>
      <c r="Z60" s="153"/>
      <c r="AA60" s="153"/>
      <c r="AB60" s="153" t="s">
        <v>10</v>
      </c>
      <c r="AC60" s="153"/>
      <c r="AD60" s="153"/>
      <c r="AE60" s="153"/>
      <c r="AF60" s="153"/>
      <c r="AG60" s="154" t="s">
        <v>10</v>
      </c>
      <c r="AH60" s="154"/>
      <c r="AI60" s="154"/>
      <c r="AJ60" s="154"/>
      <c r="AK60" s="154"/>
      <c r="AL60" s="154"/>
      <c r="AM60" s="154"/>
      <c r="AN60" s="154" t="s">
        <v>10</v>
      </c>
      <c r="AO60" s="154"/>
      <c r="AP60" s="154"/>
      <c r="AQ60" s="154"/>
      <c r="AR60" s="154"/>
      <c r="AS60" s="154" t="s">
        <v>10</v>
      </c>
      <c r="AT60" s="154"/>
      <c r="AU60" s="154"/>
      <c r="AV60" s="24" t="s">
        <v>10</v>
      </c>
      <c r="AW60" s="168"/>
      <c r="AX60" s="169"/>
    </row>
    <row r="61" spans="3:50" ht="15" hidden="1" customHeight="1" x14ac:dyDescent="0.25">
      <c r="C61" s="174" t="s">
        <v>157</v>
      </c>
      <c r="D61" s="175"/>
      <c r="E61" s="175"/>
      <c r="F61" s="175"/>
      <c r="G61" s="175"/>
      <c r="H61" s="175"/>
      <c r="I61" s="175"/>
      <c r="J61" s="175"/>
      <c r="K61" s="175"/>
      <c r="L61" s="176"/>
      <c r="M61" s="162"/>
      <c r="N61" s="162"/>
      <c r="O61" s="162"/>
      <c r="P61" s="152" t="s">
        <v>10</v>
      </c>
      <c r="Q61" s="152"/>
      <c r="R61" s="152"/>
      <c r="S61" s="152"/>
      <c r="T61" s="152"/>
      <c r="U61" s="152"/>
      <c r="V61" s="153" t="s">
        <v>10</v>
      </c>
      <c r="W61" s="153"/>
      <c r="X61" s="153"/>
      <c r="Y61" s="153"/>
      <c r="Z61" s="153"/>
      <c r="AA61" s="153"/>
      <c r="AB61" s="153" t="s">
        <v>10</v>
      </c>
      <c r="AC61" s="153"/>
      <c r="AD61" s="153"/>
      <c r="AE61" s="153"/>
      <c r="AF61" s="153"/>
      <c r="AG61" s="154" t="s">
        <v>10</v>
      </c>
      <c r="AH61" s="154"/>
      <c r="AI61" s="154"/>
      <c r="AJ61" s="154"/>
      <c r="AK61" s="154"/>
      <c r="AL61" s="154"/>
      <c r="AM61" s="154"/>
      <c r="AN61" s="154" t="s">
        <v>10</v>
      </c>
      <c r="AO61" s="154"/>
      <c r="AP61" s="154"/>
      <c r="AQ61" s="154"/>
      <c r="AR61" s="154"/>
      <c r="AS61" s="154" t="s">
        <v>10</v>
      </c>
      <c r="AT61" s="154"/>
      <c r="AU61" s="154"/>
      <c r="AV61" s="24" t="s">
        <v>10</v>
      </c>
      <c r="AW61" s="168"/>
      <c r="AX61" s="169"/>
    </row>
    <row r="62" spans="3:50" ht="15" hidden="1" customHeight="1" x14ac:dyDescent="0.25">
      <c r="C62" s="174" t="s">
        <v>158</v>
      </c>
      <c r="D62" s="175"/>
      <c r="E62" s="175"/>
      <c r="F62" s="175"/>
      <c r="G62" s="175"/>
      <c r="H62" s="175"/>
      <c r="I62" s="175"/>
      <c r="J62" s="175"/>
      <c r="K62" s="175"/>
      <c r="L62" s="176"/>
      <c r="M62" s="162"/>
      <c r="N62" s="162"/>
      <c r="O62" s="162"/>
      <c r="P62" s="152" t="s">
        <v>10</v>
      </c>
      <c r="Q62" s="152"/>
      <c r="R62" s="152"/>
      <c r="S62" s="152"/>
      <c r="T62" s="152"/>
      <c r="U62" s="152"/>
      <c r="V62" s="153" t="s">
        <v>10</v>
      </c>
      <c r="W62" s="153"/>
      <c r="X62" s="153"/>
      <c r="Y62" s="153"/>
      <c r="Z62" s="153"/>
      <c r="AA62" s="153"/>
      <c r="AB62" s="153" t="s">
        <v>10</v>
      </c>
      <c r="AC62" s="153"/>
      <c r="AD62" s="153"/>
      <c r="AE62" s="153"/>
      <c r="AF62" s="153"/>
      <c r="AG62" s="154" t="s">
        <v>10</v>
      </c>
      <c r="AH62" s="154"/>
      <c r="AI62" s="154"/>
      <c r="AJ62" s="154"/>
      <c r="AK62" s="154"/>
      <c r="AL62" s="154"/>
      <c r="AM62" s="154"/>
      <c r="AN62" s="154" t="s">
        <v>10</v>
      </c>
      <c r="AO62" s="154"/>
      <c r="AP62" s="154"/>
      <c r="AQ62" s="154"/>
      <c r="AR62" s="154"/>
      <c r="AS62" s="154" t="s">
        <v>10</v>
      </c>
      <c r="AT62" s="154"/>
      <c r="AU62" s="154"/>
      <c r="AV62" s="24" t="s">
        <v>10</v>
      </c>
      <c r="AW62" s="168"/>
      <c r="AX62" s="169"/>
    </row>
    <row r="63" spans="3:50" ht="15" hidden="1" customHeight="1" x14ac:dyDescent="0.25">
      <c r="C63" s="174" t="s">
        <v>159</v>
      </c>
      <c r="D63" s="175"/>
      <c r="E63" s="175"/>
      <c r="F63" s="175"/>
      <c r="G63" s="175"/>
      <c r="H63" s="175"/>
      <c r="I63" s="175"/>
      <c r="J63" s="175"/>
      <c r="K63" s="175"/>
      <c r="L63" s="176"/>
      <c r="M63" s="162"/>
      <c r="N63" s="162"/>
      <c r="O63" s="162"/>
      <c r="P63" s="152" t="s">
        <v>10</v>
      </c>
      <c r="Q63" s="152"/>
      <c r="R63" s="152"/>
      <c r="S63" s="152"/>
      <c r="T63" s="152"/>
      <c r="U63" s="152"/>
      <c r="V63" s="153" t="s">
        <v>10</v>
      </c>
      <c r="W63" s="153"/>
      <c r="X63" s="153"/>
      <c r="Y63" s="153"/>
      <c r="Z63" s="153"/>
      <c r="AA63" s="153"/>
      <c r="AB63" s="153" t="s">
        <v>10</v>
      </c>
      <c r="AC63" s="153"/>
      <c r="AD63" s="153"/>
      <c r="AE63" s="153"/>
      <c r="AF63" s="153"/>
      <c r="AG63" s="154" t="s">
        <v>10</v>
      </c>
      <c r="AH63" s="154"/>
      <c r="AI63" s="154"/>
      <c r="AJ63" s="154"/>
      <c r="AK63" s="154"/>
      <c r="AL63" s="154"/>
      <c r="AM63" s="154"/>
      <c r="AN63" s="154" t="s">
        <v>10</v>
      </c>
      <c r="AO63" s="154"/>
      <c r="AP63" s="154"/>
      <c r="AQ63" s="154"/>
      <c r="AR63" s="154"/>
      <c r="AS63" s="154" t="s">
        <v>10</v>
      </c>
      <c r="AT63" s="154"/>
      <c r="AU63" s="154"/>
      <c r="AV63" s="24" t="s">
        <v>10</v>
      </c>
      <c r="AW63" s="168"/>
      <c r="AX63" s="169"/>
    </row>
    <row r="64" spans="3:50" ht="15" hidden="1" customHeight="1" x14ac:dyDescent="0.25">
      <c r="C64" s="174" t="s">
        <v>160</v>
      </c>
      <c r="D64" s="175"/>
      <c r="E64" s="175"/>
      <c r="F64" s="175"/>
      <c r="G64" s="175"/>
      <c r="H64" s="175"/>
      <c r="I64" s="175"/>
      <c r="J64" s="175"/>
      <c r="K64" s="175"/>
      <c r="L64" s="176"/>
      <c r="M64" s="162"/>
      <c r="N64" s="162"/>
      <c r="O64" s="162"/>
      <c r="P64" s="152" t="s">
        <v>10</v>
      </c>
      <c r="Q64" s="152"/>
      <c r="R64" s="152"/>
      <c r="S64" s="152"/>
      <c r="T64" s="152"/>
      <c r="U64" s="152"/>
      <c r="V64" s="153" t="s">
        <v>10</v>
      </c>
      <c r="W64" s="153"/>
      <c r="X64" s="153"/>
      <c r="Y64" s="153"/>
      <c r="Z64" s="153"/>
      <c r="AA64" s="153"/>
      <c r="AB64" s="153" t="s">
        <v>10</v>
      </c>
      <c r="AC64" s="153"/>
      <c r="AD64" s="153"/>
      <c r="AE64" s="153"/>
      <c r="AF64" s="153"/>
      <c r="AG64" s="154" t="s">
        <v>10</v>
      </c>
      <c r="AH64" s="154"/>
      <c r="AI64" s="154"/>
      <c r="AJ64" s="154"/>
      <c r="AK64" s="154"/>
      <c r="AL64" s="154"/>
      <c r="AM64" s="154"/>
      <c r="AN64" s="154" t="s">
        <v>10</v>
      </c>
      <c r="AO64" s="154"/>
      <c r="AP64" s="154"/>
      <c r="AQ64" s="154"/>
      <c r="AR64" s="154"/>
      <c r="AS64" s="154" t="s">
        <v>10</v>
      </c>
      <c r="AT64" s="154"/>
      <c r="AU64" s="154"/>
      <c r="AV64" s="24" t="s">
        <v>10</v>
      </c>
      <c r="AW64" s="168"/>
      <c r="AX64" s="169"/>
    </row>
    <row r="65" spans="3:51" ht="15" hidden="1" customHeight="1" x14ac:dyDescent="0.25">
      <c r="C65" s="174" t="s">
        <v>161</v>
      </c>
      <c r="D65" s="175"/>
      <c r="E65" s="175"/>
      <c r="F65" s="175"/>
      <c r="G65" s="175"/>
      <c r="H65" s="175"/>
      <c r="I65" s="175"/>
      <c r="J65" s="175"/>
      <c r="K65" s="175"/>
      <c r="L65" s="176"/>
      <c r="M65" s="162"/>
      <c r="N65" s="162"/>
      <c r="O65" s="162"/>
      <c r="P65" s="152" t="s">
        <v>10</v>
      </c>
      <c r="Q65" s="152"/>
      <c r="R65" s="152"/>
      <c r="S65" s="152"/>
      <c r="T65" s="152"/>
      <c r="U65" s="152"/>
      <c r="V65" s="153" t="s">
        <v>10</v>
      </c>
      <c r="W65" s="153"/>
      <c r="X65" s="153"/>
      <c r="Y65" s="153"/>
      <c r="Z65" s="153"/>
      <c r="AA65" s="153"/>
      <c r="AB65" s="153" t="s">
        <v>10</v>
      </c>
      <c r="AC65" s="153"/>
      <c r="AD65" s="153"/>
      <c r="AE65" s="153"/>
      <c r="AF65" s="153"/>
      <c r="AG65" s="154" t="s">
        <v>10</v>
      </c>
      <c r="AH65" s="154"/>
      <c r="AI65" s="154"/>
      <c r="AJ65" s="154"/>
      <c r="AK65" s="154"/>
      <c r="AL65" s="154"/>
      <c r="AM65" s="154"/>
      <c r="AN65" s="154" t="s">
        <v>10</v>
      </c>
      <c r="AO65" s="154"/>
      <c r="AP65" s="154"/>
      <c r="AQ65" s="154"/>
      <c r="AR65" s="154"/>
      <c r="AS65" s="154" t="s">
        <v>10</v>
      </c>
      <c r="AT65" s="154"/>
      <c r="AU65" s="154"/>
      <c r="AV65" s="24" t="s">
        <v>10</v>
      </c>
      <c r="AW65" s="168"/>
      <c r="AX65" s="169"/>
    </row>
    <row r="66" spans="3:51" ht="15" hidden="1" customHeight="1" x14ac:dyDescent="0.25">
      <c r="C66" s="174" t="s">
        <v>162</v>
      </c>
      <c r="D66" s="175"/>
      <c r="E66" s="175"/>
      <c r="F66" s="175"/>
      <c r="G66" s="175"/>
      <c r="H66" s="175"/>
      <c r="I66" s="175"/>
      <c r="J66" s="175"/>
      <c r="K66" s="175"/>
      <c r="L66" s="176"/>
      <c r="M66" s="162"/>
      <c r="N66" s="162"/>
      <c r="O66" s="162"/>
      <c r="P66" s="152" t="s">
        <v>10</v>
      </c>
      <c r="Q66" s="152"/>
      <c r="R66" s="152"/>
      <c r="S66" s="152"/>
      <c r="T66" s="152"/>
      <c r="U66" s="152"/>
      <c r="V66" s="153" t="s">
        <v>10</v>
      </c>
      <c r="W66" s="153"/>
      <c r="X66" s="153"/>
      <c r="Y66" s="153"/>
      <c r="Z66" s="153"/>
      <c r="AA66" s="153"/>
      <c r="AB66" s="153" t="s">
        <v>10</v>
      </c>
      <c r="AC66" s="153"/>
      <c r="AD66" s="153"/>
      <c r="AE66" s="153"/>
      <c r="AF66" s="153"/>
      <c r="AG66" s="154" t="s">
        <v>10</v>
      </c>
      <c r="AH66" s="154"/>
      <c r="AI66" s="154"/>
      <c r="AJ66" s="154"/>
      <c r="AK66" s="154"/>
      <c r="AL66" s="154"/>
      <c r="AM66" s="154"/>
      <c r="AN66" s="154" t="s">
        <v>10</v>
      </c>
      <c r="AO66" s="154"/>
      <c r="AP66" s="154"/>
      <c r="AQ66" s="154"/>
      <c r="AR66" s="154"/>
      <c r="AS66" s="154" t="s">
        <v>10</v>
      </c>
      <c r="AT66" s="154"/>
      <c r="AU66" s="154"/>
      <c r="AV66" s="24" t="s">
        <v>10</v>
      </c>
      <c r="AW66" s="168"/>
      <c r="AX66" s="169"/>
    </row>
    <row r="67" spans="3:51" ht="15" hidden="1" customHeight="1" x14ac:dyDescent="0.25">
      <c r="C67" s="174" t="s">
        <v>163</v>
      </c>
      <c r="D67" s="175"/>
      <c r="E67" s="175"/>
      <c r="F67" s="175"/>
      <c r="G67" s="175"/>
      <c r="H67" s="175"/>
      <c r="I67" s="175"/>
      <c r="J67" s="175"/>
      <c r="K67" s="175"/>
      <c r="L67" s="176"/>
      <c r="M67" s="162"/>
      <c r="N67" s="162"/>
      <c r="O67" s="162"/>
      <c r="P67" s="152" t="s">
        <v>10</v>
      </c>
      <c r="Q67" s="152"/>
      <c r="R67" s="152"/>
      <c r="S67" s="152"/>
      <c r="T67" s="152"/>
      <c r="U67" s="152"/>
      <c r="V67" s="153" t="s">
        <v>10</v>
      </c>
      <c r="W67" s="153"/>
      <c r="X67" s="153"/>
      <c r="Y67" s="153"/>
      <c r="Z67" s="153"/>
      <c r="AA67" s="153"/>
      <c r="AB67" s="153" t="s">
        <v>10</v>
      </c>
      <c r="AC67" s="153"/>
      <c r="AD67" s="153"/>
      <c r="AE67" s="153"/>
      <c r="AF67" s="153"/>
      <c r="AG67" s="154" t="s">
        <v>10</v>
      </c>
      <c r="AH67" s="154"/>
      <c r="AI67" s="154"/>
      <c r="AJ67" s="154"/>
      <c r="AK67" s="154"/>
      <c r="AL67" s="154"/>
      <c r="AM67" s="154"/>
      <c r="AN67" s="154" t="s">
        <v>10</v>
      </c>
      <c r="AO67" s="154"/>
      <c r="AP67" s="154"/>
      <c r="AQ67" s="154"/>
      <c r="AR67" s="154"/>
      <c r="AS67" s="154" t="s">
        <v>10</v>
      </c>
      <c r="AT67" s="154"/>
      <c r="AU67" s="154"/>
      <c r="AV67" s="24" t="s">
        <v>10</v>
      </c>
      <c r="AW67" s="168"/>
      <c r="AX67" s="169"/>
    </row>
    <row r="68" spans="3:51" ht="15" hidden="1" customHeight="1" x14ac:dyDescent="0.25">
      <c r="C68" s="174" t="s">
        <v>164</v>
      </c>
      <c r="D68" s="175"/>
      <c r="E68" s="175"/>
      <c r="F68" s="175"/>
      <c r="G68" s="175"/>
      <c r="H68" s="175"/>
      <c r="I68" s="175"/>
      <c r="J68" s="175"/>
      <c r="K68" s="175"/>
      <c r="L68" s="176"/>
      <c r="M68" s="162"/>
      <c r="N68" s="162"/>
      <c r="O68" s="162"/>
      <c r="P68" s="152" t="s">
        <v>10</v>
      </c>
      <c r="Q68" s="152"/>
      <c r="R68" s="152"/>
      <c r="S68" s="152"/>
      <c r="T68" s="152"/>
      <c r="U68" s="152"/>
      <c r="V68" s="153" t="s">
        <v>10</v>
      </c>
      <c r="W68" s="153"/>
      <c r="X68" s="153"/>
      <c r="Y68" s="153"/>
      <c r="Z68" s="153"/>
      <c r="AA68" s="153"/>
      <c r="AB68" s="153" t="s">
        <v>10</v>
      </c>
      <c r="AC68" s="153"/>
      <c r="AD68" s="153"/>
      <c r="AE68" s="153"/>
      <c r="AF68" s="153"/>
      <c r="AG68" s="154" t="s">
        <v>10</v>
      </c>
      <c r="AH68" s="154"/>
      <c r="AI68" s="154"/>
      <c r="AJ68" s="154"/>
      <c r="AK68" s="154"/>
      <c r="AL68" s="154"/>
      <c r="AM68" s="154"/>
      <c r="AN68" s="154" t="s">
        <v>10</v>
      </c>
      <c r="AO68" s="154"/>
      <c r="AP68" s="154"/>
      <c r="AQ68" s="154"/>
      <c r="AR68" s="154"/>
      <c r="AS68" s="154" t="s">
        <v>10</v>
      </c>
      <c r="AT68" s="154"/>
      <c r="AU68" s="154"/>
      <c r="AV68" s="24" t="s">
        <v>10</v>
      </c>
      <c r="AW68" s="168"/>
      <c r="AX68" s="169"/>
    </row>
    <row r="69" spans="3:51" ht="15" hidden="1" customHeight="1" x14ac:dyDescent="0.25">
      <c r="C69" s="174" t="s">
        <v>165</v>
      </c>
      <c r="D69" s="175"/>
      <c r="E69" s="175"/>
      <c r="F69" s="175"/>
      <c r="G69" s="175"/>
      <c r="H69" s="175"/>
      <c r="I69" s="175"/>
      <c r="J69" s="175"/>
      <c r="K69" s="175"/>
      <c r="L69" s="176"/>
      <c r="M69" s="162"/>
      <c r="N69" s="162"/>
      <c r="O69" s="162"/>
      <c r="P69" s="152" t="s">
        <v>10</v>
      </c>
      <c r="Q69" s="152"/>
      <c r="R69" s="152"/>
      <c r="S69" s="152"/>
      <c r="T69" s="152"/>
      <c r="U69" s="152"/>
      <c r="V69" s="153" t="s">
        <v>10</v>
      </c>
      <c r="W69" s="153"/>
      <c r="X69" s="153"/>
      <c r="Y69" s="153"/>
      <c r="Z69" s="153"/>
      <c r="AA69" s="153"/>
      <c r="AB69" s="153" t="s">
        <v>10</v>
      </c>
      <c r="AC69" s="153"/>
      <c r="AD69" s="153"/>
      <c r="AE69" s="153"/>
      <c r="AF69" s="153"/>
      <c r="AG69" s="154" t="s">
        <v>10</v>
      </c>
      <c r="AH69" s="154"/>
      <c r="AI69" s="154"/>
      <c r="AJ69" s="154"/>
      <c r="AK69" s="154"/>
      <c r="AL69" s="154"/>
      <c r="AM69" s="154"/>
      <c r="AN69" s="154" t="s">
        <v>10</v>
      </c>
      <c r="AO69" s="154"/>
      <c r="AP69" s="154"/>
      <c r="AQ69" s="154"/>
      <c r="AR69" s="154"/>
      <c r="AS69" s="154" t="s">
        <v>10</v>
      </c>
      <c r="AT69" s="154"/>
      <c r="AU69" s="154"/>
      <c r="AV69" s="24" t="s">
        <v>10</v>
      </c>
      <c r="AW69" s="168"/>
      <c r="AX69" s="169"/>
    </row>
    <row r="70" spans="3:51" ht="15" hidden="1" customHeight="1" x14ac:dyDescent="0.25">
      <c r="C70" s="174" t="s">
        <v>166</v>
      </c>
      <c r="D70" s="175"/>
      <c r="E70" s="175"/>
      <c r="F70" s="175"/>
      <c r="G70" s="175"/>
      <c r="H70" s="175"/>
      <c r="I70" s="175"/>
      <c r="J70" s="175"/>
      <c r="K70" s="175"/>
      <c r="L70" s="176"/>
      <c r="M70" s="162"/>
      <c r="N70" s="162"/>
      <c r="O70" s="162"/>
      <c r="P70" s="152" t="s">
        <v>10</v>
      </c>
      <c r="Q70" s="152"/>
      <c r="R70" s="152"/>
      <c r="S70" s="152"/>
      <c r="T70" s="152"/>
      <c r="U70" s="152"/>
      <c r="V70" s="153" t="s">
        <v>10</v>
      </c>
      <c r="W70" s="153"/>
      <c r="X70" s="153"/>
      <c r="Y70" s="153"/>
      <c r="Z70" s="153"/>
      <c r="AA70" s="153"/>
      <c r="AB70" s="153" t="s">
        <v>10</v>
      </c>
      <c r="AC70" s="153"/>
      <c r="AD70" s="153"/>
      <c r="AE70" s="153"/>
      <c r="AF70" s="153"/>
      <c r="AG70" s="154" t="s">
        <v>10</v>
      </c>
      <c r="AH70" s="154"/>
      <c r="AI70" s="154"/>
      <c r="AJ70" s="154"/>
      <c r="AK70" s="154"/>
      <c r="AL70" s="154"/>
      <c r="AM70" s="154"/>
      <c r="AN70" s="154" t="s">
        <v>10</v>
      </c>
      <c r="AO70" s="154"/>
      <c r="AP70" s="154"/>
      <c r="AQ70" s="154"/>
      <c r="AR70" s="154"/>
      <c r="AS70" s="154" t="s">
        <v>10</v>
      </c>
      <c r="AT70" s="154"/>
      <c r="AU70" s="154"/>
      <c r="AV70" s="24" t="s">
        <v>10</v>
      </c>
      <c r="AW70" s="168"/>
      <c r="AX70" s="169"/>
    </row>
    <row r="71" spans="3:51" ht="15" customHeight="1" thickBot="1" x14ac:dyDescent="0.3">
      <c r="C71" s="174" t="s">
        <v>167</v>
      </c>
      <c r="D71" s="175"/>
      <c r="E71" s="175"/>
      <c r="F71" s="175"/>
      <c r="G71" s="175"/>
      <c r="H71" s="175"/>
      <c r="I71" s="175"/>
      <c r="J71" s="175"/>
      <c r="K71" s="175"/>
      <c r="L71" s="176"/>
      <c r="M71" s="162"/>
      <c r="N71" s="162"/>
      <c r="O71" s="162"/>
      <c r="P71" s="152" t="s">
        <v>10</v>
      </c>
      <c r="Q71" s="152"/>
      <c r="R71" s="152"/>
      <c r="S71" s="152"/>
      <c r="T71" s="152"/>
      <c r="U71" s="152"/>
      <c r="V71" s="153" t="s">
        <v>10</v>
      </c>
      <c r="W71" s="153"/>
      <c r="X71" s="153"/>
      <c r="Y71" s="153"/>
      <c r="Z71" s="153"/>
      <c r="AA71" s="153"/>
      <c r="AB71" s="153" t="s">
        <v>10</v>
      </c>
      <c r="AC71" s="153"/>
      <c r="AD71" s="153"/>
      <c r="AE71" s="153"/>
      <c r="AF71" s="153"/>
      <c r="AG71" s="154" t="s">
        <v>10</v>
      </c>
      <c r="AH71" s="154"/>
      <c r="AI71" s="154"/>
      <c r="AJ71" s="154"/>
      <c r="AK71" s="154"/>
      <c r="AL71" s="154"/>
      <c r="AM71" s="154"/>
      <c r="AN71" s="173"/>
      <c r="AO71" s="173"/>
      <c r="AP71" s="173"/>
      <c r="AQ71" s="173"/>
      <c r="AR71" s="173"/>
      <c r="AS71" s="154" t="s">
        <v>10</v>
      </c>
      <c r="AT71" s="154"/>
      <c r="AU71" s="154"/>
      <c r="AV71" s="33"/>
      <c r="AW71" s="163">
        <f>AV71</f>
        <v>0</v>
      </c>
      <c r="AX71" s="164"/>
    </row>
    <row r="72" spans="3:51" ht="21.75" customHeight="1" thickBot="1" x14ac:dyDescent="0.3">
      <c r="C72" s="179" t="s">
        <v>239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3">
        <v>17.190000000000001</v>
      </c>
      <c r="N72" s="183"/>
      <c r="O72" s="183"/>
      <c r="P72" s="184">
        <v>1316000000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6"/>
      <c r="AH72" s="186"/>
      <c r="AI72" s="186"/>
      <c r="AJ72" s="186"/>
      <c r="AK72" s="186"/>
      <c r="AL72" s="186"/>
      <c r="AM72" s="186"/>
      <c r="AN72" s="187">
        <f>AN43+AN56+AN42</f>
        <v>157048000</v>
      </c>
      <c r="AO72" s="187"/>
      <c r="AP72" s="187"/>
      <c r="AQ72" s="187"/>
      <c r="AR72" s="187"/>
      <c r="AS72" s="186"/>
      <c r="AT72" s="186"/>
      <c r="AU72" s="186"/>
      <c r="AV72" s="34">
        <f>AV42+AV43+AV56</f>
        <v>31809000</v>
      </c>
      <c r="AW72" s="150">
        <f>SUM(P72:AV72)</f>
        <v>1504857000</v>
      </c>
      <c r="AX72" s="151"/>
    </row>
    <row r="73" spans="3:51" x14ac:dyDescent="0.25">
      <c r="AV73" s="28"/>
      <c r="AX73" s="28">
        <f>AW72-ББ!I86</f>
        <v>0</v>
      </c>
    </row>
    <row r="75" spans="3:51" x14ac:dyDescent="0.25">
      <c r="D75" s="2" t="s">
        <v>82</v>
      </c>
      <c r="E75" s="2"/>
      <c r="F75" s="2"/>
      <c r="G75" s="2"/>
      <c r="I75" s="108" t="s">
        <v>83</v>
      </c>
      <c r="J75" s="108"/>
      <c r="K75" s="108"/>
      <c r="V75" s="3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3:51" x14ac:dyDescent="0.25">
      <c r="I76" s="85" t="s">
        <v>84</v>
      </c>
      <c r="J76" s="85"/>
      <c r="K76" s="85"/>
      <c r="V76" s="67" t="s">
        <v>85</v>
      </c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3:51" x14ac:dyDescent="0.25"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3:51" x14ac:dyDescent="0.25"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3:51" x14ac:dyDescent="0.25">
      <c r="D79" s="2" t="s">
        <v>86</v>
      </c>
      <c r="E79" s="2"/>
      <c r="F79" s="2"/>
      <c r="G79" s="2"/>
      <c r="I79" s="108" t="s">
        <v>233</v>
      </c>
      <c r="J79" s="108"/>
      <c r="K79" s="108"/>
      <c r="V79" s="3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3:51" x14ac:dyDescent="0.25">
      <c r="I80" s="85" t="s">
        <v>84</v>
      </c>
      <c r="J80" s="85"/>
      <c r="K80" s="85"/>
      <c r="V80" s="67" t="s">
        <v>85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</sheetData>
  <mergeCells count="603">
    <mergeCell ref="I75:K75"/>
    <mergeCell ref="I79:K79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workbookViewId="0">
      <selection activeCell="AJ10" sqref="AJ10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4" t="s">
        <v>242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4:30" ht="12" customHeight="1" x14ac:dyDescent="0.25"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4:30" ht="15.75" customHeight="1" x14ac:dyDescent="0.25">
      <c r="D4" s="1" t="s">
        <v>230</v>
      </c>
    </row>
    <row r="5" spans="4:30" s="1" customFormat="1" ht="45.75" customHeight="1" x14ac:dyDescent="0.25">
      <c r="D5" s="306" t="s">
        <v>89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199" t="s">
        <v>232</v>
      </c>
      <c r="W5" s="307"/>
      <c r="X5" s="307"/>
      <c r="Y5" s="199" t="s">
        <v>236</v>
      </c>
      <c r="Z5" s="307"/>
      <c r="AA5" s="307"/>
      <c r="AB5" s="307"/>
      <c r="AC5" s="307"/>
      <c r="AD5" s="310" t="s">
        <v>241</v>
      </c>
    </row>
    <row r="6" spans="4:30" s="1" customFormat="1" ht="11.1" customHeight="1" x14ac:dyDescent="0.25">
      <c r="D6" s="303" t="s">
        <v>3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4" t="s">
        <v>4</v>
      </c>
      <c r="W6" s="304"/>
      <c r="X6" s="304"/>
      <c r="Y6" s="304" t="s">
        <v>5</v>
      </c>
      <c r="Z6" s="304"/>
      <c r="AA6" s="304"/>
      <c r="AB6" s="304"/>
      <c r="AC6" s="304"/>
      <c r="AD6" s="7" t="s">
        <v>6</v>
      </c>
    </row>
    <row r="7" spans="4:30" s="1" customFormat="1" ht="11.1" customHeight="1" x14ac:dyDescent="0.25">
      <c r="D7" s="295" t="s">
        <v>174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</row>
    <row r="8" spans="4:30" s="1" customFormat="1" ht="12" customHeight="1" x14ac:dyDescent="0.25">
      <c r="D8" s="296" t="s">
        <v>175</v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7"/>
      <c r="W8" s="297"/>
      <c r="X8" s="297"/>
      <c r="Y8" s="298">
        <f>SUM(Y10:AC15)</f>
        <v>544364000</v>
      </c>
      <c r="Z8" s="298"/>
      <c r="AA8" s="298"/>
      <c r="AB8" s="298"/>
      <c r="AC8" s="298"/>
      <c r="AD8" s="42">
        <f>SUM(AD10:AD15)</f>
        <v>3916265000</v>
      </c>
    </row>
    <row r="9" spans="4:30" s="1" customFormat="1" ht="12" customHeight="1" x14ac:dyDescent="0.25">
      <c r="D9" s="285" t="s">
        <v>109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2"/>
      <c r="V9" s="291"/>
      <c r="W9" s="292"/>
      <c r="X9" s="293"/>
      <c r="Y9" s="8"/>
      <c r="Z9" s="9"/>
      <c r="AA9" s="9"/>
      <c r="AB9" s="9"/>
      <c r="AC9" s="10"/>
      <c r="AD9" s="37"/>
    </row>
    <row r="10" spans="4:30" s="1" customFormat="1" ht="12" customHeight="1" x14ac:dyDescent="0.25">
      <c r="D10" s="263" t="s">
        <v>176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5"/>
      <c r="V10" s="235"/>
      <c r="W10" s="235"/>
      <c r="X10" s="235"/>
      <c r="Y10" s="259">
        <v>520773000</v>
      </c>
      <c r="Z10" s="259"/>
      <c r="AA10" s="259"/>
      <c r="AB10" s="259"/>
      <c r="AC10" s="259"/>
      <c r="AD10" s="40">
        <v>692701000</v>
      </c>
    </row>
    <row r="11" spans="4:30" s="1" customFormat="1" ht="12" hidden="1" customHeight="1" x14ac:dyDescent="0.25">
      <c r="D11" s="263" t="s">
        <v>177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5"/>
      <c r="V11" s="235"/>
      <c r="W11" s="235"/>
      <c r="X11" s="235"/>
      <c r="Y11" s="300" t="s">
        <v>10</v>
      </c>
      <c r="Z11" s="300"/>
      <c r="AA11" s="300"/>
      <c r="AB11" s="300"/>
      <c r="AC11" s="300"/>
      <c r="AD11" s="40" t="s">
        <v>10</v>
      </c>
    </row>
    <row r="12" spans="4:30" s="1" customFormat="1" ht="12" customHeight="1" x14ac:dyDescent="0.25">
      <c r="D12" s="263" t="s">
        <v>178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  <c r="V12" s="235"/>
      <c r="W12" s="235"/>
      <c r="X12" s="235"/>
      <c r="Y12" s="259">
        <v>18205000</v>
      </c>
      <c r="Z12" s="259"/>
      <c r="AA12" s="259"/>
      <c r="AB12" s="259"/>
      <c r="AC12" s="259"/>
      <c r="AD12" s="40">
        <v>19611000</v>
      </c>
    </row>
    <row r="13" spans="4:30" s="1" customFormat="1" ht="12" hidden="1" customHeight="1" x14ac:dyDescent="0.25">
      <c r="D13" s="263" t="s">
        <v>179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  <c r="V13" s="235"/>
      <c r="W13" s="235"/>
      <c r="X13" s="235"/>
      <c r="Y13" s="300" t="s">
        <v>10</v>
      </c>
      <c r="Z13" s="300"/>
      <c r="AA13" s="300"/>
      <c r="AB13" s="300"/>
      <c r="AC13" s="300"/>
      <c r="AD13" s="41" t="s">
        <v>10</v>
      </c>
    </row>
    <row r="14" spans="4:30" s="1" customFormat="1" ht="12" hidden="1" customHeight="1" x14ac:dyDescent="0.25">
      <c r="D14" s="263" t="s">
        <v>180</v>
      </c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5"/>
      <c r="V14" s="235"/>
      <c r="W14" s="235"/>
      <c r="X14" s="235"/>
      <c r="Y14" s="300" t="s">
        <v>10</v>
      </c>
      <c r="Z14" s="300"/>
      <c r="AA14" s="300"/>
      <c r="AB14" s="300"/>
      <c r="AC14" s="300"/>
      <c r="AD14" s="41" t="s">
        <v>10</v>
      </c>
    </row>
    <row r="15" spans="4:30" s="1" customFormat="1" ht="12" customHeight="1" x14ac:dyDescent="0.25">
      <c r="D15" s="263" t="s">
        <v>181</v>
      </c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5"/>
      <c r="V15" s="235"/>
      <c r="W15" s="235"/>
      <c r="X15" s="235"/>
      <c r="Y15" s="259">
        <v>5386000</v>
      </c>
      <c r="Z15" s="259"/>
      <c r="AA15" s="259"/>
      <c r="AB15" s="259"/>
      <c r="AC15" s="259"/>
      <c r="AD15" s="51">
        <v>3203953000</v>
      </c>
    </row>
    <row r="16" spans="4:30" s="1" customFormat="1" ht="12" customHeight="1" x14ac:dyDescent="0.25">
      <c r="D16" s="294" t="s">
        <v>182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7"/>
      <c r="W16" s="297"/>
      <c r="X16" s="297"/>
      <c r="Y16" s="236">
        <f>SUM(Y18:AC24)</f>
        <v>1405683000</v>
      </c>
      <c r="Z16" s="236"/>
      <c r="AA16" s="236"/>
      <c r="AB16" s="236"/>
      <c r="AC16" s="236"/>
      <c r="AD16" s="26">
        <f>SUM(AD18:AD24)</f>
        <v>3578166000</v>
      </c>
    </row>
    <row r="17" spans="4:31" s="1" customFormat="1" ht="12.95" customHeight="1" x14ac:dyDescent="0.25">
      <c r="D17" s="271" t="s">
        <v>109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11"/>
      <c r="W17" s="12"/>
      <c r="X17" s="13"/>
      <c r="Y17" s="14"/>
      <c r="Z17" s="15"/>
      <c r="AA17" s="15"/>
      <c r="AB17" s="15"/>
      <c r="AC17" s="16"/>
      <c r="AD17" s="45"/>
    </row>
    <row r="18" spans="4:31" s="1" customFormat="1" ht="12" customHeight="1" x14ac:dyDescent="0.25">
      <c r="D18" s="263" t="s">
        <v>183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5"/>
      <c r="V18" s="235"/>
      <c r="W18" s="235"/>
      <c r="X18" s="235"/>
      <c r="Y18" s="259">
        <v>131667000</v>
      </c>
      <c r="Z18" s="259"/>
      <c r="AA18" s="259"/>
      <c r="AB18" s="259"/>
      <c r="AC18" s="259"/>
      <c r="AD18" s="40">
        <v>94803000</v>
      </c>
    </row>
    <row r="19" spans="4:31" s="1" customFormat="1" ht="12" customHeight="1" x14ac:dyDescent="0.25">
      <c r="D19" s="263" t="s">
        <v>184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5"/>
      <c r="V19" s="235"/>
      <c r="W19" s="235"/>
      <c r="X19" s="235"/>
      <c r="Y19" s="259">
        <v>167194000</v>
      </c>
      <c r="Z19" s="259"/>
      <c r="AA19" s="259"/>
      <c r="AB19" s="259"/>
      <c r="AC19" s="259"/>
      <c r="AD19" s="40">
        <v>176471000</v>
      </c>
    </row>
    <row r="20" spans="4:31" s="1" customFormat="1" ht="12" customHeight="1" x14ac:dyDescent="0.25">
      <c r="D20" s="263" t="s">
        <v>185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5"/>
      <c r="V20" s="235"/>
      <c r="W20" s="235"/>
      <c r="X20" s="235"/>
      <c r="Y20" s="259">
        <v>199001000</v>
      </c>
      <c r="Z20" s="259"/>
      <c r="AA20" s="259"/>
      <c r="AB20" s="259"/>
      <c r="AC20" s="259"/>
      <c r="AD20" s="40">
        <v>168169000</v>
      </c>
    </row>
    <row r="21" spans="4:31" s="1" customFormat="1" ht="12" hidden="1" customHeight="1" x14ac:dyDescent="0.25">
      <c r="D21" s="263" t="s">
        <v>186</v>
      </c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5"/>
      <c r="V21" s="299"/>
      <c r="W21" s="299"/>
      <c r="X21" s="299"/>
      <c r="Y21" s="300" t="s">
        <v>10</v>
      </c>
      <c r="Z21" s="300"/>
      <c r="AA21" s="300"/>
      <c r="AB21" s="300"/>
      <c r="AC21" s="300"/>
      <c r="AD21" s="41" t="s">
        <v>10</v>
      </c>
      <c r="AE21" s="1" t="s">
        <v>62</v>
      </c>
    </row>
    <row r="22" spans="4:31" s="1" customFormat="1" ht="12" customHeight="1" x14ac:dyDescent="0.25">
      <c r="D22" s="263" t="s">
        <v>187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5"/>
      <c r="V22" s="235"/>
      <c r="W22" s="235"/>
      <c r="X22" s="235"/>
      <c r="Y22" s="300" t="s">
        <v>10</v>
      </c>
      <c r="Z22" s="300"/>
      <c r="AA22" s="300"/>
      <c r="AB22" s="300"/>
      <c r="AC22" s="300"/>
      <c r="AD22" s="27">
        <v>0</v>
      </c>
    </row>
    <row r="23" spans="4:31" s="1" customFormat="1" ht="12" customHeight="1" x14ac:dyDescent="0.25">
      <c r="D23" s="263" t="s">
        <v>188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5"/>
      <c r="V23" s="266"/>
      <c r="W23" s="266"/>
      <c r="X23" s="266"/>
      <c r="Y23" s="267">
        <v>71808000</v>
      </c>
      <c r="Z23" s="267"/>
      <c r="AA23" s="267"/>
      <c r="AB23" s="267"/>
      <c r="AC23" s="267"/>
      <c r="AD23" s="27">
        <v>141835000</v>
      </c>
    </row>
    <row r="24" spans="4:31" s="1" customFormat="1" ht="12" customHeight="1" x14ac:dyDescent="0.25">
      <c r="D24" s="263" t="s">
        <v>189</v>
      </c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5"/>
      <c r="V24" s="266"/>
      <c r="W24" s="266"/>
      <c r="X24" s="266"/>
      <c r="Y24" s="267">
        <v>836013000</v>
      </c>
      <c r="Z24" s="267"/>
      <c r="AA24" s="267"/>
      <c r="AB24" s="267"/>
      <c r="AC24" s="267"/>
      <c r="AD24" s="27">
        <v>2996888000</v>
      </c>
    </row>
    <row r="25" spans="4:31" s="1" customFormat="1" ht="24" customHeight="1" x14ac:dyDescent="0.25">
      <c r="D25" s="294" t="s">
        <v>190</v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69"/>
      <c r="W25" s="269"/>
      <c r="X25" s="269"/>
      <c r="Y25" s="236">
        <f>Y8-Y16</f>
        <v>-861319000</v>
      </c>
      <c r="Z25" s="236"/>
      <c r="AA25" s="236"/>
      <c r="AB25" s="236"/>
      <c r="AC25" s="236"/>
      <c r="AD25" s="36">
        <f>AD8-AD16</f>
        <v>338099000</v>
      </c>
    </row>
    <row r="26" spans="4:31" s="1" customFormat="1" ht="11.1" customHeight="1" x14ac:dyDescent="0.25">
      <c r="D26" s="295" t="s">
        <v>191</v>
      </c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</row>
    <row r="27" spans="4:31" s="1" customFormat="1" x14ac:dyDescent="0.25">
      <c r="D27" s="296" t="s">
        <v>192</v>
      </c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7"/>
      <c r="W27" s="297"/>
      <c r="X27" s="297"/>
      <c r="Y27" s="298">
        <f>SUM(Y39:AC40)</f>
        <v>92533000</v>
      </c>
      <c r="Z27" s="298"/>
      <c r="AA27" s="298"/>
      <c r="AB27" s="298"/>
      <c r="AC27" s="298"/>
      <c r="AD27" s="39">
        <f>SUM(AD39:AD40)</f>
        <v>0</v>
      </c>
    </row>
    <row r="28" spans="4:31" s="1" customFormat="1" x14ac:dyDescent="0.25">
      <c r="D28" s="285" t="s">
        <v>109</v>
      </c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7"/>
      <c r="V28" s="11"/>
      <c r="W28" s="12"/>
      <c r="X28" s="13"/>
      <c r="Y28" s="288"/>
      <c r="Z28" s="289"/>
      <c r="AA28" s="289"/>
      <c r="AB28" s="289"/>
      <c r="AC28" s="290"/>
      <c r="AD28" s="26"/>
    </row>
    <row r="29" spans="4:31" s="1" customFormat="1" hidden="1" x14ac:dyDescent="0.25">
      <c r="D29" s="263" t="s">
        <v>193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1"/>
      <c r="V29" s="291"/>
      <c r="W29" s="292"/>
      <c r="X29" s="293"/>
      <c r="Y29" s="282" t="s">
        <v>10</v>
      </c>
      <c r="Z29" s="283"/>
      <c r="AA29" s="283"/>
      <c r="AB29" s="283"/>
      <c r="AC29" s="284"/>
      <c r="AD29" s="41" t="s">
        <v>10</v>
      </c>
    </row>
    <row r="30" spans="4:31" s="1" customFormat="1" hidden="1" x14ac:dyDescent="0.25">
      <c r="D30" s="263" t="s">
        <v>194</v>
      </c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1"/>
      <c r="V30" s="291"/>
      <c r="W30" s="292"/>
      <c r="X30" s="293"/>
      <c r="Y30" s="282" t="s">
        <v>10</v>
      </c>
      <c r="Z30" s="283"/>
      <c r="AA30" s="283"/>
      <c r="AB30" s="283"/>
      <c r="AC30" s="284"/>
      <c r="AD30" s="38" t="s">
        <v>10</v>
      </c>
    </row>
    <row r="31" spans="4:31" s="1" customFormat="1" hidden="1" x14ac:dyDescent="0.25">
      <c r="D31" s="263" t="s">
        <v>195</v>
      </c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  <c r="V31" s="243"/>
      <c r="W31" s="275"/>
      <c r="X31" s="276"/>
      <c r="Y31" s="282" t="s">
        <v>10</v>
      </c>
      <c r="Z31" s="283"/>
      <c r="AA31" s="283"/>
      <c r="AB31" s="283"/>
      <c r="AC31" s="284"/>
      <c r="AD31" s="38" t="s">
        <v>10</v>
      </c>
    </row>
    <row r="32" spans="4:31" s="1" customFormat="1" hidden="1" x14ac:dyDescent="0.25">
      <c r="D32" s="104" t="s">
        <v>196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4"/>
      <c r="V32" s="243"/>
      <c r="W32" s="275"/>
      <c r="X32" s="276"/>
      <c r="Y32" s="282" t="s">
        <v>10</v>
      </c>
      <c r="Z32" s="283"/>
      <c r="AA32" s="283"/>
      <c r="AB32" s="283"/>
      <c r="AC32" s="284"/>
      <c r="AD32" s="41" t="s">
        <v>10</v>
      </c>
    </row>
    <row r="33" spans="4:30" s="1" customFormat="1" hidden="1" x14ac:dyDescent="0.25">
      <c r="D33" s="104" t="s">
        <v>197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4"/>
      <c r="V33" s="243"/>
      <c r="W33" s="275"/>
      <c r="X33" s="276"/>
      <c r="Y33" s="282" t="s">
        <v>10</v>
      </c>
      <c r="Z33" s="283"/>
      <c r="AA33" s="283"/>
      <c r="AB33" s="283"/>
      <c r="AC33" s="284"/>
      <c r="AD33" s="38" t="s">
        <v>10</v>
      </c>
    </row>
    <row r="34" spans="4:30" s="1" customFormat="1" hidden="1" x14ac:dyDescent="0.25">
      <c r="D34" s="104" t="s">
        <v>198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4"/>
      <c r="V34" s="243"/>
      <c r="W34" s="275"/>
      <c r="X34" s="276"/>
      <c r="Y34" s="282" t="s">
        <v>10</v>
      </c>
      <c r="Z34" s="283"/>
      <c r="AA34" s="283"/>
      <c r="AB34" s="283"/>
      <c r="AC34" s="284"/>
      <c r="AD34" s="38" t="s">
        <v>10</v>
      </c>
    </row>
    <row r="35" spans="4:30" s="1" customFormat="1" hidden="1" x14ac:dyDescent="0.25">
      <c r="D35" s="104" t="s">
        <v>199</v>
      </c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4"/>
      <c r="V35" s="243"/>
      <c r="W35" s="275"/>
      <c r="X35" s="276"/>
      <c r="Y35" s="282" t="s">
        <v>10</v>
      </c>
      <c r="Z35" s="283"/>
      <c r="AA35" s="283"/>
      <c r="AB35" s="283"/>
      <c r="AC35" s="284"/>
      <c r="AD35" s="38" t="s">
        <v>10</v>
      </c>
    </row>
    <row r="36" spans="4:30" s="1" customFormat="1" hidden="1" x14ac:dyDescent="0.25">
      <c r="D36" s="104" t="s">
        <v>200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4"/>
      <c r="V36" s="243"/>
      <c r="W36" s="275"/>
      <c r="X36" s="276"/>
      <c r="Y36" s="282" t="s">
        <v>10</v>
      </c>
      <c r="Z36" s="283"/>
      <c r="AA36" s="283"/>
      <c r="AB36" s="283"/>
      <c r="AC36" s="284"/>
      <c r="AD36" s="38" t="s">
        <v>10</v>
      </c>
    </row>
    <row r="37" spans="4:30" s="1" customFormat="1" hidden="1" x14ac:dyDescent="0.25">
      <c r="D37" s="104" t="s">
        <v>201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4"/>
      <c r="V37" s="243"/>
      <c r="W37" s="275"/>
      <c r="X37" s="276"/>
      <c r="Y37" s="282" t="s">
        <v>10</v>
      </c>
      <c r="Z37" s="283"/>
      <c r="AA37" s="283"/>
      <c r="AB37" s="283"/>
      <c r="AC37" s="284"/>
      <c r="AD37" s="38" t="s">
        <v>10</v>
      </c>
    </row>
    <row r="38" spans="4:30" s="1" customFormat="1" hidden="1" x14ac:dyDescent="0.25">
      <c r="D38" s="104" t="s">
        <v>202</v>
      </c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4"/>
      <c r="V38" s="243"/>
      <c r="W38" s="275"/>
      <c r="X38" s="276"/>
      <c r="Y38" s="282" t="s">
        <v>10</v>
      </c>
      <c r="Z38" s="283"/>
      <c r="AA38" s="283"/>
      <c r="AB38" s="283"/>
      <c r="AC38" s="284"/>
      <c r="AD38" s="38" t="s">
        <v>10</v>
      </c>
    </row>
    <row r="39" spans="4:30" s="1" customFormat="1" x14ac:dyDescent="0.25">
      <c r="D39" s="104" t="s">
        <v>180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  <c r="V39" s="243"/>
      <c r="W39" s="275"/>
      <c r="X39" s="276"/>
      <c r="Y39" s="277">
        <v>83228000</v>
      </c>
      <c r="Z39" s="278"/>
      <c r="AA39" s="278"/>
      <c r="AB39" s="278"/>
      <c r="AC39" s="279"/>
      <c r="AD39" s="27"/>
    </row>
    <row r="40" spans="4:30" s="1" customFormat="1" x14ac:dyDescent="0.25">
      <c r="D40" s="263" t="s">
        <v>181</v>
      </c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1"/>
      <c r="V40" s="243"/>
      <c r="W40" s="275"/>
      <c r="X40" s="276"/>
      <c r="Y40" s="277">
        <v>9305000</v>
      </c>
      <c r="Z40" s="278"/>
      <c r="AA40" s="278"/>
      <c r="AB40" s="278"/>
      <c r="AC40" s="279"/>
      <c r="AD40" s="27"/>
    </row>
    <row r="41" spans="4:30" s="1" customFormat="1" x14ac:dyDescent="0.25">
      <c r="D41" s="268" t="s">
        <v>203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9"/>
      <c r="W41" s="269"/>
      <c r="X41" s="269"/>
      <c r="Y41" s="270">
        <f>SUM(Y43:AC54)</f>
        <v>20415000</v>
      </c>
      <c r="Z41" s="270"/>
      <c r="AA41" s="270"/>
      <c r="AB41" s="270"/>
      <c r="AC41" s="270"/>
      <c r="AD41" s="36">
        <f>SUM(AD43:AD54)</f>
        <v>105572000</v>
      </c>
    </row>
    <row r="42" spans="4:30" s="1" customFormat="1" x14ac:dyDescent="0.25">
      <c r="D42" s="271" t="s">
        <v>109</v>
      </c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11"/>
      <c r="W42" s="12"/>
      <c r="X42" s="13"/>
      <c r="Y42" s="272">
        <v>0</v>
      </c>
      <c r="Z42" s="272"/>
      <c r="AA42" s="272"/>
      <c r="AB42" s="272"/>
      <c r="AC42" s="272"/>
      <c r="AD42" s="43"/>
    </row>
    <row r="43" spans="4:30" s="1" customFormat="1" x14ac:dyDescent="0.25">
      <c r="D43" s="263" t="s">
        <v>204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5"/>
      <c r="V43" s="266"/>
      <c r="W43" s="266"/>
      <c r="X43" s="266"/>
      <c r="Y43" s="267">
        <v>4782000</v>
      </c>
      <c r="Z43" s="267"/>
      <c r="AA43" s="267"/>
      <c r="AB43" s="267"/>
      <c r="AC43" s="267"/>
      <c r="AD43" s="27">
        <v>2752000</v>
      </c>
    </row>
    <row r="44" spans="4:30" s="1" customFormat="1" x14ac:dyDescent="0.25">
      <c r="D44" s="263" t="s">
        <v>205</v>
      </c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5"/>
      <c r="V44" s="266"/>
      <c r="W44" s="266"/>
      <c r="X44" s="266"/>
      <c r="Y44" s="267" t="s">
        <v>10</v>
      </c>
      <c r="Z44" s="267"/>
      <c r="AA44" s="267"/>
      <c r="AB44" s="267"/>
      <c r="AC44" s="267"/>
      <c r="AD44" s="27" t="s">
        <v>10</v>
      </c>
    </row>
    <row r="45" spans="4:30" s="1" customFormat="1" x14ac:dyDescent="0.25">
      <c r="D45" s="260" t="s">
        <v>206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35"/>
      <c r="W45" s="235"/>
      <c r="X45" s="235"/>
      <c r="Y45" s="259" t="s">
        <v>10</v>
      </c>
      <c r="Z45" s="259"/>
      <c r="AA45" s="259"/>
      <c r="AB45" s="259"/>
      <c r="AC45" s="259"/>
      <c r="AD45" s="40" t="s">
        <v>10</v>
      </c>
    </row>
    <row r="46" spans="4:30" s="1" customFormat="1" x14ac:dyDescent="0.25">
      <c r="D46" s="230" t="s">
        <v>207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5"/>
      <c r="W46" s="235"/>
      <c r="X46" s="235"/>
      <c r="Y46" s="259" t="s">
        <v>10</v>
      </c>
      <c r="Z46" s="259"/>
      <c r="AA46" s="259"/>
      <c r="AB46" s="259"/>
      <c r="AC46" s="259"/>
      <c r="AD46" s="40" t="s">
        <v>10</v>
      </c>
    </row>
    <row r="47" spans="4:30" s="1" customFormat="1" x14ac:dyDescent="0.25">
      <c r="D47" s="260" t="s">
        <v>208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35"/>
      <c r="W47" s="235"/>
      <c r="X47" s="235"/>
      <c r="Y47" s="259" t="s">
        <v>10</v>
      </c>
      <c r="Z47" s="259"/>
      <c r="AA47" s="259"/>
      <c r="AB47" s="259"/>
      <c r="AC47" s="259"/>
      <c r="AD47" s="40" t="s">
        <v>10</v>
      </c>
    </row>
    <row r="48" spans="4:30" s="1" customFormat="1" x14ac:dyDescent="0.25">
      <c r="D48" s="260" t="s">
        <v>209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35"/>
      <c r="W48" s="235"/>
      <c r="X48" s="235"/>
      <c r="Y48" s="259" t="s">
        <v>10</v>
      </c>
      <c r="Z48" s="259"/>
      <c r="AA48" s="259"/>
      <c r="AB48" s="259"/>
      <c r="AC48" s="259"/>
      <c r="AD48" s="40" t="s">
        <v>10</v>
      </c>
    </row>
    <row r="49" spans="4:30" s="1" customFormat="1" x14ac:dyDescent="0.25">
      <c r="D49" s="230" t="s">
        <v>210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5"/>
      <c r="W49" s="235"/>
      <c r="X49" s="235"/>
      <c r="Y49" s="259" t="s">
        <v>10</v>
      </c>
      <c r="Z49" s="259"/>
      <c r="AA49" s="259"/>
      <c r="AB49" s="259"/>
      <c r="AC49" s="259"/>
      <c r="AD49" s="40" t="s">
        <v>10</v>
      </c>
    </row>
    <row r="50" spans="4:30" s="1" customFormat="1" x14ac:dyDescent="0.25">
      <c r="D50" s="230" t="s">
        <v>186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5"/>
      <c r="W50" s="235"/>
      <c r="X50" s="235"/>
      <c r="Y50" s="259" t="s">
        <v>10</v>
      </c>
      <c r="Z50" s="259"/>
      <c r="AA50" s="259"/>
      <c r="AB50" s="259"/>
      <c r="AC50" s="259"/>
      <c r="AD50" s="40" t="s">
        <v>10</v>
      </c>
    </row>
    <row r="51" spans="4:30" s="1" customFormat="1" x14ac:dyDescent="0.25">
      <c r="D51" s="230" t="s">
        <v>211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5"/>
      <c r="W51" s="235"/>
      <c r="X51" s="235"/>
      <c r="Y51" s="253" t="s">
        <v>10</v>
      </c>
      <c r="Z51" s="254"/>
      <c r="AA51" s="254"/>
      <c r="AB51" s="254"/>
      <c r="AC51" s="255"/>
      <c r="AD51" s="40" t="s">
        <v>10</v>
      </c>
    </row>
    <row r="52" spans="4:30" x14ac:dyDescent="0.25">
      <c r="D52" s="230" t="s">
        <v>212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5"/>
      <c r="W52" s="235"/>
      <c r="X52" s="235"/>
      <c r="Y52" s="256">
        <v>15633000</v>
      </c>
      <c r="Z52" s="254"/>
      <c r="AA52" s="254"/>
      <c r="AB52" s="254"/>
      <c r="AC52" s="28"/>
      <c r="AD52" s="40">
        <v>32820000</v>
      </c>
    </row>
    <row r="53" spans="4:30" x14ac:dyDescent="0.25">
      <c r="D53" s="230" t="s">
        <v>201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5"/>
      <c r="W53" s="235"/>
      <c r="X53" s="235"/>
      <c r="Y53" s="253" t="s">
        <v>10</v>
      </c>
      <c r="Z53" s="254"/>
      <c r="AA53" s="254"/>
      <c r="AB53" s="254"/>
      <c r="AC53" s="28"/>
      <c r="AD53" s="40" t="s">
        <v>10</v>
      </c>
    </row>
    <row r="54" spans="4:30" x14ac:dyDescent="0.25">
      <c r="D54" s="230" t="s">
        <v>213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5"/>
      <c r="W54" s="235"/>
      <c r="X54" s="235"/>
      <c r="Y54" s="256" t="s">
        <v>10</v>
      </c>
      <c r="Z54" s="254"/>
      <c r="AA54" s="254"/>
      <c r="AB54" s="254"/>
      <c r="AC54" s="28"/>
      <c r="AD54" s="40">
        <v>70000000</v>
      </c>
    </row>
    <row r="55" spans="4:30" ht="15" customHeight="1" x14ac:dyDescent="0.25">
      <c r="D55" s="231" t="s">
        <v>214</v>
      </c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57"/>
      <c r="W55" s="257"/>
      <c r="X55" s="257"/>
      <c r="Y55" s="241">
        <f>Y27-Y41</f>
        <v>72118000</v>
      </c>
      <c r="Z55" s="241"/>
      <c r="AA55" s="241"/>
      <c r="AB55" s="241"/>
      <c r="AC55" s="241"/>
      <c r="AD55" s="44">
        <f>AD27-AD41</f>
        <v>-105572000</v>
      </c>
    </row>
    <row r="56" spans="4:30" x14ac:dyDescent="0.25">
      <c r="D56" s="261" t="s">
        <v>215</v>
      </c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</row>
    <row r="57" spans="4:30" x14ac:dyDescent="0.25">
      <c r="D57" s="232" t="s">
        <v>216</v>
      </c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58"/>
      <c r="W57" s="258"/>
      <c r="X57" s="258"/>
      <c r="Y57" s="252">
        <f>SUM(Y59:AB62)</f>
        <v>0</v>
      </c>
      <c r="Z57" s="252"/>
      <c r="AA57" s="252"/>
      <c r="AB57" s="252"/>
      <c r="AC57" s="252"/>
      <c r="AD57" s="29">
        <f>SUM(AD59:AD62)</f>
        <v>46581000</v>
      </c>
    </row>
    <row r="58" spans="4:30" x14ac:dyDescent="0.25">
      <c r="D58" s="234" t="s">
        <v>109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5"/>
      <c r="W58" s="235"/>
      <c r="X58" s="235"/>
      <c r="Y58" s="236"/>
      <c r="Z58" s="236"/>
      <c r="AA58" s="236"/>
      <c r="AB58" s="236"/>
      <c r="AC58" s="236"/>
      <c r="AD58" s="46"/>
    </row>
    <row r="59" spans="4:30" hidden="1" x14ac:dyDescent="0.25">
      <c r="D59" s="234" t="s">
        <v>217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5"/>
      <c r="W59" s="235"/>
      <c r="X59" s="235"/>
      <c r="Y59" s="253" t="s">
        <v>10</v>
      </c>
      <c r="Z59" s="254"/>
      <c r="AA59" s="254"/>
      <c r="AB59" s="254"/>
      <c r="AC59" s="30"/>
      <c r="AD59" s="47" t="s">
        <v>10</v>
      </c>
    </row>
    <row r="60" spans="4:30" hidden="1" x14ac:dyDescent="0.25">
      <c r="D60" s="234" t="s">
        <v>218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5"/>
      <c r="W60" s="235"/>
      <c r="X60" s="235"/>
      <c r="Y60" s="253" t="s">
        <v>10</v>
      </c>
      <c r="Z60" s="254"/>
      <c r="AA60" s="254"/>
      <c r="AB60" s="254"/>
      <c r="AC60" s="30"/>
      <c r="AD60" s="47" t="s">
        <v>10</v>
      </c>
    </row>
    <row r="61" spans="4:30" x14ac:dyDescent="0.25">
      <c r="D61" s="234" t="s">
        <v>180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5"/>
      <c r="W61" s="235"/>
      <c r="X61" s="235"/>
      <c r="Y61" s="256"/>
      <c r="Z61" s="254"/>
      <c r="AA61" s="254"/>
      <c r="AB61" s="254"/>
      <c r="AC61" s="30"/>
      <c r="AD61" s="47">
        <v>46581000</v>
      </c>
    </row>
    <row r="62" spans="4:30" hidden="1" x14ac:dyDescent="0.25">
      <c r="D62" s="234" t="s">
        <v>181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5"/>
      <c r="W62" s="235"/>
      <c r="X62" s="235"/>
      <c r="Y62" s="256" t="s">
        <v>10</v>
      </c>
      <c r="Z62" s="254"/>
      <c r="AA62" s="254"/>
      <c r="AB62" s="254"/>
      <c r="AC62" s="30"/>
      <c r="AD62" s="47" t="s">
        <v>10</v>
      </c>
    </row>
    <row r="63" spans="4:30" x14ac:dyDescent="0.25">
      <c r="D63" s="234" t="s">
        <v>219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5"/>
      <c r="W63" s="235"/>
      <c r="X63" s="243"/>
      <c r="Y63" s="237">
        <v>0</v>
      </c>
      <c r="Z63" s="238"/>
      <c r="AA63" s="238"/>
      <c r="AB63" s="238"/>
      <c r="AC63" s="239"/>
      <c r="AD63" s="48">
        <f>SUM(AD64)</f>
        <v>0</v>
      </c>
    </row>
    <row r="64" spans="4:30" hidden="1" x14ac:dyDescent="0.25">
      <c r="D64" s="234" t="s">
        <v>109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5"/>
      <c r="W64" s="235"/>
      <c r="X64" s="235"/>
      <c r="Y64" s="236">
        <v>0</v>
      </c>
      <c r="Z64" s="236"/>
      <c r="AA64" s="236"/>
      <c r="AB64" s="236"/>
      <c r="AC64" s="236"/>
      <c r="AD64" s="46">
        <v>0</v>
      </c>
    </row>
    <row r="65" spans="4:30" hidden="1" x14ac:dyDescent="0.25">
      <c r="D65" s="234" t="s">
        <v>220</v>
      </c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5"/>
      <c r="W65" s="235"/>
      <c r="X65" s="235"/>
      <c r="Y65" s="253" t="s">
        <v>10</v>
      </c>
      <c r="Z65" s="254"/>
      <c r="AA65" s="254"/>
      <c r="AB65" s="254"/>
      <c r="AC65" s="30"/>
      <c r="AD65" s="47" t="s">
        <v>10</v>
      </c>
    </row>
    <row r="66" spans="4:30" hidden="1" x14ac:dyDescent="0.25">
      <c r="D66" s="234" t="s">
        <v>186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5"/>
      <c r="W66" s="235"/>
      <c r="X66" s="235"/>
      <c r="Y66" s="253" t="s">
        <v>10</v>
      </c>
      <c r="Z66" s="254"/>
      <c r="AA66" s="254"/>
      <c r="AB66" s="254"/>
      <c r="AC66" s="30"/>
      <c r="AD66" s="47" t="s">
        <v>10</v>
      </c>
    </row>
    <row r="67" spans="4:30" hidden="1" x14ac:dyDescent="0.25">
      <c r="D67" s="234" t="s">
        <v>221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5"/>
      <c r="W67" s="235"/>
      <c r="X67" s="235"/>
      <c r="Y67" s="253" t="s">
        <v>10</v>
      </c>
      <c r="Z67" s="254"/>
      <c r="AA67" s="254"/>
      <c r="AB67" s="254"/>
      <c r="AC67" s="30"/>
      <c r="AD67" s="47" t="s">
        <v>10</v>
      </c>
    </row>
    <row r="68" spans="4:30" hidden="1" x14ac:dyDescent="0.25">
      <c r="D68" s="234" t="s">
        <v>222</v>
      </c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5"/>
      <c r="W68" s="235"/>
      <c r="X68" s="235"/>
      <c r="Y68" s="253" t="s">
        <v>10</v>
      </c>
      <c r="Z68" s="254"/>
      <c r="AA68" s="254"/>
      <c r="AB68" s="254"/>
      <c r="AC68" s="30"/>
      <c r="AD68" s="47" t="s">
        <v>10</v>
      </c>
    </row>
    <row r="69" spans="4:30" hidden="1" x14ac:dyDescent="0.25">
      <c r="D69" s="234" t="s">
        <v>223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5"/>
      <c r="W69" s="235"/>
      <c r="X69" s="243"/>
      <c r="Y69" s="245"/>
      <c r="Z69" s="246"/>
      <c r="AA69" s="246"/>
      <c r="AB69" s="247"/>
      <c r="AC69" s="30"/>
      <c r="AD69" s="47" t="s">
        <v>10</v>
      </c>
    </row>
    <row r="70" spans="4:30" ht="15" customHeight="1" x14ac:dyDescent="0.25">
      <c r="D70" s="234" t="s">
        <v>224</v>
      </c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5"/>
      <c r="W70" s="235"/>
      <c r="X70" s="235"/>
      <c r="Y70" s="240">
        <f>Y57+Y63</f>
        <v>0</v>
      </c>
      <c r="Z70" s="240"/>
      <c r="AA70" s="240"/>
      <c r="AB70" s="240"/>
      <c r="AC70" s="240"/>
      <c r="AD70" s="31">
        <f>AD57-AD63</f>
        <v>46581000</v>
      </c>
    </row>
    <row r="71" spans="4:30" ht="15" customHeight="1" x14ac:dyDescent="0.25">
      <c r="D71" s="234" t="s">
        <v>225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5"/>
      <c r="W71" s="235"/>
      <c r="X71" s="243"/>
      <c r="Y71" s="241">
        <v>7725000</v>
      </c>
      <c r="Z71" s="241"/>
      <c r="AA71" s="241"/>
      <c r="AB71" s="241"/>
      <c r="AC71" s="241"/>
      <c r="AD71" s="48">
        <v>7938000</v>
      </c>
    </row>
    <row r="72" spans="4:30" ht="15" hidden="1" customHeight="1" x14ac:dyDescent="0.25">
      <c r="D72" s="234" t="s">
        <v>226</v>
      </c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5"/>
      <c r="W72" s="235"/>
      <c r="X72" s="243"/>
      <c r="Y72" s="248" t="s">
        <v>10</v>
      </c>
      <c r="Z72" s="249"/>
      <c r="AA72" s="249"/>
      <c r="AB72" s="249"/>
      <c r="AC72" s="64"/>
      <c r="AD72" s="87" t="s">
        <v>10</v>
      </c>
    </row>
    <row r="73" spans="4:30" ht="15" customHeight="1" x14ac:dyDescent="0.25">
      <c r="D73" s="234" t="s">
        <v>227</v>
      </c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5"/>
      <c r="W73" s="235"/>
      <c r="X73" s="243"/>
      <c r="Y73" s="241">
        <f>Y25+Y55+Y71+Y70</f>
        <v>-781476000</v>
      </c>
      <c r="Z73" s="241"/>
      <c r="AA73" s="241"/>
      <c r="AB73" s="241"/>
      <c r="AC73" s="241"/>
      <c r="AD73" s="88">
        <f>AD25+AD55+AD70+AD71</f>
        <v>287046000</v>
      </c>
    </row>
    <row r="74" spans="4:30" ht="15" customHeight="1" x14ac:dyDescent="0.25">
      <c r="D74" s="234" t="s">
        <v>228</v>
      </c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5"/>
      <c r="W74" s="235"/>
      <c r="X74" s="243"/>
      <c r="Y74" s="241">
        <v>1552262000</v>
      </c>
      <c r="Z74" s="241"/>
      <c r="AA74" s="241"/>
      <c r="AB74" s="241"/>
      <c r="AC74" s="241"/>
      <c r="AD74" s="48">
        <v>624966000</v>
      </c>
    </row>
    <row r="75" spans="4:30" ht="15" customHeight="1" x14ac:dyDescent="0.25">
      <c r="D75" s="250" t="s">
        <v>229</v>
      </c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44"/>
      <c r="W75" s="244"/>
      <c r="X75" s="244"/>
      <c r="Y75" s="242">
        <f>Y73+Y74</f>
        <v>770786000</v>
      </c>
      <c r="Z75" s="242"/>
      <c r="AA75" s="242"/>
      <c r="AB75" s="242"/>
      <c r="AC75" s="242"/>
      <c r="AD75" s="29">
        <f>AD73+AD74</f>
        <v>912012000</v>
      </c>
    </row>
    <row r="76" spans="4:30" x14ac:dyDescent="0.25">
      <c r="AB76" s="28">
        <f>ББ!I8-ДДС!Y75</f>
        <v>0</v>
      </c>
    </row>
    <row r="79" spans="4:30" x14ac:dyDescent="0.25">
      <c r="D79" s="2" t="s">
        <v>82</v>
      </c>
      <c r="E79" s="2"/>
      <c r="F79" s="2"/>
      <c r="G79" s="2"/>
      <c r="I79" s="108" t="s">
        <v>83</v>
      </c>
      <c r="J79" s="108"/>
      <c r="K79" s="108"/>
      <c r="P79" s="1" t="s">
        <v>235</v>
      </c>
    </row>
    <row r="80" spans="4:30" x14ac:dyDescent="0.25">
      <c r="I80" s="85" t="s">
        <v>84</v>
      </c>
      <c r="J80" s="85"/>
      <c r="K80" s="85"/>
      <c r="Q80" s="67" t="s">
        <v>85</v>
      </c>
    </row>
    <row r="82" spans="4:18" x14ac:dyDescent="0.25">
      <c r="R82" s="3"/>
    </row>
    <row r="83" spans="4:18" x14ac:dyDescent="0.25">
      <c r="D83" s="2" t="s">
        <v>86</v>
      </c>
      <c r="E83" s="2"/>
      <c r="F83" s="2"/>
      <c r="G83" s="2"/>
      <c r="I83" s="108" t="s">
        <v>233</v>
      </c>
      <c r="J83" s="108"/>
      <c r="K83" s="108"/>
      <c r="P83" s="1" t="s">
        <v>235</v>
      </c>
      <c r="Q83" s="3"/>
    </row>
    <row r="84" spans="4:18" x14ac:dyDescent="0.25">
      <c r="I84" s="85" t="s">
        <v>84</v>
      </c>
      <c r="J84" s="85"/>
      <c r="K84" s="85"/>
      <c r="Q84" s="67" t="s">
        <v>85</v>
      </c>
    </row>
  </sheetData>
  <mergeCells count="205">
    <mergeCell ref="D2:AD2"/>
    <mergeCell ref="D9:X9"/>
    <mergeCell ref="D10:U10"/>
    <mergeCell ref="V10:X10"/>
    <mergeCell ref="Y10:AC10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V52:X52"/>
    <mergeCell ref="V53:X53"/>
    <mergeCell ref="V54:X54"/>
    <mergeCell ref="V55:X55"/>
    <mergeCell ref="V57:X57"/>
    <mergeCell ref="D46:U46"/>
    <mergeCell ref="V46:X46"/>
    <mergeCell ref="Y46:AC46"/>
    <mergeCell ref="D47:U47"/>
    <mergeCell ref="V47:X47"/>
    <mergeCell ref="Y47:AC47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Y52:AB52"/>
    <mergeCell ref="Y53:AB53"/>
    <mergeCell ref="Y54:AB54"/>
    <mergeCell ref="D56:AD56"/>
    <mergeCell ref="Y51:AC51"/>
    <mergeCell ref="Y59:AB59"/>
    <mergeCell ref="Y60:AB60"/>
    <mergeCell ref="Y61:AB61"/>
    <mergeCell ref="Y62:AB62"/>
    <mergeCell ref="Y65:AB65"/>
    <mergeCell ref="Y66:AB66"/>
    <mergeCell ref="Y67:AB67"/>
    <mergeCell ref="Y68:AB68"/>
    <mergeCell ref="Y69:AB69"/>
    <mergeCell ref="Y72:AB72"/>
    <mergeCell ref="Y55:AC55"/>
    <mergeCell ref="I79:K79"/>
    <mergeCell ref="D72:U72"/>
    <mergeCell ref="D73:U73"/>
    <mergeCell ref="D74:U74"/>
    <mergeCell ref="D75:U75"/>
    <mergeCell ref="Y57:AC57"/>
    <mergeCell ref="V58:X58"/>
    <mergeCell ref="V59:X59"/>
    <mergeCell ref="V64:X64"/>
    <mergeCell ref="V65:X65"/>
    <mergeCell ref="V66:X66"/>
    <mergeCell ref="V67:X67"/>
    <mergeCell ref="D68:U68"/>
    <mergeCell ref="D61:U61"/>
    <mergeCell ref="D62:U62"/>
    <mergeCell ref="D63:U63"/>
    <mergeCell ref="D64:U64"/>
    <mergeCell ref="D65:U65"/>
    <mergeCell ref="D66:U66"/>
    <mergeCell ref="D67:U67"/>
    <mergeCell ref="V68:X68"/>
    <mergeCell ref="V51:X51"/>
    <mergeCell ref="Y58:AC58"/>
    <mergeCell ref="Y63:AC63"/>
    <mergeCell ref="Y64:AC64"/>
    <mergeCell ref="Y70:AC70"/>
    <mergeCell ref="Y71:AC71"/>
    <mergeCell ref="Y73:AC73"/>
    <mergeCell ref="I83:K83"/>
    <mergeCell ref="Y74:AC74"/>
    <mergeCell ref="Y75:AC75"/>
    <mergeCell ref="V69:X69"/>
    <mergeCell ref="V70:X70"/>
    <mergeCell ref="V71:X71"/>
    <mergeCell ref="V72:X72"/>
    <mergeCell ref="V73:X73"/>
    <mergeCell ref="V74:X74"/>
    <mergeCell ref="V75:X75"/>
    <mergeCell ref="D69:U69"/>
    <mergeCell ref="D70:U70"/>
    <mergeCell ref="D71:U71"/>
    <mergeCell ref="V60:X60"/>
    <mergeCell ref="V61:X61"/>
    <mergeCell ref="V62:X62"/>
    <mergeCell ref="V63:X63"/>
    <mergeCell ref="D51:U51"/>
    <mergeCell ref="D52:U52"/>
    <mergeCell ref="D53:U53"/>
    <mergeCell ref="D54:U54"/>
    <mergeCell ref="D55:U55"/>
    <mergeCell ref="D57:U57"/>
    <mergeCell ref="D58:U58"/>
    <mergeCell ref="D59:U59"/>
    <mergeCell ref="D60:U60"/>
  </mergeCells>
  <pageMargins left="0.31496062992125984" right="0.31496062992125984" top="0.74803149606299213" bottom="0.74803149606299213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2023-11-06T08:16:43Z</dcterms:modified>
</cp:coreProperties>
</file>