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847" activeTab="4"/>
  </bookViews>
  <sheets>
    <sheet name="ББ" sheetId="1" r:id="rId1"/>
    <sheet name="ОПУ" sheetId="2" r:id="rId2"/>
    <sheet name="ДДС" sheetId="3" r:id="rId3"/>
    <sheet name="Лист2" sheetId="4" state="hidden" r:id="rId4"/>
    <sheet name="ОСК" sheetId="5" r:id="rId5"/>
  </sheets>
  <definedNames>
    <definedName name="_Hlk200114499" localSheetId="2">'ДДС'!#REF!</definedName>
  </definedNames>
  <calcPr fullCalcOnLoad="1"/>
</workbook>
</file>

<file path=xl/sharedStrings.xml><?xml version="1.0" encoding="utf-8"?>
<sst xmlns="http://schemas.openxmlformats.org/spreadsheetml/2006/main" count="346" uniqueCount="168">
  <si>
    <t>Основные средства</t>
  </si>
  <si>
    <t>Нематериальные активы</t>
  </si>
  <si>
    <t xml:space="preserve">Итого краткосрочных активов </t>
  </si>
  <si>
    <t>Счет</t>
  </si>
  <si>
    <t>Дебет</t>
  </si>
  <si>
    <t>Кредит</t>
  </si>
  <si>
    <t>Обороты за период</t>
  </si>
  <si>
    <t>Прочие краткосрочные обязательства</t>
  </si>
  <si>
    <t>Прибыль (убыток) после налогообложения от продолжающейся деятельности</t>
  </si>
  <si>
    <t>Уставный (акционерный) капитал</t>
  </si>
  <si>
    <t xml:space="preserve">Общая совокупная прибыль, всего </t>
  </si>
  <si>
    <t>Прибыль (убыток) до налогообложения</t>
  </si>
  <si>
    <t>Прочие краткосрочные активы</t>
  </si>
  <si>
    <t>Нераспределенная прибыль (непокрытый убыток)</t>
  </si>
  <si>
    <t>Активы</t>
  </si>
  <si>
    <t>Денежные средства и их эквиваленты</t>
  </si>
  <si>
    <t>Краткосрочная торговая и прочая дебиторская задолженность</t>
  </si>
  <si>
    <t>Долгосрочные активы</t>
  </si>
  <si>
    <t xml:space="preserve">Итого долгосрочных активов </t>
  </si>
  <si>
    <t>Обязательства и капитал</t>
  </si>
  <si>
    <t>Краткосрочные обязательства</t>
  </si>
  <si>
    <t>Краткосрочная торговая и прочая кредиторская задолженность</t>
  </si>
  <si>
    <t xml:space="preserve">Итого краткосрочных обязательств </t>
  </si>
  <si>
    <t>Долгосрочные обязательства</t>
  </si>
  <si>
    <t xml:space="preserve">Итого долгосрочных обязательств </t>
  </si>
  <si>
    <t>Капитал</t>
  </si>
  <si>
    <t xml:space="preserve">Всего капитал </t>
  </si>
  <si>
    <t>С кред. счетов</t>
  </si>
  <si>
    <t>В дебет счетов</t>
  </si>
  <si>
    <t>Корректировка ошибок</t>
  </si>
  <si>
    <t>Прибыль (убыток) за год</t>
  </si>
  <si>
    <t>Пересчитанное сальдо</t>
  </si>
  <si>
    <t>Наименование компонентов</t>
  </si>
  <si>
    <t>Краткосрочные резервы</t>
  </si>
  <si>
    <t>Вознаграждения работникам</t>
  </si>
  <si>
    <t>Оборот</t>
  </si>
  <si>
    <t>Сумма</t>
  </si>
  <si>
    <t>KZT</t>
  </si>
  <si>
    <t>&lt;...&gt;</t>
  </si>
  <si>
    <t>Акционерное Общество  "Алель Агро"; Акционерное Общество "Алель Агро "</t>
  </si>
  <si>
    <t>Период: 2016 г.</t>
  </si>
  <si>
    <t>Выводимые данные: сумма</t>
  </si>
  <si>
    <t>Отложенные налоговые обязательства</t>
  </si>
  <si>
    <t>Нач.сальдо</t>
  </si>
  <si>
    <t>Кон.сальдо</t>
  </si>
  <si>
    <t>Анализ счета 2410</t>
  </si>
  <si>
    <t>Детализация по  кор.субсчетам и субконто</t>
  </si>
  <si>
    <t>Кор.счет</t>
  </si>
  <si>
    <t>Анализ счета 2500</t>
  </si>
  <si>
    <t>Анализ счета 2700</t>
  </si>
  <si>
    <t>Анализ счета 2900</t>
  </si>
  <si>
    <t>Анализ счета 6210</t>
  </si>
  <si>
    <t>Период: 2015 г.</t>
  </si>
  <si>
    <t>Акционерное Общество  "Алель Агро"</t>
  </si>
  <si>
    <t>Карточка счета 1210</t>
  </si>
  <si>
    <t>Отбор: Контрагенты в иерархии Kagazy Recycling ТОО, Договоры = Договору купли-продажи зем. участка</t>
  </si>
  <si>
    <t>Дата</t>
  </si>
  <si>
    <t>Документ</t>
  </si>
  <si>
    <t>Операция</t>
  </si>
  <si>
    <t>Текущее сальдо</t>
  </si>
  <si>
    <t>Сальдо на начало</t>
  </si>
  <si>
    <t>23.11.2016</t>
  </si>
  <si>
    <t>Передача ОС OГЛО0000006 от 23.11.2016 8:00:00</t>
  </si>
  <si>
    <t>Выручка от реализации ОС</t>
  </si>
  <si>
    <t>Д</t>
  </si>
  <si>
    <t>Kagazy Recycling ТОО</t>
  </si>
  <si>
    <t xml:space="preserve">Договору купли-продажи зем. участка </t>
  </si>
  <si>
    <t>Зем.участок 10,2 га кад.№03-047-277-061</t>
  </si>
  <si>
    <t>В валюте :</t>
  </si>
  <si>
    <t>Зачет аванса покупателя</t>
  </si>
  <si>
    <t>25.11.2016</t>
  </si>
  <si>
    <t>Платежное поручение входящее OГЛО0002161 от 25.11.2016 15:48:10</t>
  </si>
  <si>
    <t>Оплата</t>
  </si>
  <si>
    <t>Филиал АО АТФ Банк (KZ31826A1KZTD2022990)KZT</t>
  </si>
  <si>
    <t>Оплата от покупателя за основные средства</t>
  </si>
  <si>
    <t>01.12.2016</t>
  </si>
  <si>
    <t>Корректировка долга OГЛО0000290 от 01.12.2016 8:00:00</t>
  </si>
  <si>
    <t>Взаимозачет</t>
  </si>
  <si>
    <t>Договор поставки (гофротара)</t>
  </si>
  <si>
    <t>31.12.2016</t>
  </si>
  <si>
    <t>Корректировка долга OГЛО0000292 от 31.12.2016 11:11:11</t>
  </si>
  <si>
    <t>Дивиденды</t>
  </si>
  <si>
    <t>Поступление денежных средств, всего:</t>
  </si>
  <si>
    <t>Выбытие денежных средств, всего:</t>
  </si>
  <si>
    <t xml:space="preserve">Чистая сумма денежных средств от операционной деятельности: </t>
  </si>
  <si>
    <t>Движение денежных средств от инвестиционной деятельности</t>
  </si>
  <si>
    <t xml:space="preserve">Поступление денежных средств, всего </t>
  </si>
  <si>
    <t xml:space="preserve">Выбытие денежных средств, всего 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</si>
  <si>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</si>
  <si>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</si>
  <si>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>Поступление денежных средств, всего</t>
  </si>
  <si>
    <t xml:space="preserve">Чистая сумма денежных средств от финансовой деятельности </t>
  </si>
  <si>
    <t>Влияние обменных курсов валют к тенге</t>
  </si>
  <si>
    <t xml:space="preserve">Увеличение +/- 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</si>
  <si>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</si>
  <si>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</si>
  <si>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Сальдо на 31 декабря 2020 г.</t>
  </si>
  <si>
    <t>Сальдо на 31 декабря 2021 г.</t>
  </si>
  <si>
    <t>Административные расходы</t>
  </si>
  <si>
    <t>Гудвилл</t>
  </si>
  <si>
    <t>Доход от организации и проведения торгов</t>
  </si>
  <si>
    <t>Себестоимость реализованных товаров и услуг</t>
  </si>
  <si>
    <t xml:space="preserve">Валовая прибыль </t>
  </si>
  <si>
    <t>Доход от восстановления/убытки от обесценения резерва по сомнительным требованиям</t>
  </si>
  <si>
    <t>Чистые доходы/убытки по операциям с иностранной валютой</t>
  </si>
  <si>
    <t>Прочие доходы/расходы</t>
  </si>
  <si>
    <t>Итого капитал</t>
  </si>
  <si>
    <t>Взносы собственников</t>
  </si>
  <si>
    <t>Прочие операции с собственниками</t>
  </si>
  <si>
    <t>Нераспределен-ная прибыль</t>
  </si>
  <si>
    <t>Доля неконтролирующих собственников</t>
  </si>
  <si>
    <t>1 182 013</t>
  </si>
  <si>
    <t>Наименование показателей</t>
  </si>
  <si>
    <t>реализация товаров и услуг</t>
  </si>
  <si>
    <t>авансы, полученные от покупателей,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</si>
  <si>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</si>
  <si>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</si>
  <si>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</si>
  <si>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</si>
  <si>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страховые выплаты</t>
  </si>
  <si>
    <t>подоходный налог и другие платежи в бюджет</t>
  </si>
  <si>
    <t>прочие выплаты</t>
  </si>
  <si>
    <t>получение вознаграждений</t>
  </si>
  <si>
    <t>приобретение основных средств</t>
  </si>
  <si>
    <t>Примеч</t>
  </si>
  <si>
    <t>Краткосрочные финансовые обязательства (возвратные гарантии)</t>
  </si>
  <si>
    <t xml:space="preserve">Процентные доходы/расходы по вознаграждениям </t>
  </si>
  <si>
    <t>Расходы по реализации</t>
  </si>
  <si>
    <t>Расходы по подоходному налогу</t>
  </si>
  <si>
    <t>Прочий совокупный доход</t>
  </si>
  <si>
    <t>Итого совокупный доход</t>
  </si>
  <si>
    <r>
      <t>Движение денежных средств от операционной деятельности</t>
    </r>
    <r>
      <rPr>
        <sz val="11"/>
        <color indexed="8"/>
        <rFont val="Times New Roman"/>
        <family val="1"/>
      </rPr>
      <t> </t>
    </r>
  </si>
  <si>
    <t>прочие поступления (возврат займа)</t>
  </si>
  <si>
    <t>предоставление займов</t>
  </si>
  <si>
    <t>приобретение нематериальных активов</t>
  </si>
  <si>
    <t>Сальдо на 31 декабря 2022 г.</t>
  </si>
  <si>
    <t>Акционерный  капитал</t>
  </si>
  <si>
    <t>Краткосрочные активы</t>
  </si>
  <si>
    <t>Всего активы</t>
  </si>
  <si>
    <t>Итого капитал, относимый на собственников материнской организации</t>
  </si>
  <si>
    <t>Итого капитал и обязательства</t>
  </si>
  <si>
    <t>собственников материнской организации</t>
  </si>
  <si>
    <t>доля неконтролирующих собственников</t>
  </si>
  <si>
    <t>Прибыль/убыток на акцию (в тенге)</t>
  </si>
  <si>
    <t>Авансы выданные за оказание услуг</t>
  </si>
  <si>
    <t xml:space="preserve">Текущие налоговые обязательства </t>
  </si>
  <si>
    <t>Долгосрочные финансовые активы, оцениваемые по первоначальной стоимости</t>
  </si>
  <si>
    <t>Долгосрочные финансовые активы, оцениваемые по амортизированной стоимости (займы выданные)</t>
  </si>
  <si>
    <t>Краткосрочные финансовые активы (займы выданные)</t>
  </si>
  <si>
    <t>Прочие финансовые активы (вознаграждения по депозитам)</t>
  </si>
  <si>
    <t>на 31.12.2022</t>
  </si>
  <si>
    <t>на 31.12.2021</t>
  </si>
  <si>
    <t>Текущий подоходный налог и другшие налоговые активы</t>
  </si>
  <si>
    <t>АО «Товарная Биржа «Каспий»
КОНСОЛИДИРОВАННЫЙ ОТЧЕТ О ФИНАНСОВОМ ПОЛОЖЕНИИ по состоянию 31 декабря 2022 г.</t>
  </si>
  <si>
    <t>АО «Товарная Биржа «Каспий»
КОНСОЛИДИРОВАННЫЙ ОТЧЕТ О ПРИБЫЛЯХ И УБЫТКАХ за период, закончившийся 31 декабря 2022 г.</t>
  </si>
  <si>
    <t>За отчетный период</t>
  </si>
  <si>
    <t>За предыдущий период</t>
  </si>
  <si>
    <t>АО «Товарная Биржа «Каспий»
КОНСОЛИДИРОВАННЫЙ ОТЧЕТ О ДВИЖЕНИИ ДЕНЕЖНЫХ СРЕДСТВ за период, закончившийся 31 декабря 2022 г.
 (Прямой метод)</t>
  </si>
  <si>
    <t>АО «Товарная Биржа «Каспий»
КОНСОЛИДИРОВАННЫЙ ОТЧЕТ ОБ ИЗМЕНЕНИЯХ В КАПИТАЛЕ за период, закончившийся 31 декабря 2022 г.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</si>
  <si>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</si>
  <si>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</si>
  <si>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</si>
  <si>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</si>
  <si>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</si>
  <si>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Нургалиева Ж.К.</t>
  </si>
  <si>
    <t>Суммы выражены в тысячах тенге</t>
  </si>
  <si>
    <t xml:space="preserve">Денежные средства на начало периода приобретенной дочерней компании </t>
  </si>
  <si>
    <t>-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</si>
</sst>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\-0.00"/>
    <numFmt numFmtId="175" formatCode="#,##0.00_ ;[Red]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;[Red]\-0"/>
    <numFmt numFmtId="181" formatCode="0.0;[Red]\-0.0"/>
    <numFmt numFmtId="182" formatCode="#,##0.0"/>
    <numFmt numFmtId="183" formatCode="#,##0_ ;[Red]\-#,##0\ "/>
    <numFmt numFmtId="184" formatCode="#,##0_ ;\-#,##0\ "/>
    <numFmt numFmtId="185" formatCode="#,##0.000"/>
    <numFmt numFmtId="186" formatCode="000"/>
    <numFmt numFmtId="187" formatCode="0.000"/>
    <numFmt numFmtId="188" formatCode="0.0000"/>
    <numFmt numFmtId="189" formatCode="0.0"/>
    <numFmt numFmtId="190" formatCode="#,##0&quot;р.&quot;"/>
    <numFmt numFmtId="191" formatCode="0.000;[Red]\-0.000"/>
    <numFmt numFmtId="192" formatCode="00000000000"/>
    <numFmt numFmtId="193" formatCode="#,##0_);[Red]\(&quot;&quot;#,##0\);_-* &quot;-&quot;_-;_-@_-"/>
    <numFmt numFmtId="194" formatCode="#,##0_);[Red]\(#,##0\)"/>
    <numFmt numFmtId="195" formatCode="[$-FC19]d\ mmmm\ yyyy\ &quot;г.&quot;"/>
    <numFmt numFmtId="196" formatCode="0_ ;[Red]\-0\ "/>
    <numFmt numFmtId="197" formatCode="#,##0.0000"/>
    <numFmt numFmtId="198" formatCode="_-* #,##0\ _₽_-;\-* #,##0\ _₽_-;_-* &quot;-&quot;??\ _₽_-;_-@_-"/>
    <numFmt numFmtId="199" formatCode="_-* #,##0.0\ _₽_-;\-* #,##0.0\ _₽_-;_-* &quot;-&quot;??\ _₽_-;_-@_-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  <numFmt numFmtId="203" formatCode="_-* #,##0.0000_р_._-;\-* #,##0.00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1"/>
      <color indexed="8"/>
      <name val="Times New Roman"/>
      <family val="1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7"/>
      <color theme="1"/>
      <name val="Arial"/>
      <family val="2"/>
    </font>
    <font>
      <b/>
      <i/>
      <sz val="11"/>
      <color rgb="FF000000"/>
      <name val="Times New Roman"/>
      <family val="1"/>
    </font>
    <font>
      <sz val="11"/>
      <color rgb="FF21252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9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5" fillId="0" borderId="0">
      <alignment horizontal="left"/>
      <protection/>
    </xf>
    <xf numFmtId="0" fontId="10" fillId="0" borderId="0">
      <alignment/>
      <protection/>
    </xf>
    <xf numFmtId="0" fontId="5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17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2" fillId="18" borderId="0" xfId="0" applyNumberFormat="1" applyFont="1" applyFill="1" applyAlignment="1">
      <alignment horizontal="left"/>
    </xf>
    <xf numFmtId="0" fontId="2" fillId="18" borderId="0" xfId="0" applyFont="1" applyFill="1" applyAlignment="1">
      <alignment/>
    </xf>
    <xf numFmtId="0" fontId="0" fillId="0" borderId="0" xfId="0" applyAlignment="1">
      <alignment horizontal="left"/>
    </xf>
    <xf numFmtId="0" fontId="2" fillId="18" borderId="0" xfId="0" applyFont="1" applyFill="1" applyAlignment="1">
      <alignment horizontal="left"/>
    </xf>
    <xf numFmtId="0" fontId="6" fillId="0" borderId="0" xfId="64" applyNumberFormat="1" applyFont="1" applyAlignment="1">
      <alignment horizontal="left"/>
      <protection/>
    </xf>
    <xf numFmtId="0" fontId="5" fillId="0" borderId="0" xfId="64">
      <alignment/>
      <protection/>
    </xf>
    <xf numFmtId="0" fontId="7" fillId="0" borderId="0" xfId="64" applyNumberFormat="1" applyFont="1" applyAlignment="1">
      <alignment horizontal="centerContinuous" wrapText="1"/>
      <protection/>
    </xf>
    <xf numFmtId="0" fontId="5" fillId="0" borderId="0" xfId="64" applyNumberFormat="1" applyAlignment="1">
      <alignment horizontal="centerContinuous"/>
      <protection/>
    </xf>
    <xf numFmtId="0" fontId="6" fillId="0" borderId="0" xfId="64" applyNumberFormat="1" applyFont="1" applyAlignment="1">
      <alignment horizontal="centerContinuous" wrapText="1"/>
      <protection/>
    </xf>
    <xf numFmtId="0" fontId="8" fillId="0" borderId="10" xfId="64" applyFont="1" applyBorder="1" applyAlignment="1">
      <alignment horizontal="left"/>
      <protection/>
    </xf>
    <xf numFmtId="0" fontId="8" fillId="0" borderId="11" xfId="64" applyFont="1" applyBorder="1" applyAlignment="1">
      <alignment horizontal="left"/>
      <protection/>
    </xf>
    <xf numFmtId="0" fontId="8" fillId="0" borderId="12" xfId="64" applyFont="1" applyBorder="1" applyAlignment="1">
      <alignment horizontal="left"/>
      <protection/>
    </xf>
    <xf numFmtId="0" fontId="8" fillId="0" borderId="13" xfId="64" applyFont="1" applyBorder="1" applyAlignment="1">
      <alignment horizontal="left"/>
      <protection/>
    </xf>
    <xf numFmtId="0" fontId="8" fillId="0" borderId="14" xfId="64" applyFont="1" applyBorder="1" applyAlignment="1">
      <alignment horizontal="left"/>
      <protection/>
    </xf>
    <xf numFmtId="0" fontId="8" fillId="0" borderId="15" xfId="64" applyFont="1" applyBorder="1" applyAlignment="1">
      <alignment horizontal="left"/>
      <protection/>
    </xf>
    <xf numFmtId="0" fontId="6" fillId="0" borderId="16" xfId="64" applyNumberFormat="1" applyFont="1" applyBorder="1" applyAlignment="1">
      <alignment horizontal="left" vertical="top" wrapText="1"/>
      <protection/>
    </xf>
    <xf numFmtId="40" fontId="8" fillId="0" borderId="17" xfId="64" applyNumberFormat="1" applyFont="1" applyBorder="1" applyAlignment="1">
      <alignment horizontal="right" vertical="top"/>
      <protection/>
    </xf>
    <xf numFmtId="0" fontId="8" fillId="0" borderId="18" xfId="64" applyNumberFormat="1" applyFont="1" applyBorder="1" applyAlignment="1">
      <alignment horizontal="right" vertical="top"/>
      <protection/>
    </xf>
    <xf numFmtId="1" fontId="8" fillId="0" borderId="19" xfId="64" applyNumberFormat="1" applyFont="1" applyBorder="1" applyAlignment="1">
      <alignment horizontal="left" vertical="top" wrapText="1"/>
      <protection/>
    </xf>
    <xf numFmtId="40" fontId="8" fillId="0" borderId="20" xfId="64" applyNumberFormat="1" applyFont="1" applyBorder="1" applyAlignment="1">
      <alignment horizontal="right" vertical="top"/>
      <protection/>
    </xf>
    <xf numFmtId="0" fontId="8" fillId="0" borderId="21" xfId="64" applyNumberFormat="1" applyFont="1" applyBorder="1" applyAlignment="1">
      <alignment horizontal="right" vertical="top"/>
      <protection/>
    </xf>
    <xf numFmtId="40" fontId="8" fillId="0" borderId="21" xfId="64" applyNumberFormat="1" applyFont="1" applyBorder="1" applyAlignment="1">
      <alignment horizontal="right" vertical="top"/>
      <protection/>
    </xf>
    <xf numFmtId="0" fontId="8" fillId="0" borderId="20" xfId="64" applyNumberFormat="1" applyFont="1" applyBorder="1" applyAlignment="1">
      <alignment horizontal="right" vertical="top"/>
      <protection/>
    </xf>
    <xf numFmtId="0" fontId="6" fillId="0" borderId="22" xfId="64" applyNumberFormat="1" applyFont="1" applyBorder="1" applyAlignment="1">
      <alignment horizontal="left" vertical="top" wrapText="1"/>
      <protection/>
    </xf>
    <xf numFmtId="40" fontId="8" fillId="0" borderId="23" xfId="64" applyNumberFormat="1" applyFont="1" applyBorder="1" applyAlignment="1">
      <alignment horizontal="right" vertical="top"/>
      <protection/>
    </xf>
    <xf numFmtId="40" fontId="8" fillId="0" borderId="24" xfId="64" applyNumberFormat="1" applyFont="1" applyBorder="1" applyAlignment="1">
      <alignment horizontal="right" vertical="top"/>
      <protection/>
    </xf>
    <xf numFmtId="0" fontId="6" fillId="0" borderId="25" xfId="64" applyNumberFormat="1" applyFont="1" applyBorder="1" applyAlignment="1">
      <alignment horizontal="left" vertical="top" wrapText="1"/>
      <protection/>
    </xf>
    <xf numFmtId="40" fontId="8" fillId="0" borderId="26" xfId="64" applyNumberFormat="1" applyFont="1" applyBorder="1" applyAlignment="1">
      <alignment horizontal="right" vertical="top"/>
      <protection/>
    </xf>
    <xf numFmtId="0" fontId="8" fillId="0" borderId="27" xfId="64" applyNumberFormat="1" applyFont="1" applyBorder="1" applyAlignment="1">
      <alignment horizontal="right" vertical="top"/>
      <protection/>
    </xf>
    <xf numFmtId="0" fontId="7" fillId="0" borderId="0" xfId="64" applyNumberFormat="1" applyFont="1" applyAlignment="1">
      <alignment horizontal="left" wrapText="1"/>
      <protection/>
    </xf>
    <xf numFmtId="0" fontId="6" fillId="0" borderId="0" xfId="64" applyNumberFormat="1" applyFont="1" applyAlignment="1">
      <alignment horizontal="left" wrapText="1"/>
      <protection/>
    </xf>
    <xf numFmtId="40" fontId="8" fillId="0" borderId="18" xfId="64" applyNumberFormat="1" applyFont="1" applyBorder="1" applyAlignment="1">
      <alignment horizontal="right" vertical="top"/>
      <protection/>
    </xf>
    <xf numFmtId="0" fontId="8" fillId="0" borderId="17" xfId="64" applyNumberFormat="1" applyFont="1" applyBorder="1" applyAlignment="1">
      <alignment horizontal="right" vertical="top"/>
      <protection/>
    </xf>
    <xf numFmtId="0" fontId="8" fillId="0" borderId="26" xfId="64" applyNumberFormat="1" applyFont="1" applyBorder="1" applyAlignment="1">
      <alignment horizontal="right" vertical="top"/>
      <protection/>
    </xf>
    <xf numFmtId="0" fontId="5" fillId="0" borderId="28" xfId="64" applyNumberFormat="1" applyFont="1" applyBorder="1" applyAlignment="1">
      <alignment horizontal="center" vertical="top"/>
      <protection/>
    </xf>
    <xf numFmtId="0" fontId="5" fillId="0" borderId="18" xfId="64" applyNumberFormat="1" applyFont="1" applyBorder="1" applyAlignment="1">
      <alignment horizontal="center" vertical="top"/>
      <protection/>
    </xf>
    <xf numFmtId="0" fontId="5" fillId="0" borderId="29" xfId="64" applyNumberFormat="1" applyFont="1" applyBorder="1" applyAlignment="1">
      <alignment horizontal="left" wrapText="1"/>
      <protection/>
    </xf>
    <xf numFmtId="2" fontId="5" fillId="0" borderId="24" xfId="64" applyNumberFormat="1" applyFont="1" applyBorder="1" applyAlignment="1">
      <alignment horizontal="right" wrapText="1"/>
      <protection/>
    </xf>
    <xf numFmtId="0" fontId="5" fillId="0" borderId="24" xfId="64" applyNumberFormat="1" applyFont="1" applyBorder="1" applyAlignment="1">
      <alignment horizontal="left" wrapText="1"/>
      <protection/>
    </xf>
    <xf numFmtId="0" fontId="5" fillId="0" borderId="13" xfId="64" applyFont="1" applyBorder="1" applyAlignment="1">
      <alignment horizontal="left"/>
      <protection/>
    </xf>
    <xf numFmtId="0" fontId="9" fillId="0" borderId="30" xfId="64" applyFont="1" applyBorder="1" applyAlignment="1">
      <alignment horizontal="left"/>
      <protection/>
    </xf>
    <xf numFmtId="0" fontId="5" fillId="0" borderId="27" xfId="64" applyFont="1" applyBorder="1" applyAlignment="1">
      <alignment horizontal="left"/>
      <protection/>
    </xf>
    <xf numFmtId="0" fontId="5" fillId="0" borderId="31" xfId="64" applyNumberFormat="1" applyFont="1" applyBorder="1" applyAlignment="1">
      <alignment horizontal="left" vertical="top" wrapText="1"/>
      <protection/>
    </xf>
    <xf numFmtId="0" fontId="5" fillId="0" borderId="32" xfId="64" applyNumberFormat="1" applyFont="1" applyBorder="1" applyAlignment="1">
      <alignment horizontal="left" vertical="top" wrapText="1"/>
      <protection/>
    </xf>
    <xf numFmtId="1" fontId="5" fillId="0" borderId="33" xfId="64" applyNumberFormat="1" applyFont="1" applyBorder="1" applyAlignment="1">
      <alignment horizontal="left" vertical="top" wrapText="1"/>
      <protection/>
    </xf>
    <xf numFmtId="40" fontId="5" fillId="0" borderId="32" xfId="64" applyNumberFormat="1" applyFont="1" applyBorder="1" applyAlignment="1">
      <alignment horizontal="right" vertical="top" wrapText="1"/>
      <protection/>
    </xf>
    <xf numFmtId="0" fontId="5" fillId="0" borderId="32" xfId="64" applyNumberFormat="1" applyFont="1" applyBorder="1" applyAlignment="1">
      <alignment horizontal="right" vertical="top" wrapText="1"/>
      <protection/>
    </xf>
    <xf numFmtId="0" fontId="5" fillId="0" borderId="34" xfId="64" applyNumberFormat="1" applyFont="1" applyBorder="1" applyAlignment="1">
      <alignment horizontal="left" wrapText="1"/>
      <protection/>
    </xf>
    <xf numFmtId="4" fontId="5" fillId="0" borderId="32" xfId="64" applyNumberFormat="1" applyFont="1" applyBorder="1" applyAlignment="1">
      <alignment horizontal="right" vertical="top" wrapText="1"/>
      <protection/>
    </xf>
    <xf numFmtId="0" fontId="5" fillId="0" borderId="35" xfId="64" applyNumberFormat="1" applyFont="1" applyBorder="1" applyAlignment="1">
      <alignment horizontal="left" wrapText="1"/>
      <protection/>
    </xf>
    <xf numFmtId="0" fontId="5" fillId="0" borderId="21" xfId="64" applyNumberFormat="1" applyFont="1" applyBorder="1" applyAlignment="1">
      <alignment horizontal="left" vertical="top" wrapText="1"/>
      <protection/>
    </xf>
    <xf numFmtId="0" fontId="5" fillId="0" borderId="20" xfId="64" applyNumberFormat="1" applyFont="1" applyBorder="1" applyAlignment="1">
      <alignment horizontal="left" wrapText="1"/>
      <protection/>
    </xf>
    <xf numFmtId="0" fontId="5" fillId="0" borderId="21" xfId="64" applyNumberFormat="1" applyFont="1" applyBorder="1" applyAlignment="1">
      <alignment horizontal="left" wrapText="1"/>
      <protection/>
    </xf>
    <xf numFmtId="0" fontId="5" fillId="0" borderId="0" xfId="64" applyNumberFormat="1" applyAlignment="1">
      <alignment horizontal="left" wrapText="1"/>
      <protection/>
    </xf>
    <xf numFmtId="40" fontId="5" fillId="0" borderId="21" xfId="64" applyNumberFormat="1" applyFont="1" applyBorder="1" applyAlignment="1">
      <alignment horizontal="right" vertical="top" wrapText="1"/>
      <protection/>
    </xf>
    <xf numFmtId="0" fontId="5" fillId="0" borderId="21" xfId="64" applyNumberFormat="1" applyFont="1" applyBorder="1" applyAlignment="1">
      <alignment horizontal="right" vertical="top" wrapText="1"/>
      <protection/>
    </xf>
    <xf numFmtId="0" fontId="5" fillId="0" borderId="36" xfId="64" applyNumberFormat="1" applyFont="1" applyBorder="1" applyAlignment="1">
      <alignment horizontal="left" wrapText="1"/>
      <protection/>
    </xf>
    <xf numFmtId="40" fontId="5" fillId="0" borderId="37" xfId="64" applyNumberFormat="1" applyFont="1" applyBorder="1" applyAlignment="1">
      <alignment horizontal="right" wrapText="1"/>
      <protection/>
    </xf>
    <xf numFmtId="0" fontId="5" fillId="0" borderId="38" xfId="64" applyNumberFormat="1" applyFont="1" applyBorder="1" applyAlignment="1">
      <alignment horizontal="left" wrapText="1"/>
      <protection/>
    </xf>
    <xf numFmtId="0" fontId="41" fillId="0" borderId="39" xfId="0" applyFont="1" applyBorder="1" applyAlignment="1">
      <alignment horizontal="right"/>
    </xf>
    <xf numFmtId="0" fontId="40" fillId="0" borderId="39" xfId="0" applyFont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3" fontId="41" fillId="0" borderId="39" xfId="0" applyNumberFormat="1" applyFont="1" applyBorder="1" applyAlignment="1">
      <alignment horizontal="right" wrapText="1"/>
    </xf>
    <xf numFmtId="0" fontId="41" fillId="0" borderId="39" xfId="0" applyFont="1" applyBorder="1" applyAlignment="1">
      <alignment vertical="center" wrapText="1"/>
    </xf>
    <xf numFmtId="0" fontId="42" fillId="0" borderId="39" xfId="0" applyFont="1" applyBorder="1" applyAlignment="1">
      <alignment vertical="center" wrapText="1"/>
    </xf>
    <xf numFmtId="0" fontId="40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40" fillId="0" borderId="39" xfId="0" applyFont="1" applyBorder="1" applyAlignment="1">
      <alignment vertical="center" wrapText="1"/>
    </xf>
    <xf numFmtId="0" fontId="42" fillId="19" borderId="39" xfId="0" applyFont="1" applyFill="1" applyBorder="1" applyAlignment="1">
      <alignment vertical="center" wrapText="1"/>
    </xf>
    <xf numFmtId="0" fontId="43" fillId="19" borderId="39" xfId="0" applyFont="1" applyFill="1" applyBorder="1" applyAlignment="1">
      <alignment vertical="center" wrapText="1"/>
    </xf>
    <xf numFmtId="3" fontId="41" fillId="0" borderId="39" xfId="0" applyNumberFormat="1" applyFont="1" applyBorder="1" applyAlignment="1">
      <alignment/>
    </xf>
    <xf numFmtId="3" fontId="0" fillId="0" borderId="0" xfId="0" applyNumberFormat="1" applyAlignment="1">
      <alignment/>
    </xf>
    <xf numFmtId="0" fontId="40" fillId="0" borderId="39" xfId="0" applyFont="1" applyFill="1" applyBorder="1" applyAlignment="1">
      <alignment vertical="center" wrapText="1"/>
    </xf>
    <xf numFmtId="201" fontId="2" fillId="18" borderId="0" xfId="72" applyNumberFormat="1" applyFont="1" applyFill="1" applyAlignment="1">
      <alignment/>
    </xf>
    <xf numFmtId="0" fontId="41" fillId="0" borderId="39" xfId="0" applyFont="1" applyBorder="1" applyAlignment="1">
      <alignment horizontal="right" vertical="center" wrapText="1"/>
    </xf>
    <xf numFmtId="0" fontId="41" fillId="0" borderId="39" xfId="0" applyFont="1" applyBorder="1" applyAlignment="1">
      <alignment horizontal="center" vertical="center" wrapText="1"/>
    </xf>
    <xf numFmtId="3" fontId="41" fillId="0" borderId="39" xfId="0" applyNumberFormat="1" applyFont="1" applyBorder="1" applyAlignment="1">
      <alignment vertical="center" wrapText="1"/>
    </xf>
    <xf numFmtId="0" fontId="40" fillId="0" borderId="39" xfId="0" applyFont="1" applyBorder="1" applyAlignment="1">
      <alignment horizontal="right"/>
    </xf>
    <xf numFmtId="3" fontId="41" fillId="19" borderId="39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Border="1" applyAlignment="1">
      <alignment/>
    </xf>
    <xf numFmtId="3" fontId="40" fillId="0" borderId="39" xfId="0" applyNumberFormat="1" applyFont="1" applyBorder="1" applyAlignment="1">
      <alignment/>
    </xf>
    <xf numFmtId="3" fontId="40" fillId="0" borderId="39" xfId="0" applyNumberFormat="1" applyFont="1" applyBorder="1" applyAlignment="1">
      <alignment horizontal="right"/>
    </xf>
    <xf numFmtId="0" fontId="41" fillId="19" borderId="39" xfId="0" applyFont="1" applyFill="1" applyBorder="1" applyAlignment="1">
      <alignment horizontal="right" vertical="center"/>
    </xf>
    <xf numFmtId="0" fontId="41" fillId="0" borderId="39" xfId="0" applyFont="1" applyFill="1" applyBorder="1" applyAlignment="1">
      <alignment vertical="center" wrapText="1"/>
    </xf>
    <xf numFmtId="0" fontId="43" fillId="0" borderId="39" xfId="0" applyFont="1" applyFill="1" applyBorder="1" applyAlignment="1">
      <alignment vertical="center" wrapText="1"/>
    </xf>
    <xf numFmtId="0" fontId="41" fillId="0" borderId="39" xfId="0" applyFont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3" fontId="3" fillId="18" borderId="39" xfId="0" applyNumberFormat="1" applyFont="1" applyFill="1" applyBorder="1" applyAlignment="1">
      <alignment/>
    </xf>
    <xf numFmtId="0" fontId="43" fillId="0" borderId="40" xfId="0" applyFont="1" applyBorder="1" applyAlignment="1">
      <alignment vertical="center"/>
    </xf>
    <xf numFmtId="0" fontId="40" fillId="19" borderId="39" xfId="0" applyFont="1" applyFill="1" applyBorder="1" applyAlignment="1">
      <alignment vertical="center" wrapText="1"/>
    </xf>
    <xf numFmtId="0" fontId="43" fillId="0" borderId="39" xfId="0" applyFont="1" applyBorder="1" applyAlignment="1">
      <alignment horizontal="right" vertical="center"/>
    </xf>
    <xf numFmtId="3" fontId="40" fillId="19" borderId="39" xfId="0" applyNumberFormat="1" applyFont="1" applyFill="1" applyBorder="1" applyAlignment="1">
      <alignment horizontal="right" wrapText="1"/>
    </xf>
    <xf numFmtId="3" fontId="2" fillId="0" borderId="39" xfId="0" applyNumberFormat="1" applyFont="1" applyFill="1" applyBorder="1" applyAlignment="1">
      <alignment/>
    </xf>
    <xf numFmtId="3" fontId="40" fillId="0" borderId="39" xfId="0" applyNumberFormat="1" applyFont="1" applyBorder="1" applyAlignment="1">
      <alignment wrapText="1"/>
    </xf>
    <xf numFmtId="3" fontId="43" fillId="0" borderId="39" xfId="0" applyNumberFormat="1" applyFont="1" applyBorder="1" applyAlignment="1">
      <alignment horizontal="right" wrapText="1"/>
    </xf>
    <xf numFmtId="0" fontId="42" fillId="0" borderId="39" xfId="0" applyFont="1" applyFill="1" applyBorder="1" applyAlignment="1">
      <alignment vertical="center" wrapText="1"/>
    </xf>
    <xf numFmtId="3" fontId="40" fillId="0" borderId="39" xfId="0" applyNumberFormat="1" applyFont="1" applyFill="1" applyBorder="1" applyAlignment="1">
      <alignment/>
    </xf>
    <xf numFmtId="3" fontId="40" fillId="0" borderId="39" xfId="0" applyNumberFormat="1" applyFont="1" applyFill="1" applyBorder="1" applyAlignment="1">
      <alignment horizontal="right" wrapText="1"/>
    </xf>
    <xf numFmtId="3" fontId="42" fillId="0" borderId="39" xfId="0" applyNumberFormat="1" applyFont="1" applyFill="1" applyBorder="1" applyAlignment="1">
      <alignment horizontal="right"/>
    </xf>
    <xf numFmtId="3" fontId="41" fillId="0" borderId="39" xfId="0" applyNumberFormat="1" applyFont="1" applyFill="1" applyBorder="1" applyAlignment="1">
      <alignment/>
    </xf>
    <xf numFmtId="0" fontId="40" fillId="0" borderId="39" xfId="0" applyFont="1" applyBorder="1" applyAlignment="1">
      <alignment vertical="center" wrapText="1"/>
    </xf>
    <xf numFmtId="3" fontId="3" fillId="0" borderId="39" xfId="0" applyNumberFormat="1" applyFont="1" applyFill="1" applyBorder="1" applyAlignment="1">
      <alignment/>
    </xf>
    <xf numFmtId="0" fontId="40" fillId="0" borderId="39" xfId="0" applyFont="1" applyFill="1" applyBorder="1" applyAlignment="1">
      <alignment wrapText="1"/>
    </xf>
    <xf numFmtId="3" fontId="40" fillId="0" borderId="39" xfId="0" applyNumberFormat="1" applyFont="1" applyFill="1" applyBorder="1" applyAlignment="1">
      <alignment wrapText="1"/>
    </xf>
    <xf numFmtId="3" fontId="43" fillId="0" borderId="39" xfId="0" applyNumberFormat="1" applyFont="1" applyFill="1" applyBorder="1" applyAlignment="1">
      <alignment horizontal="right" wrapText="1"/>
    </xf>
    <xf numFmtId="3" fontId="42" fillId="0" borderId="39" xfId="0" applyNumberFormat="1" applyFont="1" applyFill="1" applyBorder="1" applyAlignment="1">
      <alignment horizontal="right" wrapText="1"/>
    </xf>
    <xf numFmtId="3" fontId="41" fillId="0" borderId="39" xfId="0" applyNumberFormat="1" applyFont="1" applyFill="1" applyBorder="1" applyAlignment="1">
      <alignment wrapText="1"/>
    </xf>
    <xf numFmtId="0" fontId="42" fillId="0" borderId="39" xfId="0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3" fontId="42" fillId="0" borderId="39" xfId="0" applyNumberFormat="1" applyFont="1" applyFill="1" applyBorder="1" applyAlignment="1">
      <alignment horizontal="right" vertical="center"/>
    </xf>
    <xf numFmtId="3" fontId="40" fillId="0" borderId="39" xfId="0" applyNumberFormat="1" applyFont="1" applyFill="1" applyBorder="1" applyAlignment="1">
      <alignment/>
    </xf>
    <xf numFmtId="3" fontId="43" fillId="0" borderId="39" xfId="0" applyNumberFormat="1" applyFont="1" applyFill="1" applyBorder="1" applyAlignment="1">
      <alignment horizontal="right" vertical="center"/>
    </xf>
    <xf numFmtId="3" fontId="41" fillId="0" borderId="39" xfId="0" applyNumberFormat="1" applyFont="1" applyFill="1" applyBorder="1" applyAlignment="1">
      <alignment vertical="center"/>
    </xf>
    <xf numFmtId="0" fontId="42" fillId="0" borderId="39" xfId="0" applyFont="1" applyFill="1" applyBorder="1" applyAlignment="1">
      <alignment horizontal="right" vertical="center"/>
    </xf>
    <xf numFmtId="3" fontId="43" fillId="0" borderId="40" xfId="0" applyNumberFormat="1" applyFont="1" applyFill="1" applyBorder="1" applyAlignment="1">
      <alignment horizontal="right" vertical="center"/>
    </xf>
    <xf numFmtId="3" fontId="41" fillId="0" borderId="40" xfId="0" applyNumberFormat="1" applyFont="1" applyFill="1" applyBorder="1" applyAlignment="1">
      <alignment/>
    </xf>
    <xf numFmtId="0" fontId="41" fillId="0" borderId="39" xfId="0" applyFont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40" fillId="0" borderId="39" xfId="0" applyFont="1" applyBorder="1" applyAlignment="1">
      <alignment vertical="center" wrapText="1"/>
    </xf>
    <xf numFmtId="3" fontId="41" fillId="0" borderId="39" xfId="0" applyNumberFormat="1" applyFont="1" applyBorder="1" applyAlignment="1">
      <alignment horizontal="right" vertical="center" wrapText="1"/>
    </xf>
    <xf numFmtId="0" fontId="43" fillId="19" borderId="39" xfId="0" applyFont="1" applyFill="1" applyBorder="1" applyAlignment="1">
      <alignment horizontal="right" vertical="center" wrapText="1"/>
    </xf>
    <xf numFmtId="3" fontId="41" fillId="0" borderId="39" xfId="0" applyNumberFormat="1" applyFont="1" applyFill="1" applyBorder="1" applyAlignment="1">
      <alignment horizontal="right" vertical="center"/>
    </xf>
    <xf numFmtId="3" fontId="40" fillId="0" borderId="39" xfId="0" applyNumberFormat="1" applyFont="1" applyFill="1" applyBorder="1" applyAlignment="1">
      <alignment horizontal="right" vertical="center"/>
    </xf>
    <xf numFmtId="0" fontId="41" fillId="0" borderId="39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41" xfId="0" applyBorder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4" fillId="0" borderId="0" xfId="0" applyFont="1" applyAlignment="1">
      <alignment horizontal="left"/>
    </xf>
    <xf numFmtId="0" fontId="6" fillId="20" borderId="41" xfId="0" applyFont="1" applyFill="1" applyBorder="1" applyAlignment="1">
      <alignment wrapText="1"/>
    </xf>
    <xf numFmtId="0" fontId="41" fillId="0" borderId="39" xfId="0" applyFont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6" fillId="20" borderId="41" xfId="0" applyFont="1" applyFill="1" applyBorder="1" applyAlignment="1">
      <alignment horizontal="left" wrapText="1"/>
    </xf>
    <xf numFmtId="0" fontId="45" fillId="19" borderId="39" xfId="0" applyFont="1" applyFill="1" applyBorder="1" applyAlignment="1">
      <alignment vertical="center" wrapText="1"/>
    </xf>
    <xf numFmtId="0" fontId="45" fillId="0" borderId="39" xfId="0" applyFont="1" applyFill="1" applyBorder="1" applyAlignment="1">
      <alignment vertical="center" wrapText="1"/>
    </xf>
    <xf numFmtId="0" fontId="3" fillId="18" borderId="0" xfId="0" applyFont="1" applyFill="1" applyAlignment="1">
      <alignment horizontal="center" wrapText="1"/>
    </xf>
    <xf numFmtId="0" fontId="3" fillId="18" borderId="0" xfId="0" applyFont="1" applyFill="1" applyAlignment="1">
      <alignment horizontal="center"/>
    </xf>
    <xf numFmtId="0" fontId="5" fillId="0" borderId="24" xfId="64" applyNumberFormat="1" applyFont="1" applyBorder="1" applyAlignment="1">
      <alignment horizontal="center" vertical="top"/>
      <protection/>
    </xf>
    <xf numFmtId="0" fontId="5" fillId="0" borderId="30" xfId="64" applyNumberFormat="1" applyFont="1" applyBorder="1" applyAlignment="1">
      <alignment horizontal="center" vertical="top"/>
      <protection/>
    </xf>
    <xf numFmtId="0" fontId="5" fillId="0" borderId="27" xfId="64" applyNumberFormat="1" applyFont="1" applyBorder="1" applyAlignment="1">
      <alignment horizontal="center" vertical="top"/>
      <protection/>
    </xf>
    <xf numFmtId="0" fontId="5" fillId="0" borderId="40" xfId="64" applyNumberFormat="1" applyFont="1" applyBorder="1" applyAlignment="1">
      <alignment horizontal="left" vertical="top" wrapText="1"/>
      <protection/>
    </xf>
    <xf numFmtId="0" fontId="5" fillId="0" borderId="42" xfId="64" applyNumberFormat="1" applyFont="1" applyBorder="1" applyAlignment="1">
      <alignment horizontal="left" vertical="top" wrapText="1"/>
      <protection/>
    </xf>
    <xf numFmtId="0" fontId="5" fillId="0" borderId="43" xfId="64" applyNumberFormat="1" applyFont="1" applyBorder="1" applyAlignment="1">
      <alignment horizontal="left" wrapText="1"/>
      <protection/>
    </xf>
    <xf numFmtId="0" fontId="5" fillId="0" borderId="44" xfId="64" applyNumberFormat="1" applyFont="1" applyBorder="1" applyAlignment="1">
      <alignment horizontal="left" wrapText="1"/>
      <protection/>
    </xf>
    <xf numFmtId="0" fontId="9" fillId="0" borderId="13" xfId="64" applyNumberFormat="1" applyFont="1" applyBorder="1" applyAlignment="1">
      <alignment horizontal="right"/>
      <protection/>
    </xf>
    <xf numFmtId="0" fontId="7" fillId="0" borderId="0" xfId="64" applyNumberFormat="1" applyFont="1" applyAlignment="1">
      <alignment horizontal="center"/>
      <protection/>
    </xf>
    <xf numFmtId="0" fontId="6" fillId="0" borderId="0" xfId="64" applyNumberFormat="1" applyFont="1" applyAlignment="1">
      <alignment horizontal="center" wrapText="1"/>
      <protection/>
    </xf>
    <xf numFmtId="0" fontId="8" fillId="0" borderId="0" xfId="64" applyNumberFormat="1" applyFont="1" applyAlignment="1">
      <alignment horizontal="center" wrapText="1"/>
      <protection/>
    </xf>
    <xf numFmtId="0" fontId="5" fillId="0" borderId="0" xfId="64" applyNumberFormat="1" applyAlignment="1">
      <alignment horizontal="center"/>
      <protection/>
    </xf>
    <xf numFmtId="0" fontId="8" fillId="0" borderId="0" xfId="64" applyNumberFormat="1" applyFont="1" applyAlignment="1">
      <alignment horizontal="left" wrapText="1"/>
      <protection/>
    </xf>
    <xf numFmtId="0" fontId="5" fillId="0" borderId="22" xfId="64" applyNumberFormat="1" applyFont="1" applyBorder="1" applyAlignment="1">
      <alignment horizontal="center" vertical="top"/>
      <protection/>
    </xf>
    <xf numFmtId="0" fontId="5" fillId="0" borderId="25" xfId="64" applyNumberFormat="1" applyFont="1" applyBorder="1" applyAlignment="1">
      <alignment horizontal="center" vertical="top"/>
      <protection/>
    </xf>
    <xf numFmtId="0" fontId="5" fillId="0" borderId="23" xfId="64" applyNumberFormat="1" applyFont="1" applyBorder="1" applyAlignment="1">
      <alignment horizontal="center" vertical="top"/>
      <protection/>
    </xf>
    <xf numFmtId="0" fontId="5" fillId="0" borderId="26" xfId="64" applyNumberFormat="1" applyFont="1" applyBorder="1" applyAlignment="1">
      <alignment horizontal="center" vertical="top"/>
      <protection/>
    </xf>
    <xf numFmtId="0" fontId="5" fillId="0" borderId="45" xfId="64" applyNumberFormat="1" applyFont="1" applyBorder="1" applyAlignment="1">
      <alignment horizontal="center" vertical="top"/>
      <protection/>
    </xf>
    <xf numFmtId="3" fontId="40" fillId="0" borderId="40" xfId="0" applyNumberFormat="1" applyFont="1" applyBorder="1" applyAlignment="1">
      <alignment/>
    </xf>
    <xf numFmtId="3" fontId="40" fillId="0" borderId="46" xfId="0" applyNumberFormat="1" applyFont="1" applyBorder="1" applyAlignment="1">
      <alignment/>
    </xf>
    <xf numFmtId="3" fontId="41" fillId="0" borderId="40" xfId="0" applyNumberFormat="1" applyFont="1" applyBorder="1" applyAlignment="1">
      <alignment/>
    </xf>
    <xf numFmtId="3" fontId="41" fillId="0" borderId="46" xfId="0" applyNumberFormat="1" applyFont="1" applyBorder="1" applyAlignment="1">
      <alignment/>
    </xf>
    <xf numFmtId="0" fontId="40" fillId="0" borderId="39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0" fillId="0" borderId="39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42" fillId="0" borderId="39" xfId="0" applyFont="1" applyBorder="1" applyAlignment="1">
      <alignment horizontal="center" vertical="center" wrapText="1"/>
    </xf>
    <xf numFmtId="0" fontId="43" fillId="19" borderId="39" xfId="0" applyFont="1" applyFill="1" applyBorder="1" applyAlignment="1">
      <alignment horizontal="center" vertical="center" wrapText="1"/>
    </xf>
    <xf numFmtId="0" fontId="42" fillId="19" borderId="39" xfId="0" applyFont="1" applyFill="1" applyBorder="1" applyAlignment="1">
      <alignment horizontal="center" vertical="center" wrapText="1"/>
    </xf>
    <xf numFmtId="0" fontId="40" fillId="19" borderId="39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vertical="center" wrapText="1"/>
    </xf>
    <xf numFmtId="0" fontId="41" fillId="0" borderId="46" xfId="0" applyFont="1" applyBorder="1" applyAlignment="1">
      <alignment vertical="center" wrapText="1"/>
    </xf>
    <xf numFmtId="0" fontId="40" fillId="0" borderId="40" xfId="0" applyFont="1" applyBorder="1" applyAlignment="1">
      <alignment vertical="center" wrapText="1"/>
    </xf>
    <xf numFmtId="0" fontId="40" fillId="0" borderId="46" xfId="0" applyFont="1" applyBorder="1" applyAlignment="1">
      <alignment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18" xfId="54"/>
    <cellStyle name="Обычный 2" xfId="55"/>
    <cellStyle name="Обычный 2 2 2" xfId="56"/>
    <cellStyle name="Обычный 2 2 5" xfId="57"/>
    <cellStyle name="Обычный 2 5" xfId="58"/>
    <cellStyle name="Обычный 26" xfId="59"/>
    <cellStyle name="Обычный 3" xfId="60"/>
    <cellStyle name="Обычный 4" xfId="61"/>
    <cellStyle name="Обычный 4 3" xfId="62"/>
    <cellStyle name="Обычный 4 3 2" xfId="63"/>
    <cellStyle name="Обычный_Лист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9.28125" style="0" customWidth="1"/>
    <col min="2" max="2" width="8.8515625" style="0" customWidth="1"/>
    <col min="3" max="3" width="15.8515625" style="1" customWidth="1"/>
    <col min="4" max="4" width="15.421875" style="1" customWidth="1"/>
  </cols>
  <sheetData>
    <row r="2" spans="1:4" ht="33" customHeight="1">
      <c r="A2" s="136" t="s">
        <v>153</v>
      </c>
      <c r="B2" s="137"/>
      <c r="C2" s="137"/>
      <c r="D2" s="137"/>
    </row>
    <row r="3" spans="1:4" ht="15">
      <c r="A3" s="121"/>
      <c r="B3" s="122"/>
      <c r="C3" s="122"/>
      <c r="D3" s="122"/>
    </row>
    <row r="4" ht="15">
      <c r="A4" t="s">
        <v>165</v>
      </c>
    </row>
    <row r="5" spans="1:4" ht="15">
      <c r="A5" s="69"/>
      <c r="B5" s="69" t="s">
        <v>124</v>
      </c>
      <c r="C5" s="61" t="s">
        <v>150</v>
      </c>
      <c r="D5" s="61" t="s">
        <v>151</v>
      </c>
    </row>
    <row r="6" spans="1:4" ht="15">
      <c r="A6" s="135" t="s">
        <v>14</v>
      </c>
      <c r="B6" s="135"/>
      <c r="C6" s="135"/>
      <c r="D6" s="62"/>
    </row>
    <row r="7" spans="1:4" ht="15">
      <c r="A7" s="72" t="s">
        <v>17</v>
      </c>
      <c r="B7" s="78"/>
      <c r="C7" s="89"/>
      <c r="D7" s="62"/>
    </row>
    <row r="8" spans="1:4" ht="30">
      <c r="A8" s="68" t="s">
        <v>147</v>
      </c>
      <c r="B8" s="168"/>
      <c r="C8" s="96">
        <v>23867</v>
      </c>
      <c r="D8" s="83">
        <v>4508</v>
      </c>
    </row>
    <row r="9" spans="1:8" ht="30">
      <c r="A9" s="103" t="s">
        <v>146</v>
      </c>
      <c r="B9" s="168"/>
      <c r="C9" s="96">
        <v>100</v>
      </c>
      <c r="D9" s="83">
        <v>100</v>
      </c>
      <c r="H9" s="166"/>
    </row>
    <row r="10" spans="1:4" ht="15">
      <c r="A10" s="98" t="s">
        <v>0</v>
      </c>
      <c r="B10" s="167">
        <v>19</v>
      </c>
      <c r="C10" s="95">
        <v>77457</v>
      </c>
      <c r="D10" s="83">
        <v>17819</v>
      </c>
    </row>
    <row r="11" spans="1:4" ht="15">
      <c r="A11" s="98" t="s">
        <v>1</v>
      </c>
      <c r="B11" s="167">
        <v>20</v>
      </c>
      <c r="C11" s="95">
        <v>917520</v>
      </c>
      <c r="D11" s="83">
        <v>989798</v>
      </c>
    </row>
    <row r="12" spans="1:4" ht="15">
      <c r="A12" s="98" t="s">
        <v>99</v>
      </c>
      <c r="B12" s="167">
        <v>25</v>
      </c>
      <c r="C12" s="95">
        <v>89520</v>
      </c>
      <c r="D12" s="73">
        <v>26489</v>
      </c>
    </row>
    <row r="13" spans="1:4" ht="15">
      <c r="A13" s="87" t="s">
        <v>18</v>
      </c>
      <c r="B13" s="167"/>
      <c r="C13" s="104">
        <f>SUM(C8:C12)</f>
        <v>1108464</v>
      </c>
      <c r="D13" s="90">
        <f>SUM(D8:D12)</f>
        <v>1038714</v>
      </c>
    </row>
    <row r="14" spans="1:4" ht="15">
      <c r="A14" s="87" t="s">
        <v>137</v>
      </c>
      <c r="B14" s="167"/>
      <c r="C14" s="95"/>
      <c r="D14" s="83"/>
    </row>
    <row r="15" spans="1:4" ht="15">
      <c r="A15" s="98" t="s">
        <v>15</v>
      </c>
      <c r="B15" s="167">
        <v>21</v>
      </c>
      <c r="C15" s="95">
        <v>1552262</v>
      </c>
      <c r="D15" s="83">
        <v>624767</v>
      </c>
    </row>
    <row r="16" spans="1:4" ht="30">
      <c r="A16" s="98" t="s">
        <v>148</v>
      </c>
      <c r="B16" s="169"/>
      <c r="C16" s="95">
        <v>13249</v>
      </c>
      <c r="D16" s="83">
        <v>2970</v>
      </c>
    </row>
    <row r="17" spans="1:4" ht="30">
      <c r="A17" s="105" t="s">
        <v>149</v>
      </c>
      <c r="B17" s="169"/>
      <c r="C17" s="95">
        <v>640</v>
      </c>
      <c r="D17" s="83">
        <v>2447</v>
      </c>
    </row>
    <row r="18" spans="1:4" ht="30">
      <c r="A18" s="98" t="s">
        <v>16</v>
      </c>
      <c r="B18" s="167">
        <v>21</v>
      </c>
      <c r="C18" s="106">
        <v>594108</v>
      </c>
      <c r="D18" s="83">
        <v>407523</v>
      </c>
    </row>
    <row r="19" spans="1:4" ht="15">
      <c r="A19" s="98" t="s">
        <v>144</v>
      </c>
      <c r="B19" s="167">
        <v>22</v>
      </c>
      <c r="C19" s="106">
        <v>71035</v>
      </c>
      <c r="D19" s="83">
        <v>29615</v>
      </c>
    </row>
    <row r="20" spans="1:4" ht="30">
      <c r="A20" s="98" t="s">
        <v>152</v>
      </c>
      <c r="B20" s="167">
        <v>22</v>
      </c>
      <c r="C20" s="106">
        <v>1414</v>
      </c>
      <c r="D20" s="83">
        <v>798</v>
      </c>
    </row>
    <row r="21" spans="1:4" ht="15">
      <c r="A21" s="98" t="s">
        <v>12</v>
      </c>
      <c r="B21" s="167">
        <v>22</v>
      </c>
      <c r="C21" s="106">
        <v>3656</v>
      </c>
      <c r="D21" s="84">
        <v>647</v>
      </c>
    </row>
    <row r="22" spans="1:4" ht="15">
      <c r="A22" s="87" t="s">
        <v>2</v>
      </c>
      <c r="B22" s="167"/>
      <c r="C22" s="107">
        <f>SUM(C15:C21)</f>
        <v>2236364</v>
      </c>
      <c r="D22" s="97">
        <f>SUM(D15:D21)</f>
        <v>1068767</v>
      </c>
    </row>
    <row r="23" spans="1:4" ht="15">
      <c r="A23" s="87" t="s">
        <v>138</v>
      </c>
      <c r="B23" s="167"/>
      <c r="C23" s="107">
        <f>C13+C22</f>
        <v>3344828</v>
      </c>
      <c r="D23" s="65">
        <f>D13+D22</f>
        <v>2107481</v>
      </c>
    </row>
    <row r="24" spans="1:4" ht="15">
      <c r="A24" s="87" t="s">
        <v>19</v>
      </c>
      <c r="B24" s="167"/>
      <c r="C24" s="101"/>
      <c r="D24" s="94"/>
    </row>
    <row r="25" spans="1:4" ht="15">
      <c r="A25" s="87" t="s">
        <v>23</v>
      </c>
      <c r="B25" s="167"/>
      <c r="C25" s="108"/>
      <c r="D25" s="94"/>
    </row>
    <row r="26" spans="1:4" ht="15">
      <c r="A26" s="98" t="s">
        <v>42</v>
      </c>
      <c r="B26" s="167">
        <v>22</v>
      </c>
      <c r="C26" s="108">
        <v>113597</v>
      </c>
      <c r="D26" s="100">
        <v>77891</v>
      </c>
    </row>
    <row r="27" spans="1:4" ht="15">
      <c r="A27" s="87" t="s">
        <v>24</v>
      </c>
      <c r="B27" s="169"/>
      <c r="C27" s="109">
        <f>SUM(C26)</f>
        <v>113597</v>
      </c>
      <c r="D27" s="109">
        <f>SUM(D26)</f>
        <v>77891</v>
      </c>
    </row>
    <row r="28" spans="1:4" ht="15">
      <c r="A28" s="87" t="s">
        <v>20</v>
      </c>
      <c r="B28" s="169"/>
      <c r="C28" s="106"/>
      <c r="D28" s="83"/>
    </row>
    <row r="29" spans="1:4" ht="30">
      <c r="A29" s="98" t="s">
        <v>125</v>
      </c>
      <c r="B29" s="169"/>
      <c r="C29" s="106">
        <v>1508072</v>
      </c>
      <c r="D29" s="83">
        <v>592016</v>
      </c>
    </row>
    <row r="30" spans="1:4" ht="30">
      <c r="A30" s="98" t="s">
        <v>21</v>
      </c>
      <c r="B30" s="167">
        <v>24</v>
      </c>
      <c r="C30" s="95">
        <v>46465</v>
      </c>
      <c r="D30" s="83">
        <v>35412</v>
      </c>
    </row>
    <row r="31" spans="1:4" ht="15">
      <c r="A31" s="110" t="s">
        <v>33</v>
      </c>
      <c r="B31" s="167">
        <v>24</v>
      </c>
      <c r="C31" s="106">
        <v>33199</v>
      </c>
      <c r="D31" s="83">
        <v>13620</v>
      </c>
    </row>
    <row r="32" spans="1:4" ht="15">
      <c r="A32" s="98" t="s">
        <v>34</v>
      </c>
      <c r="B32" s="169"/>
      <c r="C32" s="106">
        <v>62</v>
      </c>
      <c r="D32" s="83">
        <v>1301</v>
      </c>
    </row>
    <row r="33" spans="1:4" ht="15">
      <c r="A33" s="98" t="s">
        <v>145</v>
      </c>
      <c r="B33" s="167">
        <v>24</v>
      </c>
      <c r="C33" s="106">
        <v>32084</v>
      </c>
      <c r="D33" s="83">
        <v>42019</v>
      </c>
    </row>
    <row r="34" spans="1:4" ht="15">
      <c r="A34" s="110" t="s">
        <v>7</v>
      </c>
      <c r="B34" s="167">
        <v>24</v>
      </c>
      <c r="C34" s="101">
        <v>11476</v>
      </c>
      <c r="D34" s="83">
        <v>3490</v>
      </c>
    </row>
    <row r="35" spans="1:4" ht="19.5" customHeight="1">
      <c r="A35" s="87" t="s">
        <v>22</v>
      </c>
      <c r="B35" s="167"/>
      <c r="C35" s="111">
        <f>SUM(C29:C34)</f>
        <v>1631358</v>
      </c>
      <c r="D35" s="111">
        <f>SUM(D29:D34)</f>
        <v>687858</v>
      </c>
    </row>
    <row r="36" spans="1:4" ht="19.5" customHeight="1">
      <c r="A36" s="87" t="s">
        <v>25</v>
      </c>
      <c r="B36" s="167"/>
      <c r="C36" s="111"/>
      <c r="D36" s="73"/>
    </row>
    <row r="37" spans="1:4" ht="15">
      <c r="A37" s="75" t="s">
        <v>9</v>
      </c>
      <c r="B37" s="167"/>
      <c r="C37" s="106">
        <v>1316000</v>
      </c>
      <c r="D37" s="83">
        <v>1316000</v>
      </c>
    </row>
    <row r="38" spans="1:4" ht="15">
      <c r="A38" s="75" t="s">
        <v>13</v>
      </c>
      <c r="B38" s="167">
        <v>25</v>
      </c>
      <c r="C38" s="106">
        <v>248036</v>
      </c>
      <c r="D38" s="83">
        <v>25732</v>
      </c>
    </row>
    <row r="39" spans="1:4" ht="28.5">
      <c r="A39" s="86" t="s">
        <v>139</v>
      </c>
      <c r="B39" s="167"/>
      <c r="C39" s="109">
        <f>SUM(C37:C38)</f>
        <v>1564036</v>
      </c>
      <c r="D39" s="73">
        <f>SUM(D37:D38)</f>
        <v>1341732</v>
      </c>
    </row>
    <row r="40" spans="1:4" ht="15">
      <c r="A40" s="75" t="s">
        <v>110</v>
      </c>
      <c r="B40" s="167">
        <v>25</v>
      </c>
      <c r="C40" s="99">
        <v>35837</v>
      </c>
      <c r="D40" s="83"/>
    </row>
    <row r="41" spans="1:4" ht="15">
      <c r="A41" s="86" t="s">
        <v>26</v>
      </c>
      <c r="B41" s="170"/>
      <c r="C41" s="102">
        <f>SUM(C39:C40)</f>
        <v>1599873</v>
      </c>
      <c r="D41" s="73">
        <f>D39</f>
        <v>1341732</v>
      </c>
    </row>
    <row r="42" spans="1:4" ht="15">
      <c r="A42" s="86" t="s">
        <v>140</v>
      </c>
      <c r="B42" s="170"/>
      <c r="C42" s="102">
        <f>C27+C35+C41</f>
        <v>3344828</v>
      </c>
      <c r="D42" s="102">
        <f>D27+D35+D41</f>
        <v>2107481</v>
      </c>
    </row>
    <row r="43" spans="1:4" ht="15">
      <c r="A43" s="64"/>
      <c r="B43" s="170"/>
      <c r="C43" s="99"/>
      <c r="D43" s="73"/>
    </row>
    <row r="44" spans="1:4" ht="15">
      <c r="A44" s="64"/>
      <c r="B44" s="170"/>
      <c r="C44" s="99"/>
      <c r="D44" s="83"/>
    </row>
    <row r="45" spans="1:3" ht="15">
      <c r="A45" s="63"/>
      <c r="B45" s="63"/>
      <c r="C45" s="112"/>
    </row>
    <row r="46" spans="1:4" ht="15">
      <c r="A46" s="63"/>
      <c r="C46"/>
      <c r="D46"/>
    </row>
    <row r="47" spans="1:22" ht="15" customHeight="1">
      <c r="A47" s="129" t="s">
        <v>159</v>
      </c>
      <c r="B47" s="138" t="s">
        <v>160</v>
      </c>
      <c r="C47" s="138"/>
      <c r="D47" s="13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">
      <c r="A48" s="4"/>
      <c r="B48" s="131" t="s">
        <v>161</v>
      </c>
      <c r="C48" s="131"/>
      <c r="D48" s="132" t="s">
        <v>162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" customHeight="1">
      <c r="A50" s="129" t="s">
        <v>163</v>
      </c>
      <c r="B50" s="138" t="s">
        <v>164</v>
      </c>
      <c r="C50" s="138"/>
      <c r="D50" s="13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6" ht="15">
      <c r="A51" s="4"/>
      <c r="B51" s="133" t="s">
        <v>161</v>
      </c>
      <c r="C51" s="4"/>
      <c r="D51" s="132" t="s">
        <v>162</v>
      </c>
      <c r="E51" s="131"/>
      <c r="F51" s="131"/>
      <c r="G51" s="4"/>
      <c r="H51" s="13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3:4" ht="15">
      <c r="C52"/>
      <c r="D52"/>
    </row>
    <row r="53" spans="3:4" ht="15">
      <c r="C53"/>
      <c r="D53"/>
    </row>
  </sheetData>
  <sheetProtection/>
  <mergeCells count="4">
    <mergeCell ref="A6:C6"/>
    <mergeCell ref="A2:D2"/>
    <mergeCell ref="B47:C47"/>
    <mergeCell ref="B50:C50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7.421875" style="0" customWidth="1"/>
    <col min="2" max="2" width="10.57421875" style="0" customWidth="1"/>
    <col min="3" max="3" width="20.140625" style="0" customWidth="1"/>
    <col min="4" max="4" width="22.421875" style="0" customWidth="1"/>
  </cols>
  <sheetData>
    <row r="2" spans="1:4" ht="48.75" customHeight="1">
      <c r="A2" s="136" t="s">
        <v>154</v>
      </c>
      <c r="B2" s="136"/>
      <c r="C2" s="137"/>
      <c r="D2" s="137"/>
    </row>
    <row r="3" spans="1:4" ht="15">
      <c r="A3" s="121"/>
      <c r="B3" s="121"/>
      <c r="C3" s="122"/>
      <c r="D3" s="122"/>
    </row>
    <row r="4" ht="15">
      <c r="A4" t="s">
        <v>165</v>
      </c>
    </row>
    <row r="5" spans="1:4" ht="15">
      <c r="A5" s="69"/>
      <c r="B5" s="69" t="s">
        <v>124</v>
      </c>
      <c r="C5" s="80" t="s">
        <v>155</v>
      </c>
      <c r="D5" s="80" t="s">
        <v>156</v>
      </c>
    </row>
    <row r="6" spans="1:4" ht="15">
      <c r="A6" s="89" t="s">
        <v>100</v>
      </c>
      <c r="B6" s="168"/>
      <c r="C6" s="113">
        <v>1095258</v>
      </c>
      <c r="D6" s="114">
        <v>905972</v>
      </c>
    </row>
    <row r="7" spans="1:4" ht="15">
      <c r="A7" s="89" t="s">
        <v>101</v>
      </c>
      <c r="B7" s="168">
        <v>26</v>
      </c>
      <c r="C7" s="113">
        <v>-397440</v>
      </c>
      <c r="D7" s="114">
        <v>-188449</v>
      </c>
    </row>
    <row r="8" spans="1:4" ht="15">
      <c r="A8" s="88" t="s">
        <v>102</v>
      </c>
      <c r="B8" s="78"/>
      <c r="C8" s="115">
        <f>C6+C7</f>
        <v>697818</v>
      </c>
      <c r="D8" s="115">
        <f>D6+D7</f>
        <v>717523</v>
      </c>
    </row>
    <row r="9" spans="1:4" ht="30">
      <c r="A9" s="67" t="s">
        <v>126</v>
      </c>
      <c r="B9" s="171"/>
      <c r="C9" s="101">
        <v>77669</v>
      </c>
      <c r="D9" s="99">
        <v>28103</v>
      </c>
    </row>
    <row r="10" spans="1:4" ht="15">
      <c r="A10" s="67" t="s">
        <v>98</v>
      </c>
      <c r="B10" s="171">
        <v>26</v>
      </c>
      <c r="C10" s="101">
        <v>-367189</v>
      </c>
      <c r="D10" s="99">
        <v>-470605</v>
      </c>
    </row>
    <row r="11" spans="1:4" ht="15">
      <c r="A11" s="67" t="s">
        <v>127</v>
      </c>
      <c r="B11" s="171"/>
      <c r="C11" s="101">
        <v>-1754</v>
      </c>
      <c r="D11" s="102"/>
    </row>
    <row r="12" spans="1:4" ht="30">
      <c r="A12" s="67" t="s">
        <v>103</v>
      </c>
      <c r="B12" s="171"/>
      <c r="C12" s="101">
        <v>-74406</v>
      </c>
      <c r="D12" s="99">
        <v>10432</v>
      </c>
    </row>
    <row r="13" spans="1:4" ht="30">
      <c r="A13" s="67" t="s">
        <v>104</v>
      </c>
      <c r="B13" s="171"/>
      <c r="C13" s="101">
        <v>1008</v>
      </c>
      <c r="D13" s="99">
        <v>-22</v>
      </c>
    </row>
    <row r="14" spans="1:4" ht="15">
      <c r="A14" s="67" t="s">
        <v>105</v>
      </c>
      <c r="B14" s="171"/>
      <c r="C14" s="101">
        <v>-13660</v>
      </c>
      <c r="D14" s="99">
        <v>-8166</v>
      </c>
    </row>
    <row r="15" spans="1:4" ht="15">
      <c r="A15" s="72" t="s">
        <v>11</v>
      </c>
      <c r="B15" s="172"/>
      <c r="C15" s="115">
        <f>SUM(C8:C14)</f>
        <v>319486</v>
      </c>
      <c r="D15" s="115">
        <f>SUM(D8:D14)</f>
        <v>277265</v>
      </c>
    </row>
    <row r="16" spans="1:4" ht="15">
      <c r="A16" s="71" t="s">
        <v>128</v>
      </c>
      <c r="B16" s="173">
        <v>23</v>
      </c>
      <c r="C16" s="113">
        <v>-61424</v>
      </c>
      <c r="D16" s="114">
        <v>-56979</v>
      </c>
    </row>
    <row r="17" spans="1:4" ht="28.5">
      <c r="A17" s="72" t="s">
        <v>8</v>
      </c>
      <c r="B17" s="172"/>
      <c r="C17" s="115">
        <f>SUM(C15:C16)</f>
        <v>258062</v>
      </c>
      <c r="D17" s="116">
        <f>SUM(D15:D16)</f>
        <v>220286</v>
      </c>
    </row>
    <row r="18" spans="1:4" ht="15">
      <c r="A18" s="72" t="s">
        <v>129</v>
      </c>
      <c r="B18" s="172"/>
      <c r="C18" s="117"/>
      <c r="D18" s="114"/>
    </row>
    <row r="19" spans="1:4" ht="15">
      <c r="A19" s="91" t="s">
        <v>130</v>
      </c>
      <c r="B19" s="183">
        <v>26</v>
      </c>
      <c r="C19" s="118">
        <f>C17</f>
        <v>258062</v>
      </c>
      <c r="D19" s="119">
        <f>D17</f>
        <v>220286</v>
      </c>
    </row>
    <row r="20" spans="1:4" ht="15">
      <c r="A20" s="92" t="s">
        <v>141</v>
      </c>
      <c r="B20" s="174"/>
      <c r="C20" s="124">
        <v>222304</v>
      </c>
      <c r="D20" s="93"/>
    </row>
    <row r="21" spans="1:4" ht="15">
      <c r="A21" s="92" t="s">
        <v>142</v>
      </c>
      <c r="B21" s="174"/>
      <c r="C21" s="124">
        <v>35758</v>
      </c>
      <c r="D21" s="93"/>
    </row>
    <row r="22" spans="1:4" ht="15">
      <c r="A22" s="88" t="s">
        <v>143</v>
      </c>
      <c r="B22" s="78"/>
      <c r="C22" s="77">
        <v>62.75</v>
      </c>
      <c r="D22" s="85">
        <v>53.56</v>
      </c>
    </row>
    <row r="25" spans="1:22" ht="15" customHeight="1">
      <c r="A25" s="129" t="s">
        <v>159</v>
      </c>
      <c r="B25" s="138" t="s">
        <v>160</v>
      </c>
      <c r="C25" s="138"/>
      <c r="D25" s="13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">
      <c r="A26" s="4"/>
      <c r="B26" s="131" t="s">
        <v>161</v>
      </c>
      <c r="C26" s="131"/>
      <c r="D26" s="132" t="s">
        <v>162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" customHeight="1">
      <c r="A28" s="129" t="s">
        <v>163</v>
      </c>
      <c r="B28" s="138" t="s">
        <v>164</v>
      </c>
      <c r="C28" s="138"/>
      <c r="D28" s="13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6" ht="15">
      <c r="A29" s="4"/>
      <c r="B29" s="133" t="s">
        <v>161</v>
      </c>
      <c r="C29" s="4"/>
      <c r="D29" s="132" t="s">
        <v>162</v>
      </c>
      <c r="E29" s="131"/>
      <c r="F29" s="131"/>
      <c r="G29" s="4"/>
      <c r="H29" s="13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sheetProtection/>
  <mergeCells count="3">
    <mergeCell ref="A2:D2"/>
    <mergeCell ref="B25:C25"/>
    <mergeCell ref="B28:C2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7"/>
  <sheetViews>
    <sheetView zoomScalePageLayoutView="0" workbookViewId="0" topLeftCell="A16">
      <selection activeCell="H42" sqref="H42"/>
    </sheetView>
  </sheetViews>
  <sheetFormatPr defaultColWidth="9.140625" defaultRowHeight="15"/>
  <cols>
    <col min="1" max="1" width="65.140625" style="5" customWidth="1"/>
    <col min="2" max="2" width="10.7109375" style="5" customWidth="1"/>
    <col min="3" max="4" width="16.421875" style="2" customWidth="1"/>
    <col min="5" max="5" width="14.28125" style="76" bestFit="1" customWidth="1"/>
    <col min="6" max="6" width="11.57421875" style="3" bestFit="1" customWidth="1"/>
    <col min="7" max="16384" width="9.140625" style="3" customWidth="1"/>
  </cols>
  <sheetData>
    <row r="2" spans="1:4" ht="59.25" customHeight="1">
      <c r="A2" s="141" t="s">
        <v>157</v>
      </c>
      <c r="B2" s="142"/>
      <c r="C2" s="142"/>
      <c r="D2" s="142"/>
    </row>
    <row r="4" ht="15" customHeight="1">
      <c r="A4" s="5" t="s">
        <v>165</v>
      </c>
    </row>
    <row r="5" spans="1:4" ht="42.75">
      <c r="A5" s="72" t="s">
        <v>112</v>
      </c>
      <c r="B5" s="72" t="s">
        <v>124</v>
      </c>
      <c r="C5" s="125" t="s">
        <v>155</v>
      </c>
      <c r="D5" s="125" t="s">
        <v>156</v>
      </c>
    </row>
    <row r="6" spans="1:4" ht="15" customHeight="1">
      <c r="A6" s="139" t="s">
        <v>131</v>
      </c>
      <c r="B6" s="139"/>
      <c r="C6" s="139"/>
      <c r="D6" s="139"/>
    </row>
    <row r="7" spans="1:4" ht="15">
      <c r="A7" s="87" t="s">
        <v>82</v>
      </c>
      <c r="B7" s="87"/>
      <c r="C7" s="126">
        <f>C8+C9+C10</f>
        <v>6079767</v>
      </c>
      <c r="D7" s="126">
        <f>D8+D9+D10</f>
        <v>658003</v>
      </c>
    </row>
    <row r="8" spans="1:4" ht="15">
      <c r="A8" s="98" t="s">
        <v>113</v>
      </c>
      <c r="B8" s="98"/>
      <c r="C8" s="127">
        <v>924544</v>
      </c>
      <c r="D8" s="127">
        <v>641358</v>
      </c>
    </row>
    <row r="9" spans="1:4" ht="15">
      <c r="A9" s="98" t="s">
        <v>114</v>
      </c>
      <c r="B9" s="98"/>
      <c r="C9" s="127">
        <v>32300</v>
      </c>
      <c r="D9" s="127">
        <v>7142</v>
      </c>
    </row>
    <row r="10" spans="1:4" ht="15">
      <c r="A10" s="98" t="s">
        <v>115</v>
      </c>
      <c r="B10" s="98"/>
      <c r="C10" s="127">
        <v>5122923</v>
      </c>
      <c r="D10" s="127">
        <v>9503</v>
      </c>
    </row>
    <row r="11" spans="1:4" ht="15">
      <c r="A11" s="87" t="s">
        <v>83</v>
      </c>
      <c r="B11" s="87"/>
      <c r="C11" s="126">
        <f>C12+C13+C14+C15+C16+C17</f>
        <v>5043697</v>
      </c>
      <c r="D11" s="126">
        <f>D12+D13+D14+D15+D16+D17</f>
        <v>673010</v>
      </c>
    </row>
    <row r="12" spans="1:4" ht="15">
      <c r="A12" s="98" t="s">
        <v>116</v>
      </c>
      <c r="B12" s="98"/>
      <c r="C12" s="127">
        <v>91565</v>
      </c>
      <c r="D12" s="127">
        <v>132739</v>
      </c>
    </row>
    <row r="13" spans="1:4" ht="15">
      <c r="A13" s="98" t="s">
        <v>117</v>
      </c>
      <c r="B13" s="98"/>
      <c r="C13" s="127">
        <v>190769</v>
      </c>
      <c r="D13" s="127">
        <v>194890</v>
      </c>
    </row>
    <row r="14" spans="1:4" ht="15">
      <c r="A14" s="98" t="s">
        <v>118</v>
      </c>
      <c r="B14" s="98"/>
      <c r="C14" s="127">
        <v>277853</v>
      </c>
      <c r="D14" s="127">
        <v>141270</v>
      </c>
    </row>
    <row r="15" spans="1:4" ht="15">
      <c r="A15" s="98" t="s">
        <v>119</v>
      </c>
      <c r="B15" s="98"/>
      <c r="C15" s="127">
        <v>1227</v>
      </c>
      <c r="D15" s="127">
        <v>1120</v>
      </c>
    </row>
    <row r="16" spans="1:4" ht="15">
      <c r="A16" s="98" t="s">
        <v>120</v>
      </c>
      <c r="B16" s="98"/>
      <c r="C16" s="127">
        <v>187250</v>
      </c>
      <c r="D16" s="127">
        <v>95181</v>
      </c>
    </row>
    <row r="17" spans="1:4" ht="15">
      <c r="A17" s="98" t="s">
        <v>121</v>
      </c>
      <c r="B17" s="98"/>
      <c r="C17" s="127">
        <v>4295033</v>
      </c>
      <c r="D17" s="127">
        <v>107810</v>
      </c>
    </row>
    <row r="18" spans="1:4" ht="28.5">
      <c r="A18" s="87" t="s">
        <v>84</v>
      </c>
      <c r="B18" s="87"/>
      <c r="C18" s="126">
        <f>C7-C11</f>
        <v>1036070</v>
      </c>
      <c r="D18" s="126">
        <f>D7-D11</f>
        <v>-15007</v>
      </c>
    </row>
    <row r="19" spans="1:4" ht="15" customHeight="1">
      <c r="A19" s="140" t="s">
        <v>85</v>
      </c>
      <c r="B19" s="140"/>
      <c r="C19" s="140"/>
      <c r="D19" s="140"/>
    </row>
    <row r="20" spans="1:4" ht="15">
      <c r="A20" s="87" t="s">
        <v>86</v>
      </c>
      <c r="B20" s="87"/>
      <c r="C20" s="126">
        <f>C21+C22</f>
        <v>54220</v>
      </c>
      <c r="D20" s="126">
        <f>D21+D22</f>
        <v>61568</v>
      </c>
    </row>
    <row r="21" spans="1:4" ht="20.25" customHeight="1">
      <c r="A21" s="98" t="s">
        <v>122</v>
      </c>
      <c r="B21" s="98"/>
      <c r="C21" s="127">
        <v>1537</v>
      </c>
      <c r="D21" s="127">
        <v>23611</v>
      </c>
    </row>
    <row r="22" spans="1:4" ht="15">
      <c r="A22" s="98" t="s">
        <v>132</v>
      </c>
      <c r="B22" s="98"/>
      <c r="C22" s="127">
        <v>52683</v>
      </c>
      <c r="D22" s="127">
        <v>37957</v>
      </c>
    </row>
    <row r="23" spans="1:4" ht="15">
      <c r="A23" s="87" t="s">
        <v>87</v>
      </c>
      <c r="B23" s="87"/>
      <c r="C23" s="126">
        <f>C24+C25+C27+C26</f>
        <v>235656</v>
      </c>
      <c r="D23" s="126">
        <f>D24+D25+D27+D26</f>
        <v>79216</v>
      </c>
    </row>
    <row r="24" spans="1:4" ht="15">
      <c r="A24" s="98" t="s">
        <v>133</v>
      </c>
      <c r="B24" s="98"/>
      <c r="C24" s="127">
        <v>100150</v>
      </c>
      <c r="D24" s="127"/>
    </row>
    <row r="25" spans="1:4" ht="15">
      <c r="A25" s="98" t="s">
        <v>123</v>
      </c>
      <c r="B25" s="98"/>
      <c r="C25" s="127">
        <v>63441</v>
      </c>
      <c r="D25" s="127">
        <v>659</v>
      </c>
    </row>
    <row r="26" spans="1:4" ht="15">
      <c r="A26" s="98" t="s">
        <v>134</v>
      </c>
      <c r="B26" s="98"/>
      <c r="C26" s="127">
        <v>65</v>
      </c>
      <c r="D26" s="127">
        <v>10886</v>
      </c>
    </row>
    <row r="27" spans="1:4" ht="15">
      <c r="A27" s="110" t="s">
        <v>121</v>
      </c>
      <c r="B27" s="110"/>
      <c r="C27" s="127">
        <v>72000</v>
      </c>
      <c r="D27" s="127">
        <v>67671</v>
      </c>
    </row>
    <row r="28" spans="1:4" ht="28.5">
      <c r="A28" s="87" t="s">
        <v>88</v>
      </c>
      <c r="B28" s="87"/>
      <c r="C28" s="126">
        <f>C20-C23</f>
        <v>-181436</v>
      </c>
      <c r="D28" s="126">
        <f>D20-D23</f>
        <v>-17648</v>
      </c>
    </row>
    <row r="29" spans="1:4" ht="15" customHeight="1">
      <c r="A29" s="140" t="s">
        <v>89</v>
      </c>
      <c r="B29" s="140"/>
      <c r="C29" s="140"/>
      <c r="D29" s="140"/>
    </row>
    <row r="30" spans="1:4" ht="15">
      <c r="A30" s="87" t="s">
        <v>90</v>
      </c>
      <c r="B30" s="87"/>
      <c r="C30" s="126">
        <f>C31</f>
        <v>75262</v>
      </c>
      <c r="D30" s="128">
        <f>D31</f>
        <v>0</v>
      </c>
    </row>
    <row r="31" spans="1:4" ht="15">
      <c r="A31" s="98" t="s">
        <v>115</v>
      </c>
      <c r="B31" s="98"/>
      <c r="C31" s="126">
        <v>75262</v>
      </c>
      <c r="D31" s="128">
        <v>0</v>
      </c>
    </row>
    <row r="32" spans="1:4" ht="18" customHeight="1">
      <c r="A32" s="87" t="s">
        <v>87</v>
      </c>
      <c r="B32" s="87"/>
      <c r="C32" s="126">
        <v>0</v>
      </c>
      <c r="D32" s="128">
        <v>0</v>
      </c>
    </row>
    <row r="33" spans="1:4" ht="28.5">
      <c r="A33" s="87" t="s">
        <v>91</v>
      </c>
      <c r="B33" s="87"/>
      <c r="C33" s="126">
        <f>C30-C32</f>
        <v>75262</v>
      </c>
      <c r="D33" s="128">
        <f>D30-D32</f>
        <v>0</v>
      </c>
    </row>
    <row r="34" spans="1:4" ht="15">
      <c r="A34" s="87" t="s">
        <v>92</v>
      </c>
      <c r="B34" s="87"/>
      <c r="C34" s="126">
        <v>-2429</v>
      </c>
      <c r="D34" s="128">
        <v>76</v>
      </c>
    </row>
    <row r="35" spans="1:4" ht="15">
      <c r="A35" s="87" t="s">
        <v>93</v>
      </c>
      <c r="B35" s="87"/>
      <c r="C35" s="126">
        <f>C18+C28+C33+C34</f>
        <v>927467</v>
      </c>
      <c r="D35" s="126">
        <f>D18+D28+D33+D34</f>
        <v>-32579</v>
      </c>
    </row>
    <row r="36" spans="1:4" ht="28.5">
      <c r="A36" s="87" t="s">
        <v>166</v>
      </c>
      <c r="B36" s="87"/>
      <c r="C36" s="126">
        <v>28</v>
      </c>
      <c r="D36" s="126" t="s">
        <v>167</v>
      </c>
    </row>
    <row r="37" spans="1:4" ht="28.5">
      <c r="A37" s="87" t="s">
        <v>94</v>
      </c>
      <c r="B37" s="87"/>
      <c r="C37" s="126">
        <v>624767</v>
      </c>
      <c r="D37" s="126">
        <v>657346</v>
      </c>
    </row>
    <row r="38" spans="1:4" ht="28.5">
      <c r="A38" s="87" t="s">
        <v>95</v>
      </c>
      <c r="B38" s="87"/>
      <c r="C38" s="126">
        <f>C35+C37+C36</f>
        <v>1552262</v>
      </c>
      <c r="D38" s="126">
        <f>D35+D37</f>
        <v>624767</v>
      </c>
    </row>
    <row r="40" spans="2:5" ht="15">
      <c r="B40" s="2"/>
      <c r="D40" s="76"/>
      <c r="E40" s="3"/>
    </row>
    <row r="41" spans="1:22" ht="24.75" customHeight="1">
      <c r="A41" s="129" t="s">
        <v>159</v>
      </c>
      <c r="B41" s="138" t="s">
        <v>160</v>
      </c>
      <c r="C41" s="138"/>
      <c r="D41" s="13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">
      <c r="A42" s="4"/>
      <c r="B42" s="131" t="s">
        <v>161</v>
      </c>
      <c r="C42" s="131"/>
      <c r="D42" s="132" t="s">
        <v>162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" customHeight="1">
      <c r="A44" s="129" t="s">
        <v>163</v>
      </c>
      <c r="B44" s="138" t="s">
        <v>164</v>
      </c>
      <c r="C44" s="138"/>
      <c r="D44" s="1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6" ht="15">
      <c r="A45" s="4"/>
      <c r="B45" s="133" t="s">
        <v>161</v>
      </c>
      <c r="C45" s="4"/>
      <c r="D45" s="132" t="s">
        <v>162</v>
      </c>
      <c r="E45" s="131"/>
      <c r="F45" s="131"/>
      <c r="G45" s="4"/>
      <c r="H45" s="13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5" ht="15">
      <c r="B46" s="76"/>
      <c r="C46" s="3"/>
      <c r="D46" s="3"/>
      <c r="E46" s="3"/>
    </row>
    <row r="47" spans="2:5" ht="15">
      <c r="B47" s="76"/>
      <c r="C47" s="3"/>
      <c r="D47" s="3"/>
      <c r="E47" s="3"/>
    </row>
  </sheetData>
  <sheetProtection/>
  <mergeCells count="6">
    <mergeCell ref="B44:C44"/>
    <mergeCell ref="A6:D6"/>
    <mergeCell ref="A19:D19"/>
    <mergeCell ref="A29:D29"/>
    <mergeCell ref="A2:D2"/>
    <mergeCell ref="B41:C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98"/>
  <sheetViews>
    <sheetView zoomScalePageLayoutView="0" workbookViewId="0" topLeftCell="A66">
      <selection activeCell="D89" sqref="D89"/>
    </sheetView>
  </sheetViews>
  <sheetFormatPr defaultColWidth="9.140625" defaultRowHeight="15"/>
  <cols>
    <col min="1" max="1" width="22.57421875" style="4" customWidth="1"/>
    <col min="2" max="2" width="17.7109375" style="0" customWidth="1"/>
    <col min="3" max="3" width="14.28125" style="0" customWidth="1"/>
    <col min="4" max="4" width="22.28125" style="0" customWidth="1"/>
    <col min="5" max="5" width="15.140625" style="0" customWidth="1"/>
    <col min="6" max="6" width="15.28125" style="0" customWidth="1"/>
    <col min="7" max="7" width="16.57421875" style="0" customWidth="1"/>
    <col min="9" max="9" width="11.57421875" style="0" customWidth="1"/>
    <col min="10" max="10" width="17.00390625" style="0" customWidth="1"/>
    <col min="11" max="11" width="15.7109375" style="0" customWidth="1"/>
    <col min="13" max="13" width="12.8515625" style="0" customWidth="1"/>
    <col min="14" max="14" width="16.00390625" style="0" customWidth="1"/>
    <col min="15" max="15" width="15.57421875" style="0" customWidth="1"/>
  </cols>
  <sheetData>
    <row r="1" spans="1:15" ht="15">
      <c r="A1" s="6" t="s">
        <v>39</v>
      </c>
      <c r="B1" s="7"/>
      <c r="C1" s="7"/>
      <c r="E1" s="6" t="s">
        <v>39</v>
      </c>
      <c r="F1" s="7"/>
      <c r="G1" s="7"/>
      <c r="I1" s="6" t="s">
        <v>39</v>
      </c>
      <c r="J1" s="7"/>
      <c r="K1" s="7"/>
      <c r="M1" s="6" t="s">
        <v>39</v>
      </c>
      <c r="N1" s="7"/>
      <c r="O1" s="7"/>
    </row>
    <row r="2" spans="1:15" ht="17.25" customHeight="1">
      <c r="A2" s="31" t="s">
        <v>45</v>
      </c>
      <c r="B2" s="9"/>
      <c r="C2" s="9"/>
      <c r="E2" s="8" t="s">
        <v>48</v>
      </c>
      <c r="F2" s="9"/>
      <c r="G2" s="9"/>
      <c r="I2" s="8" t="s">
        <v>45</v>
      </c>
      <c r="J2" s="9"/>
      <c r="K2" s="9"/>
      <c r="M2" s="8" t="s">
        <v>49</v>
      </c>
      <c r="N2" s="9"/>
      <c r="O2" s="9"/>
    </row>
    <row r="3" spans="1:15" ht="15">
      <c r="A3" s="32" t="s">
        <v>40</v>
      </c>
      <c r="B3" s="9"/>
      <c r="C3" s="9"/>
      <c r="E3" s="10" t="s">
        <v>40</v>
      </c>
      <c r="F3" s="9"/>
      <c r="G3" s="9"/>
      <c r="I3" s="10" t="s">
        <v>52</v>
      </c>
      <c r="J3" s="9"/>
      <c r="K3" s="9"/>
      <c r="M3" s="10" t="s">
        <v>52</v>
      </c>
      <c r="N3" s="9"/>
      <c r="O3" s="9"/>
    </row>
    <row r="4" spans="1:15" ht="15">
      <c r="A4" s="153" t="s">
        <v>46</v>
      </c>
      <c r="B4" s="154"/>
      <c r="C4" s="154"/>
      <c r="E4" s="153" t="s">
        <v>46</v>
      </c>
      <c r="F4" s="154"/>
      <c r="G4" s="154"/>
      <c r="I4" s="153" t="s">
        <v>46</v>
      </c>
      <c r="J4" s="154"/>
      <c r="K4" s="154"/>
      <c r="M4" s="153" t="s">
        <v>46</v>
      </c>
      <c r="N4" s="154"/>
      <c r="O4" s="154"/>
    </row>
    <row r="5" spans="1:15" ht="15.75" thickBot="1">
      <c r="A5" s="153" t="s">
        <v>41</v>
      </c>
      <c r="B5" s="154"/>
      <c r="C5" s="154"/>
      <c r="E5" s="153" t="s">
        <v>41</v>
      </c>
      <c r="F5" s="154"/>
      <c r="G5" s="154"/>
      <c r="I5" s="153" t="s">
        <v>41</v>
      </c>
      <c r="J5" s="154"/>
      <c r="K5" s="154"/>
      <c r="M5" s="153" t="s">
        <v>41</v>
      </c>
      <c r="N5" s="154"/>
      <c r="O5" s="154"/>
    </row>
    <row r="6" spans="1:15" ht="15.75" thickBot="1">
      <c r="A6" s="11" t="s">
        <v>47</v>
      </c>
      <c r="B6" s="12" t="s">
        <v>27</v>
      </c>
      <c r="C6" s="13" t="s">
        <v>28</v>
      </c>
      <c r="E6" s="11" t="s">
        <v>47</v>
      </c>
      <c r="F6" s="12" t="s">
        <v>27</v>
      </c>
      <c r="G6" s="13" t="s">
        <v>28</v>
      </c>
      <c r="I6" s="7"/>
      <c r="J6" s="7"/>
      <c r="K6" s="7"/>
      <c r="M6" s="7"/>
      <c r="N6" s="7"/>
      <c r="O6" s="7"/>
    </row>
    <row r="7" spans="1:15" ht="15.75" thickBot="1">
      <c r="A7" s="14"/>
      <c r="B7" s="15"/>
      <c r="C7" s="16"/>
      <c r="E7" s="14"/>
      <c r="F7" s="15"/>
      <c r="G7" s="16"/>
      <c r="I7" s="11" t="s">
        <v>47</v>
      </c>
      <c r="J7" s="12" t="s">
        <v>27</v>
      </c>
      <c r="K7" s="13" t="s">
        <v>28</v>
      </c>
      <c r="M7" s="11" t="s">
        <v>47</v>
      </c>
      <c r="N7" s="12" t="s">
        <v>27</v>
      </c>
      <c r="O7" s="13" t="s">
        <v>28</v>
      </c>
    </row>
    <row r="8" spans="1:15" ht="15.75" thickBot="1">
      <c r="A8" s="17" t="s">
        <v>43</v>
      </c>
      <c r="B8" s="18">
        <v>8118221227.39</v>
      </c>
      <c r="C8" s="19"/>
      <c r="E8" s="17" t="s">
        <v>43</v>
      </c>
      <c r="F8" s="18">
        <v>464567461.6</v>
      </c>
      <c r="G8" s="19"/>
      <c r="I8" s="14"/>
      <c r="J8" s="15"/>
      <c r="K8" s="16"/>
      <c r="M8" s="14"/>
      <c r="N8" s="15"/>
      <c r="O8" s="16"/>
    </row>
    <row r="9" spans="1:15" ht="15.75" thickBot="1">
      <c r="A9" s="20">
        <v>1310</v>
      </c>
      <c r="B9" s="21">
        <v>534629.68</v>
      </c>
      <c r="C9" s="22"/>
      <c r="E9" s="20">
        <v>1310</v>
      </c>
      <c r="F9" s="21">
        <v>456250.01</v>
      </c>
      <c r="G9" s="22"/>
      <c r="I9" s="17" t="s">
        <v>43</v>
      </c>
      <c r="J9" s="18">
        <v>7547231783.35</v>
      </c>
      <c r="K9" s="19"/>
      <c r="M9" s="17" t="s">
        <v>43</v>
      </c>
      <c r="N9" s="18">
        <v>5937564.86</v>
      </c>
      <c r="O9" s="33">
        <v>4345981.44</v>
      </c>
    </row>
    <row r="10" spans="1:15" ht="15">
      <c r="A10" s="20">
        <v>2410</v>
      </c>
      <c r="B10" s="21">
        <v>174023.23</v>
      </c>
      <c r="C10" s="23">
        <v>174023.23</v>
      </c>
      <c r="E10" s="20">
        <v>2530</v>
      </c>
      <c r="F10" s="21">
        <v>621093353.13</v>
      </c>
      <c r="G10" s="23">
        <v>621093353.13</v>
      </c>
      <c r="I10" s="20">
        <v>2410</v>
      </c>
      <c r="J10" s="21">
        <v>383934.63</v>
      </c>
      <c r="K10" s="23">
        <v>383934.63</v>
      </c>
      <c r="M10" s="20">
        <v>3310</v>
      </c>
      <c r="N10" s="21">
        <v>107142.86</v>
      </c>
      <c r="O10" s="22"/>
    </row>
    <row r="11" spans="1:15" ht="15">
      <c r="A11" s="20">
        <v>2420</v>
      </c>
      <c r="B11" s="24"/>
      <c r="C11" s="23">
        <v>219527518.56</v>
      </c>
      <c r="E11" s="20">
        <v>3310</v>
      </c>
      <c r="F11" s="21">
        <v>365175226.98</v>
      </c>
      <c r="G11" s="22"/>
      <c r="I11" s="20">
        <v>2420</v>
      </c>
      <c r="J11" s="21">
        <v>-743669.68</v>
      </c>
      <c r="K11" s="23">
        <v>128941404.37</v>
      </c>
      <c r="M11" s="20">
        <v>7210</v>
      </c>
      <c r="N11" s="24"/>
      <c r="O11" s="23">
        <v>386325.99</v>
      </c>
    </row>
    <row r="12" spans="1:15" ht="15">
      <c r="A12" s="20">
        <v>2931</v>
      </c>
      <c r="B12" s="21">
        <v>1311010207.77</v>
      </c>
      <c r="C12" s="22"/>
      <c r="E12" s="20">
        <v>6280</v>
      </c>
      <c r="F12" s="21">
        <v>605530</v>
      </c>
      <c r="G12" s="22"/>
      <c r="I12" s="20">
        <v>2931</v>
      </c>
      <c r="J12" s="21">
        <v>302079643.02</v>
      </c>
      <c r="K12" s="22"/>
      <c r="M12" s="20">
        <v>8310</v>
      </c>
      <c r="N12" s="24"/>
      <c r="O12" s="23">
        <v>8035.74</v>
      </c>
    </row>
    <row r="13" spans="1:15" ht="15.75" thickBot="1">
      <c r="A13" s="20">
        <v>2932</v>
      </c>
      <c r="B13" s="21">
        <v>6116940.62</v>
      </c>
      <c r="C13" s="22"/>
      <c r="E13" s="20">
        <v>8110</v>
      </c>
      <c r="F13" s="21">
        <v>1066441952.37</v>
      </c>
      <c r="G13" s="23">
        <v>1160048546.99</v>
      </c>
      <c r="I13" s="20">
        <v>2932</v>
      </c>
      <c r="J13" s="21">
        <v>1305657.13</v>
      </c>
      <c r="K13" s="22"/>
      <c r="M13" s="20">
        <v>8410</v>
      </c>
      <c r="N13" s="24"/>
      <c r="O13" s="23">
        <v>28499.83</v>
      </c>
    </row>
    <row r="14" spans="1:15" ht="15.75" thickBot="1">
      <c r="A14" s="20">
        <v>2933</v>
      </c>
      <c r="B14" s="21">
        <v>853093170.84</v>
      </c>
      <c r="C14" s="22"/>
      <c r="E14" s="20">
        <v>8410</v>
      </c>
      <c r="F14" s="24"/>
      <c r="G14" s="23">
        <v>59147542.06</v>
      </c>
      <c r="I14" s="20">
        <v>2933</v>
      </c>
      <c r="J14" s="21">
        <v>295793021.97</v>
      </c>
      <c r="K14" s="22"/>
      <c r="M14" s="25" t="s">
        <v>35</v>
      </c>
      <c r="N14" s="26">
        <v>107142.86</v>
      </c>
      <c r="O14" s="27">
        <v>422861.56</v>
      </c>
    </row>
    <row r="15" spans="1:15" ht="15.75" thickBot="1">
      <c r="A15" s="20">
        <v>2940</v>
      </c>
      <c r="B15" s="21">
        <v>457142.86</v>
      </c>
      <c r="C15" s="23">
        <v>6313054.48</v>
      </c>
      <c r="E15" s="25" t="s">
        <v>35</v>
      </c>
      <c r="F15" s="26">
        <v>2053772312.4899998</v>
      </c>
      <c r="G15" s="27">
        <v>1840289442.18</v>
      </c>
      <c r="I15" s="20">
        <v>2940</v>
      </c>
      <c r="J15" s="24"/>
      <c r="K15" s="23">
        <v>457142.86</v>
      </c>
      <c r="M15" s="28" t="s">
        <v>44</v>
      </c>
      <c r="N15" s="29">
        <v>1275864.72</v>
      </c>
      <c r="O15" s="30"/>
    </row>
    <row r="16" spans="1:11" ht="15.75" thickBot="1">
      <c r="A16" s="20">
        <v>3310</v>
      </c>
      <c r="B16" s="21">
        <v>975757935.33</v>
      </c>
      <c r="C16" s="22"/>
      <c r="E16" s="28" t="s">
        <v>44</v>
      </c>
      <c r="F16" s="29">
        <v>678050331.91</v>
      </c>
      <c r="G16" s="30"/>
      <c r="I16" s="20">
        <v>3310</v>
      </c>
      <c r="J16" s="21">
        <v>111215184.27</v>
      </c>
      <c r="K16" s="22"/>
    </row>
    <row r="17" spans="1:15" ht="15">
      <c r="A17" s="20">
        <v>3397</v>
      </c>
      <c r="B17" s="21">
        <v>440525029</v>
      </c>
      <c r="C17" s="22"/>
      <c r="I17" s="20">
        <v>6280</v>
      </c>
      <c r="J17" s="21">
        <v>838040</v>
      </c>
      <c r="K17" s="22"/>
      <c r="M17" s="6" t="s">
        <v>39</v>
      </c>
      <c r="N17" s="7"/>
      <c r="O17" s="7"/>
    </row>
    <row r="18" spans="1:15" ht="15.75" thickBot="1">
      <c r="A18" s="20">
        <v>6280</v>
      </c>
      <c r="B18" s="21">
        <v>939000</v>
      </c>
      <c r="C18" s="22"/>
      <c r="E18" s="6" t="s">
        <v>39</v>
      </c>
      <c r="F18" s="7"/>
      <c r="G18" s="7"/>
      <c r="I18" s="20">
        <v>7410</v>
      </c>
      <c r="J18" s="24"/>
      <c r="K18" s="23">
        <v>10099885.44</v>
      </c>
      <c r="M18" s="8" t="s">
        <v>50</v>
      </c>
      <c r="N18" s="9"/>
      <c r="O18" s="9"/>
    </row>
    <row r="19" spans="1:15" ht="15.75" thickBot="1">
      <c r="A19" s="20">
        <v>7410</v>
      </c>
      <c r="B19" s="24"/>
      <c r="C19" s="23">
        <v>11358171.86</v>
      </c>
      <c r="E19" s="8" t="s">
        <v>50</v>
      </c>
      <c r="F19" s="9"/>
      <c r="G19" s="9"/>
      <c r="I19" s="25" t="s">
        <v>35</v>
      </c>
      <c r="J19" s="26">
        <v>710871811.34</v>
      </c>
      <c r="K19" s="27">
        <v>139882367.3</v>
      </c>
      <c r="M19" s="10" t="s">
        <v>52</v>
      </c>
      <c r="N19" s="9"/>
      <c r="O19" s="9"/>
    </row>
    <row r="20" spans="1:15" ht="15.75" thickBot="1">
      <c r="A20" s="25" t="s">
        <v>35</v>
      </c>
      <c r="B20" s="26">
        <v>3588608079.33</v>
      </c>
      <c r="C20" s="27">
        <v>237372768.13</v>
      </c>
      <c r="E20" s="10" t="s">
        <v>40</v>
      </c>
      <c r="F20" s="9"/>
      <c r="G20" s="9"/>
      <c r="I20" s="28" t="s">
        <v>44</v>
      </c>
      <c r="J20" s="29">
        <v>8118221227.39</v>
      </c>
      <c r="K20" s="30"/>
      <c r="M20" s="153" t="s">
        <v>46</v>
      </c>
      <c r="N20" s="154"/>
      <c r="O20" s="154"/>
    </row>
    <row r="21" spans="1:15" ht="15.75" thickBot="1">
      <c r="A21" s="28" t="s">
        <v>44</v>
      </c>
      <c r="B21" s="29">
        <v>11469456538.589998</v>
      </c>
      <c r="C21" s="30"/>
      <c r="E21" s="153" t="s">
        <v>46</v>
      </c>
      <c r="F21" s="154"/>
      <c r="G21" s="154"/>
      <c r="M21" s="153" t="s">
        <v>41</v>
      </c>
      <c r="N21" s="154"/>
      <c r="O21" s="154"/>
    </row>
    <row r="22" spans="5:15" ht="15.75" thickBot="1">
      <c r="E22" s="153" t="s">
        <v>41</v>
      </c>
      <c r="F22" s="154"/>
      <c r="G22" s="154"/>
      <c r="I22" s="6" t="s">
        <v>39</v>
      </c>
      <c r="J22" s="7"/>
      <c r="K22" s="7"/>
      <c r="M22" s="7"/>
      <c r="N22" s="7"/>
      <c r="O22" s="7"/>
    </row>
    <row r="23" spans="1:15" ht="15">
      <c r="A23" s="6" t="s">
        <v>39</v>
      </c>
      <c r="B23" s="7"/>
      <c r="C23" s="7"/>
      <c r="E23" s="11" t="s">
        <v>47</v>
      </c>
      <c r="F23" s="12" t="s">
        <v>27</v>
      </c>
      <c r="G23" s="13" t="s">
        <v>28</v>
      </c>
      <c r="I23" s="8" t="s">
        <v>48</v>
      </c>
      <c r="J23" s="9"/>
      <c r="K23" s="9"/>
      <c r="M23" s="11" t="s">
        <v>47</v>
      </c>
      <c r="N23" s="12" t="s">
        <v>27</v>
      </c>
      <c r="O23" s="13" t="s">
        <v>28</v>
      </c>
    </row>
    <row r="24" spans="1:15" ht="15.75" thickBot="1">
      <c r="A24" s="8" t="s">
        <v>49</v>
      </c>
      <c r="B24" s="9"/>
      <c r="C24" s="9"/>
      <c r="E24" s="14"/>
      <c r="F24" s="15"/>
      <c r="G24" s="16"/>
      <c r="I24" s="10" t="s">
        <v>52</v>
      </c>
      <c r="J24" s="9"/>
      <c r="K24" s="9"/>
      <c r="M24" s="14"/>
      <c r="N24" s="15"/>
      <c r="O24" s="16"/>
    </row>
    <row r="25" spans="1:15" ht="15.75" thickBot="1">
      <c r="A25" s="10" t="s">
        <v>40</v>
      </c>
      <c r="B25" s="9"/>
      <c r="C25" s="9"/>
      <c r="E25" s="17" t="s">
        <v>43</v>
      </c>
      <c r="F25" s="18">
        <v>226799151.85</v>
      </c>
      <c r="G25" s="19"/>
      <c r="I25" s="153" t="s">
        <v>46</v>
      </c>
      <c r="J25" s="154"/>
      <c r="K25" s="154"/>
      <c r="M25" s="17" t="s">
        <v>43</v>
      </c>
      <c r="N25" s="18">
        <v>356990194.66</v>
      </c>
      <c r="O25" s="19"/>
    </row>
    <row r="26" spans="1:15" ht="15">
      <c r="A26" s="153" t="s">
        <v>46</v>
      </c>
      <c r="B26" s="154"/>
      <c r="C26" s="154"/>
      <c r="E26" s="20">
        <v>1310</v>
      </c>
      <c r="F26" s="21">
        <v>280436745.11</v>
      </c>
      <c r="G26" s="22"/>
      <c r="I26" s="153" t="s">
        <v>41</v>
      </c>
      <c r="J26" s="154"/>
      <c r="K26" s="154"/>
      <c r="M26" s="20">
        <v>1251</v>
      </c>
      <c r="N26" s="21">
        <v>10072.6</v>
      </c>
      <c r="O26" s="22"/>
    </row>
    <row r="27" spans="1:15" ht="15.75" thickBot="1">
      <c r="A27" s="153" t="s">
        <v>41</v>
      </c>
      <c r="B27" s="154"/>
      <c r="C27" s="154"/>
      <c r="E27" s="20">
        <v>1420</v>
      </c>
      <c r="F27" s="21">
        <v>3214.29</v>
      </c>
      <c r="G27" s="22"/>
      <c r="I27" s="7"/>
      <c r="J27" s="7"/>
      <c r="K27" s="7"/>
      <c r="M27" s="20">
        <v>1310</v>
      </c>
      <c r="N27" s="21">
        <v>152975160.08</v>
      </c>
      <c r="O27" s="22"/>
    </row>
    <row r="28" spans="1:15" ht="15">
      <c r="A28" s="11" t="s">
        <v>47</v>
      </c>
      <c r="B28" s="12" t="s">
        <v>27</v>
      </c>
      <c r="C28" s="13" t="s">
        <v>28</v>
      </c>
      <c r="E28" s="20">
        <v>1610</v>
      </c>
      <c r="F28" s="21">
        <v>2262439571.2</v>
      </c>
      <c r="G28" s="22"/>
      <c r="I28" s="11" t="s">
        <v>47</v>
      </c>
      <c r="J28" s="12" t="s">
        <v>27</v>
      </c>
      <c r="K28" s="13" t="s">
        <v>28</v>
      </c>
      <c r="M28" s="20">
        <v>2410</v>
      </c>
      <c r="N28" s="21">
        <v>457142.86</v>
      </c>
      <c r="O28" s="23">
        <v>599178322.12</v>
      </c>
    </row>
    <row r="29" spans="1:15" ht="15.75" thickBot="1">
      <c r="A29" s="14"/>
      <c r="B29" s="15"/>
      <c r="C29" s="16"/>
      <c r="E29" s="20">
        <v>2410</v>
      </c>
      <c r="F29" s="21">
        <v>6313054.48</v>
      </c>
      <c r="G29" s="23">
        <v>2170677462.0899997</v>
      </c>
      <c r="I29" s="14"/>
      <c r="J29" s="15"/>
      <c r="K29" s="16"/>
      <c r="M29" s="20">
        <v>2420</v>
      </c>
      <c r="N29" s="21">
        <v>1781100.89</v>
      </c>
      <c r="O29" s="22"/>
    </row>
    <row r="30" spans="1:15" ht="15.75" thickBot="1">
      <c r="A30" s="17" t="s">
        <v>43</v>
      </c>
      <c r="B30" s="18">
        <v>6044707.72</v>
      </c>
      <c r="C30" s="33">
        <v>4768843</v>
      </c>
      <c r="E30" s="20">
        <v>2420</v>
      </c>
      <c r="F30" s="21">
        <v>1459604.05</v>
      </c>
      <c r="G30" s="22"/>
      <c r="I30" s="17" t="s">
        <v>43</v>
      </c>
      <c r="J30" s="18">
        <v>427558420.88</v>
      </c>
      <c r="K30" s="33">
        <v>254187285.82</v>
      </c>
      <c r="M30" s="20">
        <v>2931</v>
      </c>
      <c r="N30" s="21">
        <v>7132493.17</v>
      </c>
      <c r="O30" s="23">
        <v>55102039.25</v>
      </c>
    </row>
    <row r="31" spans="1:15" ht="15">
      <c r="A31" s="20">
        <v>3310</v>
      </c>
      <c r="B31" s="21">
        <v>2596334.93</v>
      </c>
      <c r="C31" s="22"/>
      <c r="E31" s="20">
        <v>2931</v>
      </c>
      <c r="F31" s="21">
        <v>8550607.34</v>
      </c>
      <c r="G31" s="23">
        <v>19005504.56</v>
      </c>
      <c r="I31" s="20">
        <v>2530</v>
      </c>
      <c r="J31" s="21">
        <v>486060884.16</v>
      </c>
      <c r="K31" s="23">
        <v>486060884.16</v>
      </c>
      <c r="M31" s="20">
        <v>2932</v>
      </c>
      <c r="N31" s="21">
        <v>265787180.11</v>
      </c>
      <c r="O31" s="23">
        <v>65923004.12</v>
      </c>
    </row>
    <row r="32" spans="1:15" ht="15">
      <c r="A32" s="20">
        <v>7210</v>
      </c>
      <c r="B32" s="24"/>
      <c r="C32" s="23">
        <v>607699.89</v>
      </c>
      <c r="E32" s="20">
        <v>2932</v>
      </c>
      <c r="F32" s="21">
        <v>718212141.6</v>
      </c>
      <c r="G32" s="23">
        <v>73302610.89</v>
      </c>
      <c r="I32" s="20">
        <v>3310</v>
      </c>
      <c r="J32" s="21">
        <v>167371319.49</v>
      </c>
      <c r="K32" s="22"/>
      <c r="M32" s="20">
        <v>2933</v>
      </c>
      <c r="N32" s="21">
        <v>22626794.71</v>
      </c>
      <c r="O32" s="23">
        <v>174521424.62</v>
      </c>
    </row>
    <row r="33" spans="1:15" ht="15">
      <c r="A33" s="20">
        <v>8310</v>
      </c>
      <c r="B33" s="24"/>
      <c r="C33" s="23">
        <v>9821.46</v>
      </c>
      <c r="E33" s="20">
        <v>2933</v>
      </c>
      <c r="F33" s="21">
        <v>7361109.49</v>
      </c>
      <c r="G33" s="23">
        <v>641815742.98</v>
      </c>
      <c r="I33" s="20">
        <v>6280</v>
      </c>
      <c r="J33" s="21">
        <v>527723.96</v>
      </c>
      <c r="K33" s="22"/>
      <c r="M33" s="20">
        <v>3150</v>
      </c>
      <c r="N33" s="21">
        <v>7774.03</v>
      </c>
      <c r="O33" s="22"/>
    </row>
    <row r="34" spans="1:15" ht="15.75" thickBot="1">
      <c r="A34" s="20">
        <v>8410</v>
      </c>
      <c r="B34" s="24"/>
      <c r="C34" s="23">
        <v>27641.43</v>
      </c>
      <c r="E34" s="20">
        <v>3150</v>
      </c>
      <c r="F34" s="21">
        <v>251327.72</v>
      </c>
      <c r="G34" s="22"/>
      <c r="I34" s="20">
        <v>7010</v>
      </c>
      <c r="J34" s="21">
        <v>254187285.82</v>
      </c>
      <c r="K34" s="23">
        <v>3851825.86</v>
      </c>
      <c r="M34" s="20">
        <v>3210</v>
      </c>
      <c r="N34" s="21">
        <v>6406.22</v>
      </c>
      <c r="O34" s="22"/>
    </row>
    <row r="35" spans="1:15" ht="15">
      <c r="A35" s="25" t="s">
        <v>35</v>
      </c>
      <c r="B35" s="26">
        <v>2596334.93</v>
      </c>
      <c r="C35" s="27">
        <v>645162.78</v>
      </c>
      <c r="E35" s="20">
        <v>3210</v>
      </c>
      <c r="F35" s="21">
        <v>179434.26</v>
      </c>
      <c r="G35" s="22"/>
      <c r="I35" s="20">
        <v>8110</v>
      </c>
      <c r="J35" s="21">
        <v>762223561.76</v>
      </c>
      <c r="K35" s="23">
        <v>811693662.05</v>
      </c>
      <c r="M35" s="20">
        <v>3310</v>
      </c>
      <c r="N35" s="21">
        <v>317135890.86</v>
      </c>
      <c r="O35" s="22"/>
    </row>
    <row r="36" spans="1:15" ht="15.75" thickBot="1">
      <c r="A36" s="28" t="s">
        <v>44</v>
      </c>
      <c r="B36" s="29">
        <v>3227036.87</v>
      </c>
      <c r="C36" s="30"/>
      <c r="E36" s="20">
        <v>3310</v>
      </c>
      <c r="F36" s="21">
        <v>2043122237.72</v>
      </c>
      <c r="G36" s="22"/>
      <c r="I36" s="20">
        <v>8410</v>
      </c>
      <c r="J36" s="24"/>
      <c r="K36" s="23">
        <v>77568076.58</v>
      </c>
      <c r="M36" s="20">
        <v>3350</v>
      </c>
      <c r="N36" s="21">
        <v>140000</v>
      </c>
      <c r="O36" s="22"/>
    </row>
    <row r="37" spans="5:15" ht="15.75" thickBot="1">
      <c r="E37" s="20">
        <v>3350</v>
      </c>
      <c r="F37" s="21">
        <v>4337463</v>
      </c>
      <c r="G37" s="22"/>
      <c r="I37" s="25" t="s">
        <v>35</v>
      </c>
      <c r="J37" s="26">
        <v>1670370775.19</v>
      </c>
      <c r="K37" s="27">
        <v>1379174448.6499999</v>
      </c>
      <c r="M37" s="20">
        <v>8410</v>
      </c>
      <c r="N37" s="24"/>
      <c r="O37" s="23">
        <v>3526268.23</v>
      </c>
    </row>
    <row r="38" spans="1:15" ht="15.75" thickBot="1">
      <c r="A38" s="6" t="s">
        <v>39</v>
      </c>
      <c r="B38" s="7"/>
      <c r="C38" s="7"/>
      <c r="E38" s="20">
        <v>3397</v>
      </c>
      <c r="F38" s="21">
        <v>555555.56</v>
      </c>
      <c r="G38" s="22"/>
      <c r="I38" s="28" t="s">
        <v>44</v>
      </c>
      <c r="J38" s="29">
        <v>718754747.42</v>
      </c>
      <c r="K38" s="30"/>
      <c r="M38" s="25" t="s">
        <v>35</v>
      </c>
      <c r="N38" s="26">
        <v>768060015.53</v>
      </c>
      <c r="O38" s="27">
        <v>898251058.34</v>
      </c>
    </row>
    <row r="39" spans="1:15" ht="15.75" thickBot="1">
      <c r="A39" s="8" t="s">
        <v>51</v>
      </c>
      <c r="B39" s="9"/>
      <c r="C39" s="9"/>
      <c r="E39" s="20">
        <v>7210</v>
      </c>
      <c r="F39" s="24"/>
      <c r="G39" s="23">
        <v>47049.53</v>
      </c>
      <c r="M39" s="28" t="s">
        <v>44</v>
      </c>
      <c r="N39" s="29">
        <v>226799151.85</v>
      </c>
      <c r="O39" s="30"/>
    </row>
    <row r="40" spans="1:11" ht="15.75" thickBot="1">
      <c r="A40" s="10" t="s">
        <v>40</v>
      </c>
      <c r="B40" s="9"/>
      <c r="C40" s="9"/>
      <c r="E40" s="20">
        <v>8410</v>
      </c>
      <c r="F40" s="24"/>
      <c r="G40" s="23">
        <v>719125.94</v>
      </c>
      <c r="I40" s="6" t="s">
        <v>39</v>
      </c>
      <c r="J40" s="7"/>
      <c r="K40" s="7"/>
    </row>
    <row r="41" spans="1:11" ht="15">
      <c r="A41" s="153" t="s">
        <v>46</v>
      </c>
      <c r="B41" s="154"/>
      <c r="C41" s="154"/>
      <c r="E41" s="25" t="s">
        <v>35</v>
      </c>
      <c r="F41" s="26">
        <v>5333222065.82</v>
      </c>
      <c r="G41" s="27">
        <v>2905567495.9900002</v>
      </c>
      <c r="I41" s="8" t="s">
        <v>51</v>
      </c>
      <c r="J41" s="9"/>
      <c r="K41" s="9"/>
    </row>
    <row r="42" spans="1:11" ht="15.75" thickBot="1">
      <c r="A42" s="153" t="s">
        <v>41</v>
      </c>
      <c r="B42" s="154"/>
      <c r="C42" s="154"/>
      <c r="E42" s="28" t="s">
        <v>44</v>
      </c>
      <c r="F42" s="29">
        <v>2654453721.68</v>
      </c>
      <c r="G42" s="30"/>
      <c r="I42" s="10" t="s">
        <v>52</v>
      </c>
      <c r="J42" s="9"/>
      <c r="K42" s="9"/>
    </row>
    <row r="43" spans="1:11" ht="15.75" thickBot="1">
      <c r="A43" s="7"/>
      <c r="B43" s="7"/>
      <c r="C43" s="7"/>
      <c r="I43" s="153" t="s">
        <v>46</v>
      </c>
      <c r="J43" s="154"/>
      <c r="K43" s="154"/>
    </row>
    <row r="44" spans="1:11" ht="15">
      <c r="A44" s="11" t="s">
        <v>47</v>
      </c>
      <c r="B44" s="12" t="s">
        <v>27</v>
      </c>
      <c r="C44" s="13" t="s">
        <v>28</v>
      </c>
      <c r="I44" s="153" t="s">
        <v>41</v>
      </c>
      <c r="J44" s="154"/>
      <c r="K44" s="154"/>
    </row>
    <row r="45" spans="1:11" ht="15.75" thickBot="1">
      <c r="A45" s="14"/>
      <c r="B45" s="15"/>
      <c r="C45" s="16"/>
      <c r="I45" s="7"/>
      <c r="J45" s="7"/>
      <c r="K45" s="7"/>
    </row>
    <row r="46" spans="1:11" ht="15.75" thickBot="1">
      <c r="A46" s="17" t="s">
        <v>43</v>
      </c>
      <c r="B46" s="34"/>
      <c r="C46" s="19"/>
      <c r="I46" s="11" t="s">
        <v>47</v>
      </c>
      <c r="J46" s="12" t="s">
        <v>27</v>
      </c>
      <c r="K46" s="13" t="s">
        <v>28</v>
      </c>
    </row>
    <row r="47" spans="1:11" ht="15.75" thickBot="1">
      <c r="A47" s="20">
        <v>1210</v>
      </c>
      <c r="B47" s="24"/>
      <c r="C47" s="23">
        <v>125054813.42</v>
      </c>
      <c r="I47" s="14"/>
      <c r="J47" s="15"/>
      <c r="K47" s="16"/>
    </row>
    <row r="48" spans="1:11" ht="15.75" thickBot="1">
      <c r="A48" s="20">
        <v>5610</v>
      </c>
      <c r="B48" s="21">
        <v>125054813.42</v>
      </c>
      <c r="C48" s="22"/>
      <c r="I48" s="17" t="s">
        <v>43</v>
      </c>
      <c r="J48" s="34"/>
      <c r="K48" s="19"/>
    </row>
    <row r="49" spans="1:11" ht="15">
      <c r="A49" s="25" t="s">
        <v>35</v>
      </c>
      <c r="B49" s="26">
        <v>125054813.42</v>
      </c>
      <c r="C49" s="27">
        <v>125054813.42</v>
      </c>
      <c r="I49" s="20">
        <v>1210</v>
      </c>
      <c r="J49" s="24"/>
      <c r="K49" s="23">
        <v>8183644.64</v>
      </c>
    </row>
    <row r="50" spans="1:11" ht="15.75" thickBot="1">
      <c r="A50" s="28" t="s">
        <v>44</v>
      </c>
      <c r="B50" s="35"/>
      <c r="C50" s="30"/>
      <c r="I50" s="20">
        <v>1310</v>
      </c>
      <c r="J50" s="24"/>
      <c r="K50" s="23">
        <v>919700</v>
      </c>
    </row>
    <row r="51" spans="9:11" ht="15.75" thickBot="1">
      <c r="I51" s="20">
        <v>5610</v>
      </c>
      <c r="J51" s="21">
        <v>9103344.64</v>
      </c>
      <c r="K51" s="22"/>
    </row>
    <row r="52" spans="9:11" ht="15">
      <c r="I52" s="25" t="s">
        <v>35</v>
      </c>
      <c r="J52" s="26">
        <v>9103344.64</v>
      </c>
      <c r="K52" s="27">
        <v>9103344.64</v>
      </c>
    </row>
    <row r="53" spans="1:11" ht="15.75" thickBot="1">
      <c r="A53" s="6" t="s">
        <v>53</v>
      </c>
      <c r="B53" s="7"/>
      <c r="C53" s="7"/>
      <c r="D53" s="7"/>
      <c r="E53" s="7"/>
      <c r="F53" s="7"/>
      <c r="G53" s="7"/>
      <c r="H53" s="7"/>
      <c r="I53" s="7"/>
      <c r="J53" s="35"/>
      <c r="K53" s="30"/>
    </row>
    <row r="54" spans="1:9" ht="15">
      <c r="A54" s="151" t="s">
        <v>54</v>
      </c>
      <c r="B54" s="151"/>
      <c r="C54" s="151"/>
      <c r="D54" s="151"/>
      <c r="E54" s="151"/>
      <c r="F54" s="151"/>
      <c r="G54" s="151"/>
      <c r="H54" s="151"/>
      <c r="I54" s="151"/>
    </row>
    <row r="55" spans="1:9" ht="15">
      <c r="A55" s="152" t="s">
        <v>40</v>
      </c>
      <c r="B55" s="152"/>
      <c r="C55" s="152"/>
      <c r="D55" s="152"/>
      <c r="E55" s="152"/>
      <c r="F55" s="152"/>
      <c r="G55" s="152"/>
      <c r="H55" s="152"/>
      <c r="I55" s="152"/>
    </row>
    <row r="56" spans="1:9" ht="15">
      <c r="A56" s="155" t="s">
        <v>55</v>
      </c>
      <c r="B56" s="155"/>
      <c r="C56" s="155"/>
      <c r="D56" s="155"/>
      <c r="E56" s="155"/>
      <c r="F56" s="155"/>
      <c r="G56" s="155"/>
      <c r="H56" s="155"/>
      <c r="I56" s="155"/>
    </row>
    <row r="57" spans="1:9" ht="15.75" thickBot="1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156" t="s">
        <v>56</v>
      </c>
      <c r="B58" s="158" t="s">
        <v>57</v>
      </c>
      <c r="C58" s="143" t="s">
        <v>58</v>
      </c>
      <c r="D58" s="160" t="s">
        <v>4</v>
      </c>
      <c r="E58" s="160"/>
      <c r="F58" s="160" t="s">
        <v>5</v>
      </c>
      <c r="G58" s="160"/>
      <c r="H58" s="143" t="s">
        <v>59</v>
      </c>
      <c r="I58" s="143"/>
    </row>
    <row r="59" spans="1:9" ht="15.75" thickBot="1">
      <c r="A59" s="157"/>
      <c r="B59" s="159"/>
      <c r="C59" s="145"/>
      <c r="D59" s="36" t="s">
        <v>3</v>
      </c>
      <c r="E59" s="37" t="s">
        <v>36</v>
      </c>
      <c r="F59" s="36" t="s">
        <v>3</v>
      </c>
      <c r="G59" s="37" t="s">
        <v>36</v>
      </c>
      <c r="H59" s="144"/>
      <c r="I59" s="145"/>
    </row>
    <row r="60" spans="1:9" ht="15">
      <c r="A60" s="149" t="s">
        <v>60</v>
      </c>
      <c r="B60" s="149"/>
      <c r="C60" s="149"/>
      <c r="D60" s="38"/>
      <c r="E60" s="39">
        <v>0</v>
      </c>
      <c r="F60" s="38"/>
      <c r="G60" s="39">
        <v>0</v>
      </c>
      <c r="H60" s="38"/>
      <c r="I60" s="40"/>
    </row>
    <row r="61" spans="1:9" ht="15.75" thickBot="1">
      <c r="A61" s="150"/>
      <c r="B61" s="150"/>
      <c r="C61" s="150"/>
      <c r="D61" s="41"/>
      <c r="E61" s="42"/>
      <c r="F61" s="41"/>
      <c r="G61" s="42"/>
      <c r="H61" s="41"/>
      <c r="I61" s="43"/>
    </row>
    <row r="62" spans="1:9" ht="22.5">
      <c r="A62" s="44" t="s">
        <v>61</v>
      </c>
      <c r="B62" s="146" t="s">
        <v>62</v>
      </c>
      <c r="C62" s="45" t="s">
        <v>63</v>
      </c>
      <c r="D62" s="46">
        <v>1210</v>
      </c>
      <c r="E62" s="47">
        <v>124594367</v>
      </c>
      <c r="F62" s="46">
        <v>6210</v>
      </c>
      <c r="G62" s="48"/>
      <c r="H62" s="49" t="s">
        <v>64</v>
      </c>
      <c r="I62" s="50">
        <v>124594367</v>
      </c>
    </row>
    <row r="63" spans="1:9" ht="22.5">
      <c r="A63" s="51"/>
      <c r="B63" s="147"/>
      <c r="C63" s="52" t="s">
        <v>65</v>
      </c>
      <c r="D63" s="53"/>
      <c r="E63" s="54"/>
      <c r="F63" s="53"/>
      <c r="G63" s="54"/>
      <c r="H63" s="55"/>
      <c r="I63" s="54"/>
    </row>
    <row r="64" spans="1:9" ht="33.75">
      <c r="A64" s="51"/>
      <c r="B64" s="147"/>
      <c r="C64" s="52" t="s">
        <v>66</v>
      </c>
      <c r="D64" s="53"/>
      <c r="E64" s="54"/>
      <c r="F64" s="53"/>
      <c r="G64" s="54"/>
      <c r="H64" s="55"/>
      <c r="I64" s="54"/>
    </row>
    <row r="65" spans="1:9" ht="15">
      <c r="A65" s="51"/>
      <c r="B65" s="147"/>
      <c r="C65" s="52" t="s">
        <v>38</v>
      </c>
      <c r="D65" s="53"/>
      <c r="E65" s="54"/>
      <c r="F65" s="53"/>
      <c r="G65" s="54"/>
      <c r="H65" s="55"/>
      <c r="I65" s="54"/>
    </row>
    <row r="66" spans="1:9" ht="33.75">
      <c r="A66" s="51"/>
      <c r="B66" s="147"/>
      <c r="C66" s="52" t="s">
        <v>67</v>
      </c>
      <c r="D66" s="53"/>
      <c r="E66" s="54"/>
      <c r="F66" s="53"/>
      <c r="G66" s="54"/>
      <c r="H66" s="55"/>
      <c r="I66" s="54"/>
    </row>
    <row r="67" spans="1:9" ht="15">
      <c r="A67" s="51"/>
      <c r="B67" s="147"/>
      <c r="C67" s="52" t="s">
        <v>68</v>
      </c>
      <c r="D67" s="53" t="s">
        <v>37</v>
      </c>
      <c r="E67" s="56">
        <v>124594367</v>
      </c>
      <c r="F67" s="53"/>
      <c r="G67" s="57"/>
      <c r="H67" s="55"/>
      <c r="I67" s="54"/>
    </row>
    <row r="68" spans="1:9" ht="22.5">
      <c r="A68" s="44" t="s">
        <v>61</v>
      </c>
      <c r="B68" s="146" t="s">
        <v>62</v>
      </c>
      <c r="C68" s="45" t="s">
        <v>69</v>
      </c>
      <c r="D68" s="46">
        <v>3510</v>
      </c>
      <c r="E68" s="48"/>
      <c r="F68" s="46">
        <v>1210</v>
      </c>
      <c r="G68" s="47">
        <v>87216057</v>
      </c>
      <c r="H68" s="49" t="s">
        <v>64</v>
      </c>
      <c r="I68" s="50">
        <v>37378310</v>
      </c>
    </row>
    <row r="69" spans="1:9" ht="22.5">
      <c r="A69" s="51"/>
      <c r="B69" s="147"/>
      <c r="C69" s="52" t="s">
        <v>65</v>
      </c>
      <c r="D69" s="53"/>
      <c r="E69" s="54"/>
      <c r="F69" s="53"/>
      <c r="G69" s="54"/>
      <c r="H69" s="55"/>
      <c r="I69" s="54"/>
    </row>
    <row r="70" spans="1:9" ht="33.75">
      <c r="A70" s="51"/>
      <c r="B70" s="147"/>
      <c r="C70" s="52" t="s">
        <v>66</v>
      </c>
      <c r="D70" s="53"/>
      <c r="E70" s="54"/>
      <c r="F70" s="53"/>
      <c r="G70" s="54"/>
      <c r="H70" s="55"/>
      <c r="I70" s="54"/>
    </row>
    <row r="71" spans="1:9" ht="22.5">
      <c r="A71" s="51"/>
      <c r="B71" s="147"/>
      <c r="C71" s="52" t="s">
        <v>65</v>
      </c>
      <c r="D71" s="53"/>
      <c r="E71" s="54"/>
      <c r="F71" s="53"/>
      <c r="G71" s="54"/>
      <c r="H71" s="55"/>
      <c r="I71" s="54"/>
    </row>
    <row r="72" spans="1:9" ht="33.75">
      <c r="A72" s="51"/>
      <c r="B72" s="147"/>
      <c r="C72" s="52" t="s">
        <v>66</v>
      </c>
      <c r="D72" s="53"/>
      <c r="E72" s="54"/>
      <c r="F72" s="53"/>
      <c r="G72" s="54"/>
      <c r="H72" s="55"/>
      <c r="I72" s="54"/>
    </row>
    <row r="73" spans="1:9" ht="15">
      <c r="A73" s="51"/>
      <c r="B73" s="147"/>
      <c r="C73" s="52" t="s">
        <v>68</v>
      </c>
      <c r="D73" s="53"/>
      <c r="E73" s="57"/>
      <c r="F73" s="53" t="s">
        <v>37</v>
      </c>
      <c r="G73" s="56">
        <v>87216057</v>
      </c>
      <c r="H73" s="55"/>
      <c r="I73" s="54"/>
    </row>
    <row r="74" spans="1:9" ht="15">
      <c r="A74" s="44" t="s">
        <v>70</v>
      </c>
      <c r="B74" s="146" t="s">
        <v>71</v>
      </c>
      <c r="C74" s="45" t="s">
        <v>72</v>
      </c>
      <c r="D74" s="46">
        <v>1030</v>
      </c>
      <c r="E74" s="48"/>
      <c r="F74" s="46">
        <v>1210</v>
      </c>
      <c r="G74" s="47">
        <v>37378310</v>
      </c>
      <c r="H74" s="49"/>
      <c r="I74" s="48"/>
    </row>
    <row r="75" spans="1:9" ht="45">
      <c r="A75" s="51"/>
      <c r="B75" s="147"/>
      <c r="C75" s="52" t="s">
        <v>73</v>
      </c>
      <c r="D75" s="53"/>
      <c r="E75" s="54"/>
      <c r="F75" s="53"/>
      <c r="G75" s="54"/>
      <c r="H75" s="55"/>
      <c r="I75" s="54"/>
    </row>
    <row r="76" spans="1:9" ht="45">
      <c r="A76" s="51"/>
      <c r="B76" s="147"/>
      <c r="C76" s="52" t="s">
        <v>74</v>
      </c>
      <c r="D76" s="53"/>
      <c r="E76" s="54"/>
      <c r="F76" s="53"/>
      <c r="G76" s="54"/>
      <c r="H76" s="55"/>
      <c r="I76" s="54"/>
    </row>
    <row r="77" spans="1:9" ht="22.5">
      <c r="A77" s="51"/>
      <c r="B77" s="147"/>
      <c r="C77" s="52" t="s">
        <v>65</v>
      </c>
      <c r="D77" s="53"/>
      <c r="E77" s="54"/>
      <c r="F77" s="53"/>
      <c r="G77" s="54"/>
      <c r="H77" s="55"/>
      <c r="I77" s="54"/>
    </row>
    <row r="78" spans="1:9" ht="33.75">
      <c r="A78" s="51"/>
      <c r="B78" s="147"/>
      <c r="C78" s="52" t="s">
        <v>66</v>
      </c>
      <c r="D78" s="53"/>
      <c r="E78" s="54"/>
      <c r="F78" s="53"/>
      <c r="G78" s="54"/>
      <c r="H78" s="55"/>
      <c r="I78" s="54"/>
    </row>
    <row r="79" spans="1:9" ht="15">
      <c r="A79" s="51"/>
      <c r="B79" s="147"/>
      <c r="C79" s="52" t="s">
        <v>68</v>
      </c>
      <c r="D79" s="53"/>
      <c r="E79" s="57"/>
      <c r="F79" s="53" t="s">
        <v>37</v>
      </c>
      <c r="G79" s="56">
        <v>37378310</v>
      </c>
      <c r="H79" s="55"/>
      <c r="I79" s="54"/>
    </row>
    <row r="80" spans="1:9" ht="15">
      <c r="A80" s="44" t="s">
        <v>75</v>
      </c>
      <c r="B80" s="146" t="s">
        <v>76</v>
      </c>
      <c r="C80" s="45" t="s">
        <v>77</v>
      </c>
      <c r="D80" s="46">
        <v>1210</v>
      </c>
      <c r="E80" s="47">
        <v>75468479.65</v>
      </c>
      <c r="F80" s="46">
        <v>1610</v>
      </c>
      <c r="G80" s="48"/>
      <c r="H80" s="49" t="s">
        <v>64</v>
      </c>
      <c r="I80" s="50">
        <v>75468479.65</v>
      </c>
    </row>
    <row r="81" spans="1:9" ht="22.5">
      <c r="A81" s="51"/>
      <c r="B81" s="147"/>
      <c r="C81" s="52" t="s">
        <v>65</v>
      </c>
      <c r="D81" s="53"/>
      <c r="E81" s="54"/>
      <c r="F81" s="53"/>
      <c r="G81" s="54"/>
      <c r="H81" s="55"/>
      <c r="I81" s="54"/>
    </row>
    <row r="82" spans="1:9" ht="33.75">
      <c r="A82" s="51"/>
      <c r="B82" s="147"/>
      <c r="C82" s="52" t="s">
        <v>66</v>
      </c>
      <c r="D82" s="53"/>
      <c r="E82" s="54"/>
      <c r="F82" s="53"/>
      <c r="G82" s="54"/>
      <c r="H82" s="55"/>
      <c r="I82" s="54"/>
    </row>
    <row r="83" spans="1:9" ht="22.5">
      <c r="A83" s="51"/>
      <c r="B83" s="147"/>
      <c r="C83" s="52" t="s">
        <v>65</v>
      </c>
      <c r="D83" s="53"/>
      <c r="E83" s="54"/>
      <c r="F83" s="53"/>
      <c r="G83" s="54"/>
      <c r="H83" s="55"/>
      <c r="I83" s="54"/>
    </row>
    <row r="84" spans="1:9" ht="33.75">
      <c r="A84" s="51"/>
      <c r="B84" s="147"/>
      <c r="C84" s="52" t="s">
        <v>78</v>
      </c>
      <c r="D84" s="53"/>
      <c r="E84" s="54"/>
      <c r="F84" s="53"/>
      <c r="G84" s="54"/>
      <c r="H84" s="55"/>
      <c r="I84" s="54"/>
    </row>
    <row r="85" spans="1:9" ht="15">
      <c r="A85" s="51"/>
      <c r="B85" s="147"/>
      <c r="C85" s="52" t="s">
        <v>68</v>
      </c>
      <c r="D85" s="53" t="s">
        <v>37</v>
      </c>
      <c r="E85" s="56">
        <v>75468479.65</v>
      </c>
      <c r="F85" s="53"/>
      <c r="G85" s="57"/>
      <c r="H85" s="55"/>
      <c r="I85" s="54"/>
    </row>
    <row r="86" spans="1:9" ht="15">
      <c r="A86" s="44" t="s">
        <v>75</v>
      </c>
      <c r="B86" s="146" t="s">
        <v>76</v>
      </c>
      <c r="C86" s="45" t="s">
        <v>77</v>
      </c>
      <c r="D86" s="46">
        <v>1210</v>
      </c>
      <c r="E86" s="47">
        <v>11747577.35</v>
      </c>
      <c r="F86" s="46">
        <v>3310</v>
      </c>
      <c r="G86" s="48"/>
      <c r="H86" s="49" t="s">
        <v>64</v>
      </c>
      <c r="I86" s="50">
        <v>87216057</v>
      </c>
    </row>
    <row r="87" spans="1:9" ht="22.5">
      <c r="A87" s="51"/>
      <c r="B87" s="147"/>
      <c r="C87" s="52" t="s">
        <v>65</v>
      </c>
      <c r="D87" s="53"/>
      <c r="E87" s="54"/>
      <c r="F87" s="53"/>
      <c r="G87" s="54"/>
      <c r="H87" s="55"/>
      <c r="I87" s="54"/>
    </row>
    <row r="88" spans="1:9" ht="33.75">
      <c r="A88" s="51"/>
      <c r="B88" s="147"/>
      <c r="C88" s="52" t="s">
        <v>66</v>
      </c>
      <c r="D88" s="53"/>
      <c r="E88" s="54"/>
      <c r="F88" s="53"/>
      <c r="G88" s="54"/>
      <c r="H88" s="55"/>
      <c r="I88" s="54"/>
    </row>
    <row r="89" spans="1:9" ht="22.5">
      <c r="A89" s="51"/>
      <c r="B89" s="147"/>
      <c r="C89" s="52" t="s">
        <v>65</v>
      </c>
      <c r="D89" s="53"/>
      <c r="E89" s="54"/>
      <c r="F89" s="53"/>
      <c r="G89" s="54"/>
      <c r="H89" s="55"/>
      <c r="I89" s="54"/>
    </row>
    <row r="90" spans="1:9" ht="33.75">
      <c r="A90" s="51"/>
      <c r="B90" s="147"/>
      <c r="C90" s="52" t="s">
        <v>78</v>
      </c>
      <c r="D90" s="53"/>
      <c r="E90" s="54"/>
      <c r="F90" s="53"/>
      <c r="G90" s="54"/>
      <c r="H90" s="55"/>
      <c r="I90" s="54"/>
    </row>
    <row r="91" spans="1:9" ht="15">
      <c r="A91" s="51"/>
      <c r="B91" s="147"/>
      <c r="C91" s="52" t="s">
        <v>68</v>
      </c>
      <c r="D91" s="53" t="s">
        <v>37</v>
      </c>
      <c r="E91" s="56">
        <v>11747577.35</v>
      </c>
      <c r="F91" s="53"/>
      <c r="G91" s="57"/>
      <c r="H91" s="55"/>
      <c r="I91" s="54"/>
    </row>
    <row r="92" spans="1:9" ht="15">
      <c r="A92" s="44" t="s">
        <v>79</v>
      </c>
      <c r="B92" s="146" t="s">
        <v>80</v>
      </c>
      <c r="C92" s="45" t="s">
        <v>77</v>
      </c>
      <c r="D92" s="46">
        <v>3310</v>
      </c>
      <c r="E92" s="48"/>
      <c r="F92" s="46">
        <v>1210</v>
      </c>
      <c r="G92" s="47">
        <v>3959043.06</v>
      </c>
      <c r="H92" s="49" t="s">
        <v>64</v>
      </c>
      <c r="I92" s="50">
        <v>83257013.94</v>
      </c>
    </row>
    <row r="93" spans="1:9" ht="22.5">
      <c r="A93" s="51"/>
      <c r="B93" s="147"/>
      <c r="C93" s="52" t="s">
        <v>65</v>
      </c>
      <c r="D93" s="53"/>
      <c r="E93" s="54"/>
      <c r="F93" s="53"/>
      <c r="G93" s="54"/>
      <c r="H93" s="55"/>
      <c r="I93" s="54"/>
    </row>
    <row r="94" spans="1:9" ht="33.75">
      <c r="A94" s="51"/>
      <c r="B94" s="147"/>
      <c r="C94" s="52" t="s">
        <v>78</v>
      </c>
      <c r="D94" s="53"/>
      <c r="E94" s="54"/>
      <c r="F94" s="53"/>
      <c r="G94" s="54"/>
      <c r="H94" s="55"/>
      <c r="I94" s="54"/>
    </row>
    <row r="95" spans="1:9" ht="22.5">
      <c r="A95" s="51"/>
      <c r="B95" s="147"/>
      <c r="C95" s="52" t="s">
        <v>65</v>
      </c>
      <c r="D95" s="53"/>
      <c r="E95" s="54"/>
      <c r="F95" s="53"/>
      <c r="G95" s="54"/>
      <c r="H95" s="55"/>
      <c r="I95" s="54"/>
    </row>
    <row r="96" spans="1:9" ht="33.75">
      <c r="A96" s="51"/>
      <c r="B96" s="147"/>
      <c r="C96" s="52" t="s">
        <v>66</v>
      </c>
      <c r="D96" s="53"/>
      <c r="E96" s="54"/>
      <c r="F96" s="53"/>
      <c r="G96" s="54"/>
      <c r="H96" s="55"/>
      <c r="I96" s="54"/>
    </row>
    <row r="97" spans="1:9" ht="15.75" thickBot="1">
      <c r="A97" s="51"/>
      <c r="B97" s="147"/>
      <c r="C97" s="52" t="s">
        <v>68</v>
      </c>
      <c r="D97" s="53"/>
      <c r="E97" s="57"/>
      <c r="F97" s="53" t="s">
        <v>37</v>
      </c>
      <c r="G97" s="56">
        <v>3959043.06</v>
      </c>
      <c r="H97" s="55"/>
      <c r="I97" s="54"/>
    </row>
    <row r="98" spans="1:9" ht="15.75" thickBot="1">
      <c r="A98" s="148" t="s">
        <v>6</v>
      </c>
      <c r="B98" s="148"/>
      <c r="C98" s="148"/>
      <c r="D98" s="58"/>
      <c r="E98" s="59">
        <v>211810424</v>
      </c>
      <c r="F98" s="58"/>
      <c r="G98" s="59">
        <v>128553410.06</v>
      </c>
      <c r="H98" s="58"/>
      <c r="I98" s="60"/>
    </row>
  </sheetData>
  <sheetProtection/>
  <mergeCells count="38">
    <mergeCell ref="M4:O4"/>
    <mergeCell ref="M5:O5"/>
    <mergeCell ref="M20:O20"/>
    <mergeCell ref="M21:O21"/>
    <mergeCell ref="I43:K43"/>
    <mergeCell ref="I44:K44"/>
    <mergeCell ref="I4:K4"/>
    <mergeCell ref="I5:K5"/>
    <mergeCell ref="I25:K25"/>
    <mergeCell ref="I26:K26"/>
    <mergeCell ref="A4:C4"/>
    <mergeCell ref="A5:C5"/>
    <mergeCell ref="E4:G4"/>
    <mergeCell ref="E5:G5"/>
    <mergeCell ref="A26:C26"/>
    <mergeCell ref="A27:C27"/>
    <mergeCell ref="E21:G21"/>
    <mergeCell ref="E22:G22"/>
    <mergeCell ref="A54:I54"/>
    <mergeCell ref="A55:I55"/>
    <mergeCell ref="A41:C41"/>
    <mergeCell ref="A42:C42"/>
    <mergeCell ref="A56:I56"/>
    <mergeCell ref="A58:A59"/>
    <mergeCell ref="B58:B59"/>
    <mergeCell ref="C58:C59"/>
    <mergeCell ref="D58:E58"/>
    <mergeCell ref="F58:G58"/>
    <mergeCell ref="H58:I59"/>
    <mergeCell ref="B86:B91"/>
    <mergeCell ref="B92:B97"/>
    <mergeCell ref="A98:C98"/>
    <mergeCell ref="A60:C60"/>
    <mergeCell ref="A61:C61"/>
    <mergeCell ref="B62:B67"/>
    <mergeCell ref="B68:B73"/>
    <mergeCell ref="B74:B79"/>
    <mergeCell ref="B80:B8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33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36.8515625" style="0" customWidth="1"/>
    <col min="2" max="2" width="10.28125" style="0" customWidth="1"/>
    <col min="3" max="3" width="16.00390625" style="0" customWidth="1"/>
    <col min="4" max="4" width="15.00390625" style="0" customWidth="1"/>
    <col min="5" max="5" width="15.8515625" style="0" customWidth="1"/>
    <col min="6" max="6" width="16.7109375" style="0" customWidth="1"/>
    <col min="11" max="11" width="11.7109375" style="0" customWidth="1"/>
  </cols>
  <sheetData>
    <row r="2" spans="1:6" ht="45.75" customHeight="1">
      <c r="A2" s="136" t="s">
        <v>158</v>
      </c>
      <c r="B2" s="136"/>
      <c r="C2" s="137"/>
      <c r="D2" s="137"/>
      <c r="E2" s="137"/>
      <c r="F2" s="137"/>
    </row>
    <row r="4" ht="15">
      <c r="A4" t="s">
        <v>165</v>
      </c>
    </row>
    <row r="5" spans="1:6" ht="71.25">
      <c r="A5" s="66" t="s">
        <v>32</v>
      </c>
      <c r="B5" s="120" t="s">
        <v>124</v>
      </c>
      <c r="C5" s="77" t="s">
        <v>136</v>
      </c>
      <c r="D5" s="77" t="s">
        <v>109</v>
      </c>
      <c r="E5" s="78" t="s">
        <v>110</v>
      </c>
      <c r="F5" s="77" t="s">
        <v>106</v>
      </c>
    </row>
    <row r="6" spans="1:6" ht="15">
      <c r="A6" s="66" t="s">
        <v>96</v>
      </c>
      <c r="B6" s="120"/>
      <c r="C6" s="79">
        <v>1316000</v>
      </c>
      <c r="D6" s="79">
        <v>-142574</v>
      </c>
      <c r="E6" s="79">
        <v>8587</v>
      </c>
      <c r="F6" s="81" t="s">
        <v>111</v>
      </c>
    </row>
    <row r="7" spans="1:6" ht="15">
      <c r="A7" s="70" t="s">
        <v>29</v>
      </c>
      <c r="B7" s="123"/>
      <c r="C7" s="82"/>
      <c r="D7" s="83">
        <f>-567</f>
        <v>-567</v>
      </c>
      <c r="E7" s="82"/>
      <c r="F7" s="82">
        <f>SUM(C7:E7)</f>
        <v>-567</v>
      </c>
    </row>
    <row r="8" spans="1:6" ht="15">
      <c r="A8" s="66" t="s">
        <v>31</v>
      </c>
      <c r="B8" s="120"/>
      <c r="C8" s="73">
        <f>C6</f>
        <v>1316000</v>
      </c>
      <c r="D8" s="73">
        <f>SUM(D6:D7)</f>
        <v>-143141</v>
      </c>
      <c r="E8" s="73">
        <f>E6</f>
        <v>8587</v>
      </c>
      <c r="F8" s="73">
        <f>C8+D8+E8</f>
        <v>1181446</v>
      </c>
    </row>
    <row r="9" spans="1:6" ht="15">
      <c r="A9" s="135" t="s">
        <v>10</v>
      </c>
      <c r="B9" s="175"/>
      <c r="C9" s="161"/>
      <c r="D9" s="163">
        <f>D11+D15</f>
        <v>168873</v>
      </c>
      <c r="E9" s="163">
        <f>E11</f>
        <v>-8587</v>
      </c>
      <c r="F9" s="163">
        <f>D9+E9</f>
        <v>160286</v>
      </c>
    </row>
    <row r="10" spans="1:6" ht="8.25" customHeight="1">
      <c r="A10" s="135"/>
      <c r="B10" s="176"/>
      <c r="C10" s="162"/>
      <c r="D10" s="164"/>
      <c r="E10" s="164"/>
      <c r="F10" s="164"/>
    </row>
    <row r="11" spans="1:6" ht="15">
      <c r="A11" s="165" t="s">
        <v>30</v>
      </c>
      <c r="B11" s="177"/>
      <c r="C11" s="161"/>
      <c r="D11" s="161">
        <v>220286</v>
      </c>
      <c r="E11" s="161">
        <f>-E6</f>
        <v>-8587</v>
      </c>
      <c r="F11" s="161">
        <f>SUM(D11:E11)</f>
        <v>211699</v>
      </c>
    </row>
    <row r="12" spans="1:6" ht="3.75" customHeight="1">
      <c r="A12" s="165"/>
      <c r="B12" s="178"/>
      <c r="C12" s="162"/>
      <c r="D12" s="162"/>
      <c r="E12" s="162"/>
      <c r="F12" s="162"/>
    </row>
    <row r="13" spans="1:6" ht="15">
      <c r="A13" s="70" t="s">
        <v>107</v>
      </c>
      <c r="B13" s="123"/>
      <c r="C13" s="83"/>
      <c r="D13" s="83"/>
      <c r="E13" s="83"/>
      <c r="F13" s="83"/>
    </row>
    <row r="14" spans="1:6" ht="15">
      <c r="A14" s="70" t="s">
        <v>81</v>
      </c>
      <c r="B14" s="123"/>
      <c r="C14" s="83"/>
      <c r="D14" s="83"/>
      <c r="E14" s="83"/>
      <c r="F14" s="83"/>
    </row>
    <row r="15" spans="1:6" ht="15">
      <c r="A15" s="70" t="s">
        <v>108</v>
      </c>
      <c r="B15" s="123"/>
      <c r="C15" s="83"/>
      <c r="D15" s="83">
        <v>-51413</v>
      </c>
      <c r="E15" s="83"/>
      <c r="F15" s="83">
        <f>D15</f>
        <v>-51413</v>
      </c>
    </row>
    <row r="16" spans="1:6" ht="15">
      <c r="A16" s="66" t="s">
        <v>97</v>
      </c>
      <c r="B16" s="120"/>
      <c r="C16" s="73">
        <f>SUM(C8:C15)</f>
        <v>1316000</v>
      </c>
      <c r="D16" s="73">
        <f>D8+D9</f>
        <v>25732</v>
      </c>
      <c r="E16" s="73">
        <f>E8+E9</f>
        <v>0</v>
      </c>
      <c r="F16" s="73">
        <f>SUM(C16:E16)</f>
        <v>1341732</v>
      </c>
    </row>
    <row r="17" spans="1:6" ht="15">
      <c r="A17" s="70" t="s">
        <v>29</v>
      </c>
      <c r="B17" s="123"/>
      <c r="C17" s="82"/>
      <c r="D17" s="83"/>
      <c r="E17" s="82"/>
      <c r="F17" s="82"/>
    </row>
    <row r="18" spans="1:8" ht="15">
      <c r="A18" s="66" t="s">
        <v>31</v>
      </c>
      <c r="B18" s="120"/>
      <c r="C18" s="73">
        <f>C16</f>
        <v>1316000</v>
      </c>
      <c r="D18" s="73">
        <f>D16</f>
        <v>25732</v>
      </c>
      <c r="E18" s="73">
        <f>E16</f>
        <v>0</v>
      </c>
      <c r="F18" s="73">
        <f>F16</f>
        <v>1341732</v>
      </c>
      <c r="H18" s="74"/>
    </row>
    <row r="19" spans="1:8" ht="15">
      <c r="A19" s="135" t="s">
        <v>10</v>
      </c>
      <c r="B19" s="179"/>
      <c r="C19" s="161"/>
      <c r="D19" s="163">
        <v>222304</v>
      </c>
      <c r="E19" s="163">
        <v>35837</v>
      </c>
      <c r="F19" s="163">
        <f>SUM(D19:E19)</f>
        <v>258141</v>
      </c>
      <c r="H19" s="74"/>
    </row>
    <row r="20" spans="1:6" ht="7.5" customHeight="1">
      <c r="A20" s="135"/>
      <c r="B20" s="180"/>
      <c r="C20" s="162"/>
      <c r="D20" s="164"/>
      <c r="E20" s="164"/>
      <c r="F20" s="164"/>
    </row>
    <row r="21" spans="1:10" ht="15">
      <c r="A21" s="165" t="s">
        <v>30</v>
      </c>
      <c r="B21" s="181">
        <v>25</v>
      </c>
      <c r="C21" s="161"/>
      <c r="D21" s="161">
        <v>222304</v>
      </c>
      <c r="E21" s="161">
        <v>35837</v>
      </c>
      <c r="F21" s="161">
        <f>D21+E21</f>
        <v>258141</v>
      </c>
      <c r="H21" s="74"/>
      <c r="J21" s="74"/>
    </row>
    <row r="22" spans="1:6" ht="9.75" customHeight="1">
      <c r="A22" s="165"/>
      <c r="B22" s="182"/>
      <c r="C22" s="162"/>
      <c r="D22" s="162"/>
      <c r="E22" s="162"/>
      <c r="F22" s="162"/>
    </row>
    <row r="23" spans="1:10" ht="15">
      <c r="A23" s="70" t="s">
        <v>107</v>
      </c>
      <c r="B23" s="123"/>
      <c r="C23" s="83"/>
      <c r="D23" s="83"/>
      <c r="E23" s="83"/>
      <c r="F23" s="83"/>
      <c r="H23" s="74"/>
      <c r="J23" s="74"/>
    </row>
    <row r="24" spans="1:10" ht="15">
      <c r="A24" s="70" t="s">
        <v>81</v>
      </c>
      <c r="B24" s="123"/>
      <c r="C24" s="83"/>
      <c r="D24" s="83"/>
      <c r="E24" s="83"/>
      <c r="F24" s="83"/>
      <c r="H24" s="74"/>
      <c r="J24" s="74"/>
    </row>
    <row r="25" spans="1:11" ht="15">
      <c r="A25" s="70" t="s">
        <v>108</v>
      </c>
      <c r="B25" s="123"/>
      <c r="C25" s="83"/>
      <c r="D25" s="83"/>
      <c r="E25" s="83"/>
      <c r="F25" s="83">
        <f>D25+E25</f>
        <v>0</v>
      </c>
      <c r="H25" s="74"/>
      <c r="I25" s="74"/>
      <c r="K25" s="74"/>
    </row>
    <row r="26" spans="1:10" ht="15">
      <c r="A26" s="66" t="s">
        <v>135</v>
      </c>
      <c r="B26" s="120"/>
      <c r="C26" s="73">
        <f>C18</f>
        <v>1316000</v>
      </c>
      <c r="D26" s="73">
        <f>D18+D19</f>
        <v>248036</v>
      </c>
      <c r="E26" s="73">
        <f>E21</f>
        <v>35837</v>
      </c>
      <c r="F26" s="73">
        <f>F18+F21+F25</f>
        <v>1599873</v>
      </c>
      <c r="H26" s="74"/>
      <c r="J26" s="74"/>
    </row>
    <row r="27" spans="3:6" ht="15">
      <c r="C27" s="74"/>
      <c r="D27" s="74"/>
      <c r="E27" s="74"/>
      <c r="F27" s="74"/>
    </row>
    <row r="29" spans="1:23" ht="15">
      <c r="A29" s="129" t="s">
        <v>159</v>
      </c>
      <c r="B29" s="129"/>
      <c r="C29" s="134" t="s">
        <v>160</v>
      </c>
      <c r="D29" s="134"/>
      <c r="E29" s="13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">
      <c r="A30" s="4"/>
      <c r="B30" s="4"/>
      <c r="C30" s="131" t="s">
        <v>161</v>
      </c>
      <c r="D30" s="131"/>
      <c r="E30" s="132" t="s">
        <v>162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">
      <c r="A32" s="129" t="s">
        <v>163</v>
      </c>
      <c r="B32" s="129"/>
      <c r="C32" s="134" t="s">
        <v>164</v>
      </c>
      <c r="D32" s="134"/>
      <c r="E32" s="13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7" ht="15">
      <c r="A33" s="4"/>
      <c r="B33" s="4"/>
      <c r="C33" s="133" t="s">
        <v>161</v>
      </c>
      <c r="D33" s="4"/>
      <c r="E33" s="132" t="s">
        <v>162</v>
      </c>
      <c r="F33" s="131"/>
      <c r="G33" s="131"/>
      <c r="H33" s="4"/>
      <c r="I33" s="13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</sheetData>
  <sheetProtection/>
  <mergeCells count="23">
    <mergeCell ref="F19:F20"/>
    <mergeCell ref="C21:C22"/>
    <mergeCell ref="D21:D22"/>
    <mergeCell ref="E21:E22"/>
    <mergeCell ref="F21:F22"/>
    <mergeCell ref="B19:B20"/>
    <mergeCell ref="B21:B22"/>
    <mergeCell ref="E11:E12"/>
    <mergeCell ref="A19:A20"/>
    <mergeCell ref="A21:A22"/>
    <mergeCell ref="C19:C20"/>
    <mergeCell ref="D19:D20"/>
    <mergeCell ref="E19:E20"/>
    <mergeCell ref="A2:F2"/>
    <mergeCell ref="A9:A10"/>
    <mergeCell ref="C9:C10"/>
    <mergeCell ref="D9:D10"/>
    <mergeCell ref="F9:F10"/>
    <mergeCell ref="A11:A12"/>
    <mergeCell ref="C11:C12"/>
    <mergeCell ref="D11:D12"/>
    <mergeCell ref="F11:F12"/>
    <mergeCell ref="E9:E1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a.erlan</dc:creator>
  <cp:keywords/>
  <dc:description/>
  <cp:lastModifiedBy>User</cp:lastModifiedBy>
  <cp:lastPrinted>2023-05-26T08:05:58Z</cp:lastPrinted>
  <dcterms:created xsi:type="dcterms:W3CDTF">2009-04-03T05:31:12Z</dcterms:created>
  <dcterms:modified xsi:type="dcterms:W3CDTF">2023-05-26T08:50:09Z</dcterms:modified>
  <cp:category/>
  <cp:version/>
  <cp:contentType/>
  <cp:contentStatus/>
</cp:coreProperties>
</file>