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2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 refMode="R1C1"/>
</workbook>
</file>

<file path=xl/calcChain.xml><?xml version="1.0" encoding="utf-8"?>
<calcChain xmlns="http://schemas.openxmlformats.org/spreadsheetml/2006/main">
  <c r="B13" i="4"/>
  <c r="D51" i="2"/>
  <c r="D23"/>
  <c r="C51" l="1"/>
  <c r="D50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D53" i="2"/>
  <c r="D44"/>
  <c r="D37"/>
  <c r="C37"/>
  <c r="D26"/>
  <c r="C26"/>
  <c r="D15"/>
  <c r="C10" i="1"/>
  <c r="C20" s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<sst xmlns="http://schemas.openxmlformats.org/spreadsheetml/2006/main" count="146" uniqueCount="117">
  <si>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</si>
  <si>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</si>
  <si>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</si>
  <si>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</si>
  <si>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</si>
  <si>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</si>
  <si>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</si>
  <si>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</si>
  <si>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</si>
  <si>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</si>
  <si>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</si>
  <si>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</si>
  <si>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</si>
  <si>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</si>
  <si>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</si>
  <si>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</si>
  <si>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</si>
  <si>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</si>
  <si>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</si>
  <si>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</si>
  <si>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</si>
  <si>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</si>
  <si>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</si>
  <si>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</si>
  <si>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</si>
  <si>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</si>
  <si>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</si>
  <si>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</si>
  <si>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</si>
  <si>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</si>
  <si>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</si>
  <si>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</si>
  <si>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</si>
  <si>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</si>
  <si>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</si>
  <si>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</si>
  <si>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</si>
  <si>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</si>
  <si>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</si>
  <si>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</si>
  <si>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</si>
  <si>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</si>
  <si>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</si>
  <si>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</si>
  <si>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</si>
  <si>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</si>
  <si>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</si>
  <si>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</si>
  <si>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</si>
  <si>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</si>
  <si>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</si>
  <si>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</si>
  <si>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</si>
  <si>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</si>
  <si>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</si>
  <si>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</si>
  <si>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</si>
  <si>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</si>
  <si>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</si>
  <si>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</si>
  <si>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</si>
  <si>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</si>
  <si>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</si>
  <si>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</si>
  <si>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</si>
  <si>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</si>
  <si>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</si>
  <si>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</si>
  <si>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</si>
  <si>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</si>
  <si>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</si>
  <si>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</si>
  <si>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</si>
  <si>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</si>
  <si>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</si>
  <si>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</si>
  <si>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</si>
  <si>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</si>
  <si>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</si>
  <si>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</si>
  <si>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</si>
  <si>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</si>
  <si>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</si>
  <si>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</si>
  <si>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</si>
  <si>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</si>
  <si>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</si>
  <si>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</si>
  <si>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</si>
  <si>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</si>
  <si>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</si>
  <si>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</si>
  <si>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</si>
  <si>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</si>
  <si>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</si>
  <si>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</si>
  <si>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</si>
  <si>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</si>
  <si>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</si>
  <si>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</si>
  <si>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</si>
  <si>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</si>
  <si>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</si>
  <si>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</si>
  <si>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</si>
  <si>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</si>
  <si>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</si>
  <si>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</si>
  <si>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</si>
  <si>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</si>
  <si>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01 января 2020 г.</t>
  </si>
  <si>
    <t>На 31 декабря 2019 г.</t>
  </si>
  <si>
    <t>На 1 ЯНВАРЯ 2019 г.</t>
  </si>
  <si>
    <t>ПО СОСТОЯНИЮ НА 30 июня 2020 Г.</t>
  </si>
  <si>
    <t>30 июня 2020 г.</t>
  </si>
  <si>
    <t>ПО СОСТОЯНИЮ НА НА 30 июня 2020 Г.</t>
  </si>
  <si>
    <t>На 30 июня 2020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</si>
</sst>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A44" sqref="A44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113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114</v>
      </c>
      <c r="D4" s="28" t="s">
        <v>110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>
        <v>1</v>
      </c>
      <c r="C8" s="12">
        <v>302</v>
      </c>
      <c r="D8" s="33">
        <v>213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2</v>
      </c>
      <c r="C13" s="12">
        <v>9717767</v>
      </c>
      <c r="D13" s="12">
        <v>10034582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9718069</v>
      </c>
      <c r="D15" s="41">
        <f>SUM(D8:D13)</f>
        <v>10034795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3</v>
      </c>
      <c r="C17" s="12">
        <v>98268</v>
      </c>
      <c r="D17" s="33">
        <v>98713</v>
      </c>
      <c r="F17" s="16"/>
    </row>
    <row r="18" spans="1:6">
      <c r="A18" s="32" t="s">
        <v>23</v>
      </c>
      <c r="B18" s="45">
        <v>4</v>
      </c>
      <c r="C18" s="12">
        <v>2366922</v>
      </c>
      <c r="D18" s="12">
        <v>2407697</v>
      </c>
    </row>
    <row r="19" spans="1:6">
      <c r="A19" s="32" t="s">
        <v>24</v>
      </c>
      <c r="B19" s="30"/>
      <c r="C19" s="12">
        <v>32</v>
      </c>
      <c r="D19" s="12"/>
    </row>
    <row r="20" spans="1:6">
      <c r="A20" s="32" t="s">
        <v>25</v>
      </c>
      <c r="B20" s="46">
        <v>5</v>
      </c>
      <c r="C20" s="130"/>
      <c r="D20" s="12"/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0">
        <v>6</v>
      </c>
      <c r="C22" s="12">
        <v>242</v>
      </c>
      <c r="D22" s="12">
        <v>242</v>
      </c>
    </row>
    <row r="23" spans="1:6">
      <c r="A23" s="47" t="s">
        <v>28</v>
      </c>
      <c r="B23" s="30">
        <v>7</v>
      </c>
      <c r="C23" s="12">
        <v>877002</v>
      </c>
      <c r="D23" s="12">
        <f>612004+1913</f>
        <v>613917</v>
      </c>
    </row>
    <row r="24" spans="1:6">
      <c r="A24" s="32" t="s">
        <v>29</v>
      </c>
      <c r="B24" s="30">
        <v>8</v>
      </c>
      <c r="C24" s="12">
        <v>59013</v>
      </c>
      <c r="D24" s="12">
        <v>96104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3401479</v>
      </c>
      <c r="D26" s="41">
        <f>SUM(D17:D24)</f>
        <v>3216673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13119548</v>
      </c>
      <c r="D28" s="53">
        <f>D15+D26</f>
        <v>13251468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10563824</v>
      </c>
      <c r="D35" s="57">
        <v>10692350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10564824</v>
      </c>
      <c r="D37" s="57">
        <f>SUM(D32:D35)</f>
        <v>10693350</v>
      </c>
      <c r="E37" s="16"/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9</v>
      </c>
      <c r="C41" s="12">
        <v>2543924</v>
      </c>
      <c r="D41" s="12">
        <v>2543924</v>
      </c>
    </row>
    <row r="42" spans="1:8">
      <c r="A42" s="59" t="s">
        <v>40</v>
      </c>
      <c r="B42" s="36">
        <v>10</v>
      </c>
      <c r="C42" s="130"/>
      <c r="D42" s="12"/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2543924</v>
      </c>
      <c r="D44" s="41">
        <f>SUM(D39:D42)</f>
        <v>2543924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11</v>
      </c>
      <c r="C46" s="130">
        <v>3051</v>
      </c>
      <c r="D46" s="12">
        <v>4315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12</v>
      </c>
      <c r="C48" s="12">
        <v>4046</v>
      </c>
      <c r="D48" s="12">
        <v>4046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13</v>
      </c>
      <c r="C50" s="12">
        <v>188</v>
      </c>
      <c r="D50" s="12">
        <f>90+89</f>
        <v>179</v>
      </c>
    </row>
    <row r="51" spans="1:6">
      <c r="A51" s="32" t="s">
        <v>47</v>
      </c>
      <c r="B51" s="30">
        <v>14</v>
      </c>
      <c r="C51" s="12">
        <f>-1049+4564</f>
        <v>3515</v>
      </c>
      <c r="D51" s="12">
        <f>1072+20+4562</f>
        <v>5654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10800</v>
      </c>
      <c r="D53" s="41">
        <f>SUM(D46:D51)</f>
        <v>14194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13119548</v>
      </c>
      <c r="D55" s="65">
        <f>D37+D44+D53</f>
        <v>13251468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C14" sqref="C14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115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44012</v>
      </c>
      <c r="C4" s="122">
        <v>43646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/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-73206</v>
      </c>
      <c r="C12" s="12">
        <v>-106177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2">
        <v>-12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2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39935</v>
      </c>
      <c r="C15" s="12">
        <v>16321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-95255</v>
      </c>
      <c r="C16" s="12">
        <v>-77513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-128526</v>
      </c>
      <c r="C20" s="12">
        <f>SUM(C10:C18)</f>
        <v>-167381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-128526</v>
      </c>
      <c r="C24" s="12">
        <f>SUM(C20:C22)</f>
        <v>-167381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topLeftCell="A46" zoomScaleNormal="100" workbookViewId="0">
      <selection activeCell="D28" sqref="D28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115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44012</v>
      </c>
      <c r="C5" s="122">
        <v>43646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7669118</v>
      </c>
      <c r="C9" s="96">
        <v>4046251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7669118</v>
      </c>
      <c r="C11" s="102">
        <f>SUM(C7:C9)</f>
        <v>4046251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f>28346-29+2</f>
        <v>28319</v>
      </c>
      <c r="C13" s="96">
        <v>468986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5995</v>
      </c>
      <c r="C14" s="94">
        <v>4145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15415</v>
      </c>
      <c r="C15" s="94"/>
      <c r="D15" s="97"/>
      <c r="E15" s="97"/>
      <c r="F15" s="97"/>
      <c r="G15" s="97"/>
    </row>
    <row r="16" spans="1:7" s="43" customFormat="1">
      <c r="A16" s="92" t="s">
        <v>67</v>
      </c>
      <c r="B16" s="94"/>
      <c r="C16" s="96">
        <v>10915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/>
      <c r="D17" s="97"/>
      <c r="E17" s="97"/>
      <c r="F17" s="97"/>
      <c r="G17" s="97"/>
    </row>
    <row r="18" spans="1:7" s="43" customFormat="1">
      <c r="A18" s="98" t="s">
        <v>69</v>
      </c>
      <c r="B18" s="96">
        <v>7575488</v>
      </c>
      <c r="C18" s="96">
        <v>3722128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7625217</v>
      </c>
      <c r="C20" s="102">
        <f>SUM(C13:C18)</f>
        <v>4206174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43901</v>
      </c>
      <c r="C26" s="105">
        <f>C11-C20</f>
        <v>-159923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>
        <v>305742</v>
      </c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305742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80825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80825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-80825</v>
      </c>
      <c r="C46" s="105">
        <f>C34-C44</f>
        <v>305742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/>
      <c r="C53" s="96">
        <v>0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0</v>
      </c>
      <c r="C55" s="114">
        <f>SUM(C49:C53)</f>
        <v>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167</v>
      </c>
      <c r="C61" s="96">
        <v>167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167</v>
      </c>
      <c r="C63" s="114">
        <f>SUM(C57:C61)</f>
        <v>167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-167</v>
      </c>
      <c r="C65" s="120">
        <f>C55-C63</f>
        <v>-167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-37091</v>
      </c>
      <c r="C67" s="109">
        <f>C65+C46+C26</f>
        <v>145652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96104</v>
      </c>
      <c r="C69" s="96">
        <v>45373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59013</v>
      </c>
      <c r="C70" s="121">
        <f>C67+C69</f>
        <v>191025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  <row r="78" spans="1:7">
      <c r="B78" s="70"/>
    </row>
    <row r="80" spans="1:7">
      <c r="B80" s="70"/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>
      <selection activeCell="D23" sqref="D23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115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112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10692350</v>
      </c>
      <c r="E12" s="79"/>
      <c r="F12" s="82"/>
      <c r="G12" s="79"/>
      <c r="H12" s="19">
        <f t="shared" si="0"/>
        <v>10692350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111</v>
      </c>
      <c r="B14" s="123">
        <f>SUM(B8:B12)</f>
        <v>1000</v>
      </c>
      <c r="C14" s="123"/>
      <c r="D14" s="124">
        <f>SUM(D8:D12)</f>
        <v>10692350</v>
      </c>
      <c r="E14" s="123"/>
      <c r="F14" s="123">
        <f>SUM(F8:F12)</f>
        <v>0</v>
      </c>
      <c r="G14" s="123"/>
      <c r="H14" s="124">
        <f>SUM(H6:H12)</f>
        <v>10693350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-128526</v>
      </c>
      <c r="E21" s="79"/>
      <c r="F21" s="82"/>
      <c r="G21" s="79"/>
      <c r="H21" s="82">
        <f t="shared" si="1"/>
        <v>-128526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116</v>
      </c>
      <c r="B23" s="125">
        <f>SUM(B14:B21)</f>
        <v>1000</v>
      </c>
      <c r="C23" s="126"/>
      <c r="D23" s="125">
        <f>SUM(D14:D21)</f>
        <v>10563824</v>
      </c>
      <c r="E23" s="127"/>
      <c r="F23" s="125">
        <f>SUM(F14:F21)</f>
        <v>0</v>
      </c>
      <c r="G23" s="128"/>
      <c r="H23" s="125">
        <f>SUM(B23:F23)</f>
        <v>10564824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2020-08-14T04:59:25Z</cp:lastPrinted>
  <dcterms:created xsi:type="dcterms:W3CDTF">2015-08-18T09:37:01Z</dcterms:created>
  <dcterms:modified xsi:type="dcterms:W3CDTF">2020-08-14T05:03:15Z</dcterms:modified>
</cp:coreProperties>
</file>