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. Corporate Finance (CF)\1. 1 Кредитное досье\3. Eurobonds\2.Отчетность\Отчетность на KASE\2020\3 кв 2020\"/>
    </mc:Choice>
  </mc:AlternateContent>
  <xr:revisionPtr revIDLastSave="0" documentId="13_ncr:1_{ED74B578-4125-4B46-B6CF-CE0FA896D19B}" xr6:coauthVersionLast="45" xr6:coauthVersionMax="45" xr10:uidLastSave="{00000000-0000-0000-0000-000000000000}"/>
  <bookViews>
    <workbookView xWindow="-103" yWindow="-103" windowWidth="33120" windowHeight="18120" activeTab="2" xr2:uid="{00000000-000D-0000-FFFF-FFFF00000000}"/>
  </bookViews>
  <sheets>
    <sheet name="Ф1" sheetId="3" r:id="rId1"/>
    <sheet name="Ф2" sheetId="40" r:id="rId2"/>
    <sheet name="Ф3" sheetId="41" r:id="rId3"/>
    <sheet name="Отчет СК" sheetId="18" r:id="rId4"/>
  </sheets>
  <definedNames>
    <definedName name="_xlnm.Print_Area" localSheetId="3">'Отчет СК'!$A$1:$H$40</definedName>
    <definedName name="_xlnm.Print_Area" localSheetId="0">Ф1!$A$1:$J$74</definedName>
    <definedName name="_xlnm.Print_Area" localSheetId="1">Ф2!$A$1:$I$49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8" l="1"/>
  <c r="G28" i="18"/>
  <c r="H27" i="18" l="1"/>
  <c r="H20" i="18"/>
  <c r="G19" i="18"/>
  <c r="F19" i="18"/>
  <c r="H17" i="18"/>
  <c r="H19" i="18" s="1"/>
  <c r="G18" i="18"/>
  <c r="G13" i="18"/>
  <c r="H13" i="18"/>
  <c r="F13" i="18"/>
  <c r="H12" i="18"/>
  <c r="H11" i="18"/>
  <c r="I55" i="3"/>
  <c r="I38" i="3"/>
  <c r="G24" i="18" l="1"/>
  <c r="H24" i="18" s="1"/>
  <c r="E28" i="18"/>
  <c r="F22" i="18"/>
  <c r="G22" i="18"/>
  <c r="H55" i="3"/>
  <c r="H38" i="3"/>
  <c r="G16" i="18"/>
  <c r="H16" i="18" s="1"/>
  <c r="H23" i="18"/>
  <c r="H14" i="18"/>
  <c r="H65" i="3"/>
  <c r="H49" i="3"/>
  <c r="H23" i="3"/>
  <c r="I23" i="3"/>
  <c r="I40" i="3" s="1"/>
  <c r="I65" i="3"/>
  <c r="I49" i="3"/>
  <c r="H22" i="18" l="1"/>
  <c r="H28" i="18"/>
  <c r="H40" i="3"/>
  <c r="I66" i="3"/>
  <c r="I67" i="3" s="1"/>
  <c r="H66" i="3"/>
  <c r="H67" i="3" s="1"/>
</calcChain>
</file>

<file path=xl/sharedStrings.xml><?xml version="1.0" encoding="utf-8"?>
<sst xmlns="http://schemas.openxmlformats.org/spreadsheetml/2006/main" count="297" uniqueCount="216">
  <si>
    <t xml:space="preserve">Наименование организации </t>
  </si>
  <si>
    <t>ТОО"Исткомтранс"</t>
  </si>
  <si>
    <t>Вид деятельности организации</t>
  </si>
  <si>
    <t>Реализация товаров (работ, услуг)</t>
  </si>
  <si>
    <t>Организационно-правовая форма</t>
  </si>
  <si>
    <t>ТОО</t>
  </si>
  <si>
    <t>Юридический адрес организации</t>
  </si>
  <si>
    <t>Активы</t>
  </si>
  <si>
    <t>Код стр.</t>
  </si>
  <si>
    <t>010</t>
  </si>
  <si>
    <t>011</t>
  </si>
  <si>
    <t>012</t>
  </si>
  <si>
    <t>013</t>
  </si>
  <si>
    <t>014</t>
  </si>
  <si>
    <t>015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</si>
  <si>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</si>
  <si>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</si>
  <si>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</si>
  <si>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</si>
  <si>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</si>
  <si>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</si>
  <si>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</si>
  <si>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</si>
  <si>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</si>
  <si>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</si>
  <si>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</si>
  <si>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</si>
  <si>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</si>
  <si>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</si>
  <si>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</si>
  <si>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</si>
  <si>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030</t>
  </si>
  <si>
    <t>031</t>
  </si>
  <si>
    <t>033</t>
  </si>
  <si>
    <t>Прочие краткосрочные обязательства</t>
  </si>
  <si>
    <t>IV. Долгосрочные обязательства</t>
  </si>
  <si>
    <t>040</t>
  </si>
  <si>
    <t>041</t>
  </si>
  <si>
    <t>042</t>
  </si>
  <si>
    <t>043</t>
  </si>
  <si>
    <t>Итого долгосрочные обязательств</t>
  </si>
  <si>
    <t>400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</si>
  <si>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</si>
  <si>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</si>
  <si>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</si>
  <si>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</si>
  <si>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</si>
  <si>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053</t>
  </si>
  <si>
    <t>054</t>
  </si>
  <si>
    <t>Доля меньшинства</t>
  </si>
  <si>
    <t>055</t>
  </si>
  <si>
    <t xml:space="preserve"> </t>
  </si>
  <si>
    <t>/</t>
  </si>
  <si>
    <t>(фамилия, имя, отчество)</t>
  </si>
  <si>
    <t>подпись</t>
  </si>
  <si>
    <t xml:space="preserve">Гл. бухгалтер </t>
  </si>
  <si>
    <t>Место печати</t>
  </si>
  <si>
    <t>НАИМЕНОВАНИЕ ПОКАЗАТЕЛЕЙ</t>
  </si>
  <si>
    <t>060</t>
  </si>
  <si>
    <t>Себестоимость реализованной продукции и оказанных услуг</t>
  </si>
  <si>
    <t>Расходы на реализацию продукции и оказание услуг</t>
  </si>
  <si>
    <t>тыс. тенге</t>
  </si>
  <si>
    <t>ОТЧЕТ ОБ ИЗМЕНЕНИЯХ В КАПИТАЛЕ</t>
  </si>
  <si>
    <t>тыс.тенге</t>
  </si>
  <si>
    <t>Нераспределенная прибыль</t>
  </si>
  <si>
    <t xml:space="preserve">-              </t>
  </si>
  <si>
    <t>Дивиденды</t>
  </si>
  <si>
    <t>ОТЧЕТ О СОВОКУПНОМ ДОХОДЕ</t>
  </si>
  <si>
    <t>Выручка</t>
  </si>
  <si>
    <t>Общие и административные расходы</t>
  </si>
  <si>
    <t xml:space="preserve">Финансовые расходы </t>
  </si>
  <si>
    <t>Итого краткосрочные обязательства</t>
  </si>
  <si>
    <t>Прочие внеоборотные активы</t>
  </si>
  <si>
    <t>I. Долгосрочные активы</t>
  </si>
  <si>
    <t>Товарно-материальные запасы</t>
  </si>
  <si>
    <t>Обязательства</t>
  </si>
  <si>
    <t>Уставный капитал</t>
  </si>
  <si>
    <t>Резерв по переоценке основных средств</t>
  </si>
  <si>
    <t>III. Капитал</t>
  </si>
  <si>
    <t>Отчет о финансовом положении</t>
  </si>
  <si>
    <t xml:space="preserve">Финансовые доходы </t>
  </si>
  <si>
    <t>017</t>
  </si>
  <si>
    <t>018</t>
  </si>
  <si>
    <t>019</t>
  </si>
  <si>
    <t>II. Оборотные активы</t>
  </si>
  <si>
    <t>V. Текущие обязательства</t>
  </si>
  <si>
    <t>Торговая кредиторская задолженность</t>
  </si>
  <si>
    <t>Прочие доходы от операционной деятельности</t>
  </si>
  <si>
    <t>Прочие расходы по операционной деятельности</t>
  </si>
  <si>
    <t>034</t>
  </si>
  <si>
    <t>035</t>
  </si>
  <si>
    <t xml:space="preserve">на конец </t>
  </si>
  <si>
    <t>Кредиты и займы</t>
  </si>
  <si>
    <t>Отложенное налоговое обязательство</t>
  </si>
  <si>
    <t>Обязательство по налогу на прибыль</t>
  </si>
  <si>
    <t>Фонд переоценки</t>
  </si>
  <si>
    <t xml:space="preserve">Итого </t>
  </si>
  <si>
    <t>ТОО Исткомтранс</t>
  </si>
  <si>
    <t xml:space="preserve">Уставный капитал </t>
  </si>
  <si>
    <t>ИТОГО АКТИВОВ (стр. 100 + стр. 200)</t>
  </si>
  <si>
    <t xml:space="preserve">ИТОГО ОБЯЗАТЕЛЬСТВ (стр. 300 + стр. 400 )                                                                               </t>
  </si>
  <si>
    <t>Алматы Аль-Фараби, дом 77/7, н.п.11а</t>
  </si>
  <si>
    <t>Руководитель</t>
  </si>
  <si>
    <t>Авансы выплаченные и прочие оборотные активы</t>
  </si>
  <si>
    <t>009</t>
  </si>
  <si>
    <t>Денежные средства на специальных счетах</t>
  </si>
  <si>
    <t>Обязательства по финансовой аренде</t>
  </si>
  <si>
    <t xml:space="preserve">Облигации </t>
  </si>
  <si>
    <t>Малахов В.А</t>
  </si>
  <si>
    <t>028</t>
  </si>
  <si>
    <t>Прибыль(убыток) от курсовой разницы</t>
  </si>
  <si>
    <t>Гончарова К.В</t>
  </si>
  <si>
    <t xml:space="preserve">Гончарова К.В </t>
  </si>
  <si>
    <t>Экономия(расходы) по корпоративному подоходному налогу</t>
  </si>
  <si>
    <t>Переоценка основных средств</t>
  </si>
  <si>
    <t>Налог на прибыль , отраженный непосредственно в прочем совокупном доходе</t>
  </si>
  <si>
    <t>Долгосрочная дебиторская задолженность</t>
  </si>
  <si>
    <t>Предоплата по текущему подоходному налогу</t>
  </si>
  <si>
    <t xml:space="preserve">Краткосрочные банковские депозиты </t>
  </si>
  <si>
    <t>Итого краткосрочные активы</t>
  </si>
  <si>
    <t>Внеоборотные активы,предназначенные для продажи(или выбывающие группы)</t>
  </si>
  <si>
    <t>Итого долгосрочные активы</t>
  </si>
  <si>
    <t>Денежные средства и  их эквиваленты</t>
  </si>
  <si>
    <t>032</t>
  </si>
  <si>
    <t>Прибыль от переоценки основных средств</t>
  </si>
  <si>
    <t>Прочий совокупный доход:</t>
  </si>
  <si>
    <t>Статьи, которые не будут реклассифицированы в состав прибылей или убытков</t>
  </si>
  <si>
    <t>Перенос прироста стоимости от переоценки основных средств  на нераспределенную прибыль</t>
  </si>
  <si>
    <t>Итого совокупный доход (убыток)за  год</t>
  </si>
  <si>
    <t>Обязательства по договору</t>
  </si>
  <si>
    <t>Прибыль(убыток) от выбытия основных средств</t>
  </si>
  <si>
    <t>Прочий совокупный доход за год</t>
  </si>
  <si>
    <t>Прибыль  по операционной  деят-ти (стр. 012+013+ 014+ 015+ 016+017)</t>
  </si>
  <si>
    <t xml:space="preserve">Прибыль (убыток) после налогообложения  (стр.022 + стр. 023) </t>
  </si>
  <si>
    <t xml:space="preserve">ИТОГО КАПИТАЛ И ОБЯЗАТЕЛЬСТВ (стр. 300 + 400 +500)                                                                               </t>
  </si>
  <si>
    <t>Валовая прибыль (стр. 010 + стр.011)</t>
  </si>
  <si>
    <t>Прибыль (убыток) до налогов (стр. 018+019+020+021)</t>
  </si>
  <si>
    <t>Итоговая совокупный доход (убыток) за период (стр. 024 + 025+026)</t>
  </si>
  <si>
    <t>Активы по договорам с покупателями</t>
  </si>
  <si>
    <t>Итого Капитал</t>
  </si>
  <si>
    <t xml:space="preserve">Облигации со сроком погашения в 2022 </t>
  </si>
  <si>
    <t>Актив в форме пользования</t>
  </si>
  <si>
    <t>Скорректированный остаток на 01.01.2019</t>
  </si>
  <si>
    <t>Остаток на 30 сентября 2019 года</t>
  </si>
  <si>
    <t>на 30 сентября 2020 г</t>
  </si>
  <si>
    <t>За отчетный период  9 мес 2019 на 30.09.2019</t>
  </si>
  <si>
    <t>За отчетный период 9 мес 2020 на 30.09.2020</t>
  </si>
  <si>
    <t>Чистые убытки от обесценения финансовых активов и активов по договорам с покупателями</t>
  </si>
  <si>
    <t>На 31 декабря 2019</t>
  </si>
  <si>
    <t xml:space="preserve">На 30 сентября 2020 </t>
  </si>
  <si>
    <t>на конец  30 сентября 2020 г.</t>
  </si>
  <si>
    <t>Остаток на 1 января 2019 года</t>
  </si>
  <si>
    <t>Скорректированный остаток на 01.01.2020</t>
  </si>
  <si>
    <t>Переход на новые или пересмотренные стандарты (корректировка на дату применения МСФО 16)</t>
  </si>
  <si>
    <t>Задолженность сотрудников  по займам</t>
  </si>
  <si>
    <t xml:space="preserve">Прибыль  за отчетный период  </t>
  </si>
  <si>
    <t>Амортизация фонда переоценки</t>
  </si>
  <si>
    <t xml:space="preserve">ОТЧЕТ О ДВИЖЕНИИ ДЕНЕЖНЫХ СРЕДСТВ </t>
  </si>
  <si>
    <t>В тысячах тенге</t>
  </si>
  <si>
    <t>Движение денежных средств от операционной деятельности</t>
  </si>
  <si>
    <t>Прибыль до налогообложения</t>
  </si>
  <si>
    <t>Корректировки:</t>
  </si>
  <si>
    <t>Амортизация</t>
  </si>
  <si>
    <t>Финансовые доходы</t>
  </si>
  <si>
    <t>Финансовые расходы</t>
  </si>
  <si>
    <t>(Убыток) / прибыль от выбытия основных средств</t>
  </si>
  <si>
    <t>Убыток от переоценки основных средств</t>
  </si>
  <si>
    <t>(Отрицательные)/положительные курсовые разницы по финансовым инструментам, нетто</t>
  </si>
  <si>
    <t>Корректировки оборотного капитала</t>
  </si>
  <si>
    <t>(Увеличение) / уменьшение операционных активов:</t>
  </si>
  <si>
    <t>Запасы</t>
  </si>
  <si>
    <t>Торговая дебиторская задолженность</t>
  </si>
  <si>
    <t>Прочие оборотные активы</t>
  </si>
  <si>
    <t>Увеличение / (уменьшение) операционных обязательств:</t>
  </si>
  <si>
    <t>Поступление денежных средств от операционной деятельности</t>
  </si>
  <si>
    <t>Уплаченный налог на прибыль</t>
  </si>
  <si>
    <t>Проценты, выплаченные по обязательствам по финансовой аренде</t>
  </si>
  <si>
    <t>-</t>
  </si>
  <si>
    <t>Проценты, выплаченные по кредитам и займам, облигациям и платежи по гарантиям</t>
  </si>
  <si>
    <t>Чистые денежные потоки от операционной деятельности</t>
  </si>
  <si>
    <t>Движение денежных средств от инвестиционной деятельности</t>
  </si>
  <si>
    <t>Покупка основных средств</t>
  </si>
  <si>
    <t>Покупка нематериальных активов</t>
  </si>
  <si>
    <t>Выплата авансов за активы в форме права пользования</t>
  </si>
  <si>
    <t>Поступления от продажи основных средств</t>
  </si>
  <si>
    <t>Полученные проценты от депозитов</t>
  </si>
  <si>
    <t>Размещение депозитов</t>
  </si>
  <si>
    <t>Поступления от погашения депозитов</t>
  </si>
  <si>
    <t>Возврат займов от третьих лиц</t>
  </si>
  <si>
    <t>Займы выданные третьим лицам</t>
  </si>
  <si>
    <t>Чистая сумма денежных средств (использованных в) / полученных от инвестиционной деятельности</t>
  </si>
  <si>
    <t>Движение денежных средств от финансовой деятельности</t>
  </si>
  <si>
    <t>Поступления от займов</t>
  </si>
  <si>
    <t>Погашение займов и прочих финансовых обязательств</t>
  </si>
  <si>
    <t>Выплата в погашение обязательств по финансовой аренде</t>
  </si>
  <si>
    <t>Дивиденды выплаченные</t>
  </si>
  <si>
    <t>Чистая сумма денежных средств использованных в финансовой деятельности</t>
  </si>
  <si>
    <t>Чистое увеличение / (уменьшение) денежных средств и их эквивалентов</t>
  </si>
  <si>
    <t>Денежные средства и их эквиваленты на 1 января</t>
  </si>
  <si>
    <t>Финансовый директор</t>
  </si>
  <si>
    <t>Елгелдиева А.М.</t>
  </si>
  <si>
    <r>
      <t>Торговая</t>
    </r>
    <r>
      <rPr>
        <sz val="9"/>
        <color indexed="8"/>
        <rFont val="Arial"/>
        <family val="2"/>
        <charset val="204"/>
      </rPr>
      <t xml:space="preserve"> кредиторская задолженность</t>
    </r>
  </si>
  <si>
    <r>
      <t>П</t>
    </r>
    <r>
      <rPr>
        <sz val="9"/>
        <color indexed="8"/>
        <rFont val="Arial"/>
        <family val="2"/>
        <charset val="204"/>
      </rPr>
      <t>рочие краткосрочные обязательства</t>
    </r>
  </si>
  <si>
    <t xml:space="preserve">На 30 сентября 2019 г.
(неаудировано) </t>
  </si>
  <si>
    <t xml:space="preserve">На 30 сентября 2020 г.
(неаудировано) </t>
  </si>
  <si>
    <t>за период, закончившийся 30 сентября 2020 года</t>
  </si>
  <si>
    <t>Оценочный резерв под ожидаемые кредитные убытки</t>
  </si>
  <si>
    <t>Обязательства по договорам с покупателями</t>
  </si>
  <si>
    <t>Возврат денег по гарантиям</t>
  </si>
  <si>
    <t>Прибыль за период</t>
  </si>
  <si>
    <t>Остаток на 31 декабря 2019 года</t>
  </si>
  <si>
    <t xml:space="preserve">Переход на новые или пересмотренные стандарты </t>
  </si>
  <si>
    <t>Итого совокупный доход за отчетный период</t>
  </si>
  <si>
    <t>На 30 сентября 2020 года</t>
  </si>
  <si>
    <t xml:space="preserve">Торговая и прочая дебиторская задолженность </t>
  </si>
  <si>
    <t>Денежные средства и их эквиваленты на 30 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</si>
</sst>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7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9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16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/>
    <xf numFmtId="0" fontId="7" fillId="0" borderId="2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wrapText="1"/>
    </xf>
    <xf numFmtId="3" fontId="6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/>
    <xf numFmtId="3" fontId="2" fillId="0" borderId="0" xfId="0" applyNumberFormat="1" applyFont="1"/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/>
    <xf numFmtId="3" fontId="0" fillId="0" borderId="0" xfId="0" applyNumberForma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5" fontId="7" fillId="0" borderId="0" xfId="0" applyNumberFormat="1" applyFont="1"/>
    <xf numFmtId="165" fontId="6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2" fillId="0" borderId="0" xfId="0" applyFont="1" applyFill="1"/>
    <xf numFmtId="0" fontId="7" fillId="0" borderId="2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/>
    <xf numFmtId="0" fontId="7" fillId="0" borderId="0" xfId="0" applyFont="1" applyAlignment="1">
      <alignment horizontal="center"/>
    </xf>
    <xf numFmtId="3" fontId="6" fillId="2" borderId="4" xfId="0" applyNumberFormat="1" applyFon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7" fillId="2" borderId="7" xfId="0" applyNumberFormat="1" applyFont="1" applyFill="1" applyBorder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 applyAlignment="1">
      <alignment horizontal="right" vertical="center"/>
    </xf>
    <xf numFmtId="0" fontId="2" fillId="0" borderId="1" xfId="0" applyFont="1" applyBorder="1"/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17" fillId="0" borderId="0" xfId="0" applyFont="1"/>
    <xf numFmtId="3" fontId="17" fillId="0" borderId="0" xfId="0" applyNumberFormat="1" applyFont="1"/>
    <xf numFmtId="0" fontId="6" fillId="3" borderId="2" xfId="0" applyFont="1" applyFill="1" applyBorder="1"/>
    <xf numFmtId="3" fontId="19" fillId="3" borderId="2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/>
    </xf>
    <xf numFmtId="3" fontId="20" fillId="2" borderId="2" xfId="0" applyNumberFormat="1" applyFont="1" applyFill="1" applyBorder="1" applyAlignment="1">
      <alignment horizontal="right"/>
    </xf>
    <xf numFmtId="166" fontId="6" fillId="3" borderId="9" xfId="4" applyNumberFormat="1" applyFont="1" applyFill="1" applyBorder="1" applyAlignment="1">
      <alignment vertical="center"/>
    </xf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/>
    <xf numFmtId="3" fontId="6" fillId="3" borderId="9" xfId="0" applyNumberFormat="1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18" fillId="3" borderId="4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0" xfId="0" applyNumberFormat="1" applyFont="1" applyAlignment="1"/>
    <xf numFmtId="3" fontId="6" fillId="0" borderId="1" xfId="0" applyNumberFormat="1" applyFont="1" applyFill="1" applyBorder="1" applyAlignment="1"/>
    <xf numFmtId="0" fontId="9" fillId="0" borderId="0" xfId="0" applyFont="1" applyFill="1" applyAlignment="1">
      <alignment vertical="top"/>
    </xf>
    <xf numFmtId="0" fontId="6" fillId="0" borderId="1" xfId="0" applyFont="1" applyFill="1" applyBorder="1" applyAlignment="1"/>
    <xf numFmtId="0" fontId="6" fillId="0" borderId="0" xfId="0" applyFont="1" applyFill="1" applyAlignment="1"/>
    <xf numFmtId="0" fontId="0" fillId="0" borderId="0" xfId="0" applyAlignment="1"/>
    <xf numFmtId="3" fontId="7" fillId="3" borderId="2" xfId="0" applyNumberFormat="1" applyFont="1" applyFill="1" applyBorder="1" applyAlignment="1">
      <alignment vertical="center"/>
    </xf>
    <xf numFmtId="0" fontId="4" fillId="2" borderId="0" xfId="0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166" fontId="6" fillId="3" borderId="10" xfId="4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18" fillId="3" borderId="11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/>
    <xf numFmtId="3" fontId="7" fillId="3" borderId="13" xfId="0" applyNumberFormat="1" applyFont="1" applyFill="1" applyBorder="1" applyAlignment="1"/>
    <xf numFmtId="166" fontId="7" fillId="3" borderId="2" xfId="4" applyNumberFormat="1" applyFont="1" applyFill="1" applyBorder="1" applyAlignment="1">
      <alignment horizontal="right" vertical="center"/>
    </xf>
    <xf numFmtId="166" fontId="7" fillId="3" borderId="12" xfId="4" applyNumberFormat="1" applyFont="1" applyFill="1" applyBorder="1" applyAlignment="1">
      <alignment horizontal="right" vertical="center"/>
    </xf>
    <xf numFmtId="166" fontId="6" fillId="3" borderId="2" xfId="4" applyNumberFormat="1" applyFont="1" applyFill="1" applyBorder="1" applyAlignment="1">
      <alignment horizontal="right" vertical="center"/>
    </xf>
    <xf numFmtId="166" fontId="6" fillId="3" borderId="12" xfId="4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/>
    </xf>
    <xf numFmtId="0" fontId="7" fillId="0" borderId="3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20" fillId="2" borderId="12" xfId="0" applyNumberFormat="1" applyFont="1" applyFill="1" applyBorder="1" applyAlignment="1">
      <alignment horizontal="right"/>
    </xf>
    <xf numFmtId="3" fontId="7" fillId="2" borderId="28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66" fontId="6" fillId="3" borderId="2" xfId="4" applyNumberFormat="1" applyFont="1" applyFill="1" applyBorder="1" applyAlignment="1">
      <alignment vertical="center"/>
    </xf>
    <xf numFmtId="0" fontId="6" fillId="0" borderId="2" xfId="0" applyFont="1" applyBorder="1"/>
    <xf numFmtId="0" fontId="6" fillId="0" borderId="1" xfId="0" applyFont="1" applyBorder="1"/>
    <xf numFmtId="0" fontId="7" fillId="0" borderId="2" xfId="0" applyFont="1" applyBorder="1"/>
    <xf numFmtId="166" fontId="20" fillId="0" borderId="0" xfId="4" applyNumberFormat="1" applyFont="1" applyAlignment="1">
      <alignment horizontal="left" vertical="center" indent="1"/>
    </xf>
    <xf numFmtId="166" fontId="6" fillId="0" borderId="0" xfId="4" applyNumberFormat="1" applyFont="1"/>
    <xf numFmtId="166" fontId="20" fillId="0" borderId="0" xfId="4" applyNumberFormat="1" applyFont="1" applyAlignment="1">
      <alignment horizontal="center" vertical="center"/>
    </xf>
    <xf numFmtId="166" fontId="22" fillId="0" borderId="35" xfId="4" applyNumberFormat="1" applyFont="1" applyBorder="1" applyAlignment="1">
      <alignment horizontal="right" vertical="center" wrapText="1"/>
    </xf>
    <xf numFmtId="166" fontId="20" fillId="0" borderId="0" xfId="4" applyNumberFormat="1" applyFont="1" applyAlignment="1">
      <alignment vertical="center" wrapText="1"/>
    </xf>
    <xf numFmtId="166" fontId="22" fillId="0" borderId="0" xfId="4" applyNumberFormat="1" applyFont="1" applyAlignment="1">
      <alignment vertical="center" wrapText="1"/>
    </xf>
    <xf numFmtId="166" fontId="23" fillId="0" borderId="0" xfId="4" applyNumberFormat="1" applyFont="1" applyAlignment="1">
      <alignment vertical="center" wrapText="1"/>
    </xf>
    <xf numFmtId="166" fontId="19" fillId="0" borderId="0" xfId="4" applyNumberFormat="1" applyFont="1" applyAlignment="1">
      <alignment vertical="center" wrapText="1"/>
    </xf>
    <xf numFmtId="166" fontId="23" fillId="0" borderId="0" xfId="4" applyNumberFormat="1" applyFont="1" applyAlignment="1">
      <alignment horizontal="right" vertical="center" wrapText="1"/>
    </xf>
    <xf numFmtId="166" fontId="24" fillId="0" borderId="0" xfId="4" applyNumberFormat="1" applyFont="1" applyAlignment="1">
      <alignment vertical="center" wrapText="1"/>
    </xf>
    <xf numFmtId="166" fontId="23" fillId="0" borderId="35" xfId="4" applyNumberFormat="1" applyFont="1" applyBorder="1" applyAlignment="1">
      <alignment vertical="center" wrapText="1"/>
    </xf>
    <xf numFmtId="166" fontId="22" fillId="0" borderId="36" xfId="4" applyNumberFormat="1" applyFont="1" applyBorder="1" applyAlignment="1">
      <alignment vertical="center" wrapText="1"/>
    </xf>
    <xf numFmtId="166" fontId="20" fillId="0" borderId="36" xfId="4" applyNumberFormat="1" applyFont="1" applyBorder="1" applyAlignment="1">
      <alignment vertical="center" wrapText="1"/>
    </xf>
    <xf numFmtId="166" fontId="22" fillId="0" borderId="36" xfId="4" applyNumberFormat="1" applyFont="1" applyBorder="1" applyAlignment="1">
      <alignment horizontal="right" vertical="center" wrapText="1"/>
    </xf>
    <xf numFmtId="166" fontId="19" fillId="0" borderId="0" xfId="4" applyNumberFormat="1" applyFont="1" applyAlignment="1"/>
    <xf numFmtId="166" fontId="22" fillId="0" borderId="0" xfId="4" applyNumberFormat="1" applyFont="1" applyAlignment="1">
      <alignment horizontal="right" vertical="center" wrapText="1"/>
    </xf>
    <xf numFmtId="166" fontId="23" fillId="0" borderId="35" xfId="4" applyNumberFormat="1" applyFont="1" applyBorder="1" applyAlignment="1">
      <alignment horizontal="right" vertical="center" wrapText="1"/>
    </xf>
    <xf numFmtId="166" fontId="22" fillId="0" borderId="37" xfId="4" applyNumberFormat="1" applyFont="1" applyBorder="1" applyAlignment="1">
      <alignment vertical="center" wrapText="1"/>
    </xf>
    <xf numFmtId="166" fontId="22" fillId="0" borderId="37" xfId="4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center" vertical="top"/>
    </xf>
    <xf numFmtId="166" fontId="21" fillId="0" borderId="35" xfId="4" applyNumberFormat="1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6" fillId="0" borderId="0" xfId="0" applyFont="1"/>
    <xf numFmtId="166" fontId="19" fillId="0" borderId="0" xfId="4" applyNumberFormat="1" applyFont="1" applyAlignment="1">
      <alignment horizontal="right" vertical="center" wrapText="1"/>
    </xf>
    <xf numFmtId="166" fontId="6" fillId="0" borderId="0" xfId="4" applyNumberFormat="1" applyFont="1" applyAlignment="1">
      <alignment horizontal="right"/>
    </xf>
    <xf numFmtId="0" fontId="6" fillId="0" borderId="1" xfId="0" applyFont="1" applyBorder="1" applyAlignment="1"/>
    <xf numFmtId="166" fontId="20" fillId="0" borderId="19" xfId="4" applyNumberFormat="1" applyFont="1" applyBorder="1" applyAlignment="1">
      <alignment vertical="center" wrapText="1"/>
    </xf>
    <xf numFmtId="166" fontId="22" fillId="0" borderId="19" xfId="4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top"/>
    </xf>
    <xf numFmtId="0" fontId="3" fillId="0" borderId="2" xfId="0" applyFont="1" applyBorder="1"/>
    <xf numFmtId="0" fontId="6" fillId="3" borderId="3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1" xfId="0" applyFont="1" applyBorder="1"/>
    <xf numFmtId="0" fontId="3" fillId="0" borderId="2" xfId="0" applyFont="1" applyBorder="1" applyAlignment="1">
      <alignment horizontal="left" vertical="center"/>
    </xf>
    <xf numFmtId="0" fontId="6" fillId="3" borderId="3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7" fillId="0" borderId="3" xfId="0" applyFont="1" applyBorder="1"/>
    <xf numFmtId="0" fontId="7" fillId="0" borderId="21" xfId="0" applyFont="1" applyBorder="1"/>
    <xf numFmtId="0" fontId="6" fillId="3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/>
    <xf numFmtId="0" fontId="2" fillId="0" borderId="0" xfId="0" applyFont="1" applyAlignment="1">
      <alignment horizontal="left"/>
    </xf>
    <xf numFmtId="0" fontId="6" fillId="0" borderId="1" xfId="0" applyFont="1" applyFill="1" applyBorder="1"/>
    <xf numFmtId="0" fontId="17" fillId="0" borderId="1" xfId="0" applyFont="1" applyFill="1" applyBorder="1"/>
    <xf numFmtId="0" fontId="6" fillId="0" borderId="0" xfId="0" applyFont="1" applyAlignment="1">
      <alignment horizontal="left"/>
    </xf>
    <xf numFmtId="0" fontId="6" fillId="0" borderId="1" xfId="0" applyFont="1" applyBorder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7" fillId="0" borderId="29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2" xfId="0" applyFont="1" applyBorder="1" applyAlignment="1"/>
    <xf numFmtId="0" fontId="7" fillId="0" borderId="3" xfId="0" applyFont="1" applyBorder="1" applyAlignment="1"/>
    <xf numFmtId="0" fontId="6" fillId="0" borderId="24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7" fillId="3" borderId="25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0" borderId="17" xfId="0" applyFont="1" applyBorder="1"/>
    <xf numFmtId="0" fontId="7" fillId="0" borderId="7" xfId="0" applyFont="1" applyBorder="1"/>
    <xf numFmtId="0" fontId="6" fillId="0" borderId="29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8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7" fillId="0" borderId="23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6" fillId="0" borderId="23" xfId="0" applyFont="1" applyBorder="1"/>
    <xf numFmtId="0" fontId="6" fillId="0" borderId="32" xfId="0" applyFont="1" applyBorder="1"/>
    <xf numFmtId="0" fontId="6" fillId="0" borderId="5" xfId="0" applyFont="1" applyBorder="1"/>
    <xf numFmtId="0" fontId="6" fillId="0" borderId="3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20" fillId="0" borderId="23" xfId="0" applyFont="1" applyBorder="1"/>
    <xf numFmtId="0" fontId="20" fillId="0" borderId="2" xfId="0" applyFont="1" applyBorder="1"/>
    <xf numFmtId="0" fontId="6" fillId="0" borderId="33" xfId="0" applyFont="1" applyBorder="1"/>
    <xf numFmtId="0" fontId="6" fillId="0" borderId="4" xfId="0" applyFont="1" applyBorder="1"/>
    <xf numFmtId="0" fontId="7" fillId="0" borderId="34" xfId="0" applyFont="1" applyBorder="1"/>
    <xf numFmtId="0" fontId="7" fillId="0" borderId="28" xfId="0" applyFont="1" applyBorder="1"/>
    <xf numFmtId="0" fontId="6" fillId="0" borderId="2" xfId="0" applyFont="1" applyBorder="1" applyAlignment="1">
      <alignment wrapText="1"/>
    </xf>
  </cellXfs>
  <cellStyles count="5">
    <cellStyle name="Comma 2 2" xfId="1" xr:uid="{00000000-0005-0000-0000-000000000000}"/>
    <cellStyle name="Comma_PBC KAS final" xfId="2" xr:uid="{00000000-0005-0000-0000-000001000000}"/>
    <cellStyle name="Normal_PBC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483919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6D25D010-D7F7-438A-879A-3C672A555F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46760" cy="1600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453390</xdr:colOff>
      <xdr:row>0</xdr:row>
      <xdr:rowOff>0</xdr:rowOff>
    </xdr:from>
    <xdr:to>
      <xdr:col>9</xdr:col>
      <xdr:colOff>15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6E54C33C-9DD2-4BA5-AD0D-72D8EE9D9373}"/>
            </a:ext>
          </a:extLst>
        </xdr:cNvPr>
        <xdr:cNvSpPr txBox="1">
          <a:spLocks noChangeArrowheads="1"/>
        </xdr:cNvSpPr>
      </xdr:nvSpPr>
      <xdr:spPr bwMode="auto">
        <a:xfrm>
          <a:off x="716280" y="0"/>
          <a:ext cx="5585460" cy="1600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ТОО"Исткомтранс"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272464</xdr:colOff>
      <xdr:row>1</xdr:row>
      <xdr:rowOff>0</xdr:rowOff>
    </xdr:to>
    <xdr:sp macro="" textlink="">
      <xdr:nvSpPr>
        <xdr:cNvPr id="2" name="Текст 1">
          <a:extLst>
            <a:ext uri="{FF2B5EF4-FFF2-40B4-BE49-F238E27FC236}">
              <a16:creationId xmlns:a16="http://schemas.microsoft.com/office/drawing/2014/main" id="{B7C3ECB2-ECEA-46A6-94B1-AA45B17FF34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0139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272415</xdr:colOff>
      <xdr:row>0</xdr:row>
      <xdr:rowOff>0</xdr:rowOff>
    </xdr:from>
    <xdr:to>
      <xdr:col>8</xdr:col>
      <xdr:colOff>8</xdr:colOff>
      <xdr:row>1</xdr:row>
      <xdr:rowOff>0</xdr:rowOff>
    </xdr:to>
    <xdr:sp macro="" textlink="">
      <xdr:nvSpPr>
        <xdr:cNvPr id="3" name="Текст 2">
          <a:extLst>
            <a:ext uri="{FF2B5EF4-FFF2-40B4-BE49-F238E27FC236}">
              <a16:creationId xmlns:a16="http://schemas.microsoft.com/office/drawing/2014/main" id="{F79D9F80-EB8D-4525-A6B2-2D4D702E6DAF}"/>
            </a:ext>
          </a:extLst>
        </xdr:cNvPr>
        <xdr:cNvSpPr txBox="1">
          <a:spLocks noChangeArrowheads="1"/>
        </xdr:cNvSpPr>
      </xdr:nvSpPr>
      <xdr:spPr bwMode="auto">
        <a:xfrm>
          <a:off x="720090" y="0"/>
          <a:ext cx="4947293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ТОО"Исткомтранс"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272464</xdr:colOff>
      <xdr:row>1</xdr:row>
      <xdr:rowOff>0</xdr:rowOff>
    </xdr:to>
    <xdr:sp macro="" textlink="">
      <xdr:nvSpPr>
        <xdr:cNvPr id="4" name="Текст 1">
          <a:extLst>
            <a:ext uri="{FF2B5EF4-FFF2-40B4-BE49-F238E27FC236}">
              <a16:creationId xmlns:a16="http://schemas.microsoft.com/office/drawing/2014/main" id="{E10E4A92-9307-489A-AD9E-06877936FCC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0139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272415</xdr:colOff>
      <xdr:row>0</xdr:row>
      <xdr:rowOff>0</xdr:rowOff>
    </xdr:from>
    <xdr:to>
      <xdr:col>8</xdr:col>
      <xdr:colOff>8</xdr:colOff>
      <xdr:row>1</xdr:row>
      <xdr:rowOff>0</xdr:rowOff>
    </xdr:to>
    <xdr:sp macro="" textlink="">
      <xdr:nvSpPr>
        <xdr:cNvPr id="5" name="Текст 2">
          <a:extLst>
            <a:ext uri="{FF2B5EF4-FFF2-40B4-BE49-F238E27FC236}">
              <a16:creationId xmlns:a16="http://schemas.microsoft.com/office/drawing/2014/main" id="{A961042D-7817-4BD9-A993-0EA1B7524DC0}"/>
            </a:ext>
          </a:extLst>
        </xdr:cNvPr>
        <xdr:cNvSpPr txBox="1">
          <a:spLocks noChangeArrowheads="1"/>
        </xdr:cNvSpPr>
      </xdr:nvSpPr>
      <xdr:spPr bwMode="auto">
        <a:xfrm>
          <a:off x="720090" y="0"/>
          <a:ext cx="4947293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ТОО"Исткомтранс"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IT76"/>
  <sheetViews>
    <sheetView topLeftCell="A28" workbookViewId="0">
      <selection activeCell="K51" sqref="K51"/>
    </sheetView>
  </sheetViews>
  <sheetFormatPr defaultRowHeight="12.45" x14ac:dyDescent="0.3"/>
  <cols>
    <col min="1" max="1" width="3.53515625" style="2" customWidth="1"/>
    <col min="2" max="2" width="8.84375" style="2" customWidth="1"/>
    <col min="3" max="3" width="3.3046875" style="2" customWidth="1"/>
    <col min="4" max="4" width="14.69140625" style="2" customWidth="1"/>
    <col min="5" max="5" width="2.84375" style="2" customWidth="1"/>
    <col min="6" max="6" width="17" style="2" customWidth="1"/>
    <col min="7" max="7" width="7.3828125" style="2" customWidth="1"/>
    <col min="8" max="8" width="15.53515625" style="2" customWidth="1"/>
    <col min="9" max="9" width="14.53515625" style="2" customWidth="1"/>
    <col min="10" max="10" width="12" style="2" customWidth="1"/>
    <col min="11" max="11" width="14.53515625" style="2" customWidth="1"/>
    <col min="12" max="254" width="8.84375" style="2" customWidth="1"/>
  </cols>
  <sheetData>
    <row r="1" spans="1:254" s="1" customFormat="1" ht="12.75" customHeight="1" x14ac:dyDescent="0.3"/>
    <row r="2" spans="1:254" ht="12.75" customHeight="1" x14ac:dyDescent="0.35">
      <c r="E2" s="3"/>
      <c r="F2" s="3"/>
      <c r="G2" s="3"/>
      <c r="H2" s="3"/>
      <c r="I2" s="4"/>
    </row>
    <row r="3" spans="1:254" ht="12.75" customHeight="1" x14ac:dyDescent="0.35">
      <c r="E3" s="3"/>
      <c r="F3" s="3"/>
      <c r="G3" s="3"/>
      <c r="H3" s="3"/>
      <c r="I3" s="4"/>
    </row>
    <row r="4" spans="1:254" ht="12.75" customHeight="1" x14ac:dyDescent="0.35">
      <c r="E4" s="3"/>
      <c r="F4" s="3"/>
      <c r="G4" s="3"/>
      <c r="H4" s="3"/>
      <c r="I4" s="4"/>
    </row>
    <row r="5" spans="1:254" ht="12.75" customHeight="1" x14ac:dyDescent="0.3">
      <c r="D5" s="155" t="s">
        <v>79</v>
      </c>
      <c r="E5" s="155"/>
      <c r="F5" s="155"/>
      <c r="G5" s="5"/>
      <c r="H5" s="5"/>
      <c r="I5" s="5"/>
    </row>
    <row r="6" spans="1:254" x14ac:dyDescent="0.3">
      <c r="D6" s="40" t="s">
        <v>91</v>
      </c>
      <c r="E6" s="160">
        <v>44104</v>
      </c>
      <c r="F6" s="161"/>
      <c r="G6" s="161"/>
    </row>
    <row r="7" spans="1:254" x14ac:dyDescent="0.3">
      <c r="A7" s="40"/>
      <c r="B7" s="40"/>
      <c r="C7" s="40"/>
      <c r="D7" s="40"/>
      <c r="E7" s="47"/>
      <c r="F7" s="40"/>
      <c r="G7" s="40"/>
      <c r="H7" s="4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x14ac:dyDescent="0.3">
      <c r="E8" s="156"/>
      <c r="F8" s="156"/>
      <c r="G8" s="156"/>
    </row>
    <row r="9" spans="1:254" x14ac:dyDescent="0.3">
      <c r="A9" s="158" t="s">
        <v>0</v>
      </c>
      <c r="B9" s="158"/>
      <c r="C9" s="158"/>
      <c r="D9" s="158"/>
      <c r="E9" s="162" t="s">
        <v>1</v>
      </c>
      <c r="F9" s="162"/>
      <c r="G9" s="162"/>
      <c r="H9" s="162"/>
      <c r="I9" s="162"/>
    </row>
    <row r="10" spans="1:254" ht="12.75" customHeight="1" x14ac:dyDescent="0.3">
      <c r="A10" s="158" t="s">
        <v>2</v>
      </c>
      <c r="B10" s="158"/>
      <c r="C10" s="158"/>
      <c r="D10" s="158"/>
      <c r="E10" s="157" t="s">
        <v>3</v>
      </c>
      <c r="F10" s="157"/>
      <c r="G10" s="157"/>
      <c r="H10" s="157"/>
      <c r="I10" s="157"/>
    </row>
    <row r="11" spans="1:254" ht="12.75" customHeight="1" x14ac:dyDescent="0.3">
      <c r="A11" s="158" t="s">
        <v>4</v>
      </c>
      <c r="B11" s="158"/>
      <c r="C11" s="158"/>
      <c r="D11" s="158"/>
      <c r="E11" s="159" t="s">
        <v>5</v>
      </c>
      <c r="F11" s="159"/>
      <c r="G11" s="159"/>
      <c r="H11" s="159"/>
      <c r="I11" s="159"/>
    </row>
    <row r="12" spans="1:254" ht="12.75" customHeight="1" x14ac:dyDescent="0.3">
      <c r="A12" s="158" t="s">
        <v>6</v>
      </c>
      <c r="B12" s="158"/>
      <c r="C12" s="158"/>
      <c r="D12" s="158"/>
      <c r="E12" s="163" t="s">
        <v>101</v>
      </c>
      <c r="F12" s="163"/>
      <c r="G12" s="163"/>
      <c r="H12" s="163"/>
      <c r="I12" s="163"/>
      <c r="J12" s="163"/>
    </row>
    <row r="13" spans="1:254" ht="12.75" customHeight="1" x14ac:dyDescent="0.3"/>
    <row r="14" spans="1:254" ht="12.75" customHeight="1" x14ac:dyDescent="0.35">
      <c r="I14" s="7" t="s">
        <v>61</v>
      </c>
    </row>
    <row r="15" spans="1:254" ht="12.75" customHeight="1" x14ac:dyDescent="0.3">
      <c r="A15" s="135" t="s">
        <v>7</v>
      </c>
      <c r="B15" s="135"/>
      <c r="C15" s="135"/>
      <c r="D15" s="135"/>
      <c r="E15" s="135"/>
      <c r="F15" s="135"/>
      <c r="G15" s="146" t="s">
        <v>8</v>
      </c>
      <c r="H15" s="144" t="s">
        <v>149</v>
      </c>
      <c r="I15" s="144" t="s">
        <v>148</v>
      </c>
    </row>
    <row r="16" spans="1:254" ht="21.75" customHeight="1" x14ac:dyDescent="0.3">
      <c r="A16" s="135"/>
      <c r="B16" s="135"/>
      <c r="C16" s="135"/>
      <c r="D16" s="135"/>
      <c r="E16" s="135"/>
      <c r="F16" s="135"/>
      <c r="G16" s="147"/>
      <c r="H16" s="145"/>
      <c r="I16" s="145"/>
    </row>
    <row r="17" spans="1:11" s="8" customFormat="1" ht="12.75" customHeight="1" x14ac:dyDescent="0.3">
      <c r="A17" s="139" t="s">
        <v>73</v>
      </c>
      <c r="B17" s="139"/>
      <c r="C17" s="139"/>
      <c r="D17" s="139"/>
      <c r="E17" s="139"/>
      <c r="F17" s="139"/>
      <c r="G17" s="9"/>
      <c r="H17" s="52"/>
      <c r="I17" s="9"/>
    </row>
    <row r="18" spans="1:11" s="8" customFormat="1" ht="12.75" customHeight="1" x14ac:dyDescent="0.3">
      <c r="A18" s="141" t="s">
        <v>23</v>
      </c>
      <c r="B18" s="141"/>
      <c r="C18" s="141"/>
      <c r="D18" s="141"/>
      <c r="E18" s="141"/>
      <c r="F18" s="141"/>
      <c r="G18" s="32" t="s">
        <v>24</v>
      </c>
      <c r="H18" s="36">
        <v>138939526</v>
      </c>
      <c r="I18" s="36">
        <v>136011109</v>
      </c>
      <c r="K18" s="20"/>
    </row>
    <row r="19" spans="1:11" s="8" customFormat="1" ht="12.75" customHeight="1" x14ac:dyDescent="0.3">
      <c r="A19" s="141" t="s">
        <v>141</v>
      </c>
      <c r="B19" s="141"/>
      <c r="C19" s="141"/>
      <c r="D19" s="141"/>
      <c r="E19" s="141"/>
      <c r="F19" s="141"/>
      <c r="G19" s="32" t="s">
        <v>26</v>
      </c>
      <c r="H19" s="36">
        <v>1321419</v>
      </c>
      <c r="I19" s="36">
        <v>1701046</v>
      </c>
      <c r="K19" s="20"/>
    </row>
    <row r="20" spans="1:11" ht="12.75" customHeight="1" x14ac:dyDescent="0.3">
      <c r="A20" s="136" t="s">
        <v>29</v>
      </c>
      <c r="B20" s="136"/>
      <c r="C20" s="136"/>
      <c r="D20" s="136"/>
      <c r="E20" s="136"/>
      <c r="F20" s="136"/>
      <c r="G20" s="32" t="s">
        <v>30</v>
      </c>
      <c r="H20" s="36">
        <v>24860</v>
      </c>
      <c r="I20" s="36">
        <v>27465</v>
      </c>
      <c r="J20" s="8"/>
      <c r="K20" s="8"/>
    </row>
    <row r="21" spans="1:11" s="8" customFormat="1" ht="12.75" customHeight="1" x14ac:dyDescent="0.3">
      <c r="A21" s="136" t="s">
        <v>116</v>
      </c>
      <c r="B21" s="137"/>
      <c r="C21" s="137"/>
      <c r="D21" s="137"/>
      <c r="E21" s="137"/>
      <c r="F21" s="138"/>
      <c r="G21" s="32" t="s">
        <v>109</v>
      </c>
      <c r="H21" s="38">
        <v>5833050</v>
      </c>
      <c r="I21" s="38">
        <v>4855713</v>
      </c>
      <c r="K21" s="20"/>
    </row>
    <row r="22" spans="1:11" s="8" customFormat="1" ht="12.75" customHeight="1" x14ac:dyDescent="0.3">
      <c r="A22" s="136" t="s">
        <v>154</v>
      </c>
      <c r="B22" s="136"/>
      <c r="C22" s="136"/>
      <c r="D22" s="136"/>
      <c r="E22" s="136"/>
      <c r="F22" s="136"/>
      <c r="G22" s="32" t="s">
        <v>17</v>
      </c>
      <c r="H22" s="38">
        <v>1461</v>
      </c>
      <c r="I22" s="38" t="s">
        <v>177</v>
      </c>
    </row>
    <row r="23" spans="1:11" s="8" customFormat="1" ht="12.75" customHeight="1" x14ac:dyDescent="0.3">
      <c r="A23" s="140" t="s">
        <v>121</v>
      </c>
      <c r="B23" s="140"/>
      <c r="C23" s="140"/>
      <c r="D23" s="140"/>
      <c r="E23" s="140"/>
      <c r="F23" s="140"/>
      <c r="G23" s="12">
        <v>200</v>
      </c>
      <c r="H23" s="37">
        <f>SUM(H18:H22)</f>
        <v>146120316</v>
      </c>
      <c r="I23" s="16">
        <f>SUM(I18:I22)</f>
        <v>142595333</v>
      </c>
      <c r="K23" s="20"/>
    </row>
    <row r="24" spans="1:11" s="8" customFormat="1" ht="12.75" customHeight="1" x14ac:dyDescent="0.3">
      <c r="A24" s="139" t="s">
        <v>84</v>
      </c>
      <c r="B24" s="139"/>
      <c r="C24" s="139"/>
      <c r="D24" s="139"/>
      <c r="E24" s="139"/>
      <c r="F24" s="139"/>
      <c r="G24" s="9"/>
      <c r="H24" s="39"/>
      <c r="I24" s="17"/>
    </row>
    <row r="25" spans="1:11" s="8" customFormat="1" ht="12.75" customHeight="1" x14ac:dyDescent="0.3">
      <c r="A25" s="129" t="s">
        <v>74</v>
      </c>
      <c r="B25" s="129"/>
      <c r="C25" s="129"/>
      <c r="D25" s="129"/>
      <c r="E25" s="129"/>
      <c r="F25" s="129"/>
      <c r="G25" s="32" t="s">
        <v>12</v>
      </c>
      <c r="H25" s="36">
        <v>457972</v>
      </c>
      <c r="I25" s="36">
        <v>332476</v>
      </c>
      <c r="K25" s="20"/>
    </row>
    <row r="26" spans="1:11" s="8" customFormat="1" ht="12.75" hidden="1" customHeight="1" x14ac:dyDescent="0.3">
      <c r="A26" s="129" t="s">
        <v>25</v>
      </c>
      <c r="B26" s="129"/>
      <c r="C26" s="129"/>
      <c r="D26" s="129"/>
      <c r="E26" s="129"/>
      <c r="F26" s="129"/>
      <c r="G26" s="32" t="s">
        <v>26</v>
      </c>
      <c r="H26" s="36"/>
      <c r="I26" s="36"/>
    </row>
    <row r="27" spans="1:11" s="8" customFormat="1" ht="11.6" hidden="1" x14ac:dyDescent="0.3">
      <c r="A27" s="129" t="s">
        <v>27</v>
      </c>
      <c r="B27" s="129"/>
      <c r="C27" s="129"/>
      <c r="D27" s="129"/>
      <c r="E27" s="129"/>
      <c r="F27" s="129"/>
      <c r="G27" s="32" t="s">
        <v>28</v>
      </c>
      <c r="H27" s="36"/>
      <c r="I27" s="36"/>
      <c r="K27" s="20"/>
    </row>
    <row r="28" spans="1:11" s="2" customFormat="1" ht="12.75" customHeight="1" x14ac:dyDescent="0.3">
      <c r="A28" s="129" t="s">
        <v>214</v>
      </c>
      <c r="B28" s="130"/>
      <c r="C28" s="130"/>
      <c r="D28" s="130"/>
      <c r="E28" s="130"/>
      <c r="F28" s="131"/>
      <c r="G28" s="32" t="s">
        <v>11</v>
      </c>
      <c r="H28" s="36">
        <v>7747714</v>
      </c>
      <c r="I28" s="36">
        <v>5460214</v>
      </c>
      <c r="J28" s="8"/>
      <c r="K28" s="8"/>
    </row>
    <row r="29" spans="1:11" s="2" customFormat="1" ht="12.75" customHeight="1" x14ac:dyDescent="0.3">
      <c r="A29" s="129" t="s">
        <v>138</v>
      </c>
      <c r="B29" s="130"/>
      <c r="C29" s="130"/>
      <c r="D29" s="130"/>
      <c r="E29" s="130"/>
      <c r="F29" s="131"/>
      <c r="G29" s="32" t="s">
        <v>14</v>
      </c>
      <c r="H29" s="36">
        <v>290648</v>
      </c>
      <c r="I29" s="36">
        <v>403458</v>
      </c>
      <c r="J29" s="8"/>
      <c r="K29" s="20"/>
    </row>
    <row r="30" spans="1:11" s="2" customFormat="1" ht="12.75" customHeight="1" x14ac:dyDescent="0.3">
      <c r="A30" s="129" t="s">
        <v>103</v>
      </c>
      <c r="B30" s="130"/>
      <c r="C30" s="130"/>
      <c r="D30" s="130"/>
      <c r="E30" s="130"/>
      <c r="F30" s="131"/>
      <c r="G30" s="32" t="s">
        <v>15</v>
      </c>
      <c r="H30" s="36">
        <v>5700872</v>
      </c>
      <c r="I30" s="36">
        <v>7480127</v>
      </c>
      <c r="J30" s="8"/>
      <c r="K30" s="20"/>
    </row>
    <row r="31" spans="1:11" ht="12.75" customHeight="1" x14ac:dyDescent="0.3">
      <c r="A31" s="129" t="s">
        <v>117</v>
      </c>
      <c r="B31" s="130"/>
      <c r="C31" s="130"/>
      <c r="D31" s="130"/>
      <c r="E31" s="130"/>
      <c r="F31" s="131"/>
      <c r="G31" s="32" t="s">
        <v>13</v>
      </c>
      <c r="H31" s="36">
        <v>235425</v>
      </c>
      <c r="I31" s="36">
        <v>432273</v>
      </c>
      <c r="J31" s="8"/>
      <c r="K31" s="8"/>
    </row>
    <row r="32" spans="1:11" s="8" customFormat="1" ht="11.6" hidden="1" x14ac:dyDescent="0.3">
      <c r="A32" s="129" t="s">
        <v>72</v>
      </c>
      <c r="B32" s="130"/>
      <c r="C32" s="130"/>
      <c r="D32" s="130"/>
      <c r="E32" s="130"/>
      <c r="F32" s="131"/>
      <c r="G32" s="32" t="s">
        <v>15</v>
      </c>
      <c r="H32" s="36"/>
      <c r="I32" s="36"/>
      <c r="K32" s="20"/>
    </row>
    <row r="33" spans="1:11" s="8" customFormat="1" ht="11.6" hidden="1" x14ac:dyDescent="0.3">
      <c r="A33" s="129" t="s">
        <v>19</v>
      </c>
      <c r="B33" s="130"/>
      <c r="C33" s="130"/>
      <c r="D33" s="130"/>
      <c r="E33" s="130"/>
      <c r="F33" s="131"/>
      <c r="G33" s="32" t="s">
        <v>20</v>
      </c>
      <c r="H33" s="36"/>
      <c r="I33" s="36"/>
    </row>
    <row r="34" spans="1:11" s="8" customFormat="1" ht="11.6" hidden="1" x14ac:dyDescent="0.3">
      <c r="A34" s="129" t="s">
        <v>21</v>
      </c>
      <c r="B34" s="130"/>
      <c r="C34" s="130"/>
      <c r="D34" s="130"/>
      <c r="E34" s="130"/>
      <c r="F34" s="131"/>
      <c r="G34" s="32" t="s">
        <v>22</v>
      </c>
      <c r="H34" s="36"/>
      <c r="I34" s="36"/>
      <c r="K34" s="20"/>
    </row>
    <row r="35" spans="1:11" s="2" customFormat="1" ht="12.75" customHeight="1" x14ac:dyDescent="0.3">
      <c r="A35" s="129" t="s">
        <v>118</v>
      </c>
      <c r="B35" s="130"/>
      <c r="C35" s="130"/>
      <c r="D35" s="130"/>
      <c r="E35" s="130"/>
      <c r="F35" s="131"/>
      <c r="G35" s="32" t="s">
        <v>104</v>
      </c>
      <c r="H35" s="36">
        <v>1630768</v>
      </c>
      <c r="I35" s="36">
        <v>5691095</v>
      </c>
      <c r="J35" s="8"/>
      <c r="K35" s="8"/>
    </row>
    <row r="36" spans="1:11" s="2" customFormat="1" ht="12.75" customHeight="1" x14ac:dyDescent="0.3">
      <c r="A36" s="129" t="s">
        <v>105</v>
      </c>
      <c r="B36" s="130"/>
      <c r="C36" s="130"/>
      <c r="D36" s="130"/>
      <c r="E36" s="130"/>
      <c r="F36" s="131"/>
      <c r="G36" s="33" t="s">
        <v>10</v>
      </c>
      <c r="H36" s="36">
        <v>37233</v>
      </c>
      <c r="I36" s="36">
        <v>33166</v>
      </c>
      <c r="K36" s="20"/>
    </row>
    <row r="37" spans="1:11" s="2" customFormat="1" ht="12.75" customHeight="1" x14ac:dyDescent="0.3">
      <c r="A37" s="129" t="s">
        <v>122</v>
      </c>
      <c r="B37" s="130"/>
      <c r="C37" s="130"/>
      <c r="D37" s="130"/>
      <c r="E37" s="130"/>
      <c r="F37" s="131"/>
      <c r="G37" s="33" t="s">
        <v>9</v>
      </c>
      <c r="H37" s="36">
        <v>5435585</v>
      </c>
      <c r="I37" s="36">
        <v>3549717</v>
      </c>
      <c r="K37" s="20"/>
    </row>
    <row r="38" spans="1:11" s="2" customFormat="1" ht="11.25" customHeight="1" x14ac:dyDescent="0.3">
      <c r="A38" s="134" t="s">
        <v>119</v>
      </c>
      <c r="B38" s="134"/>
      <c r="C38" s="134"/>
      <c r="D38" s="134"/>
      <c r="E38" s="134"/>
      <c r="F38" s="134"/>
      <c r="G38" s="34" t="s">
        <v>16</v>
      </c>
      <c r="H38" s="37">
        <f>SUM(H25:H37)</f>
        <v>21536217</v>
      </c>
      <c r="I38" s="37">
        <f>SUM(I25:I37)</f>
        <v>23382526</v>
      </c>
      <c r="K38" s="20"/>
    </row>
    <row r="39" spans="1:11" s="8" customFormat="1" ht="27" customHeight="1" x14ac:dyDescent="0.3">
      <c r="A39" s="129" t="s">
        <v>120</v>
      </c>
      <c r="B39" s="129"/>
      <c r="C39" s="129"/>
      <c r="D39" s="129"/>
      <c r="E39" s="129"/>
      <c r="F39" s="129"/>
      <c r="G39" s="32" t="s">
        <v>81</v>
      </c>
      <c r="H39" s="38"/>
      <c r="I39" s="38"/>
      <c r="K39" s="20"/>
    </row>
    <row r="40" spans="1:11" s="2" customFormat="1" ht="12.75" customHeight="1" x14ac:dyDescent="0.3">
      <c r="A40" s="128" t="s">
        <v>99</v>
      </c>
      <c r="B40" s="128"/>
      <c r="C40" s="128"/>
      <c r="D40" s="128"/>
      <c r="E40" s="128"/>
      <c r="F40" s="128"/>
      <c r="G40" s="12"/>
      <c r="H40" s="37">
        <f>H23+H38+H39</f>
        <v>167656533</v>
      </c>
      <c r="I40" s="37">
        <f>I23+I38+I39</f>
        <v>165977859</v>
      </c>
      <c r="K40" s="20"/>
    </row>
    <row r="41" spans="1:11" ht="12.75" customHeight="1" x14ac:dyDescent="0.3">
      <c r="A41" s="135" t="s">
        <v>75</v>
      </c>
      <c r="B41" s="135"/>
      <c r="C41" s="135"/>
      <c r="D41" s="135"/>
      <c r="E41" s="135"/>
      <c r="F41" s="135"/>
      <c r="G41" s="146"/>
      <c r="H41" s="144"/>
      <c r="I41" s="132"/>
    </row>
    <row r="42" spans="1:11" ht="10.5" customHeight="1" x14ac:dyDescent="0.3">
      <c r="A42" s="135"/>
      <c r="B42" s="135"/>
      <c r="C42" s="135"/>
      <c r="D42" s="135"/>
      <c r="E42" s="135"/>
      <c r="F42" s="135"/>
      <c r="G42" s="147"/>
      <c r="H42" s="145"/>
      <c r="I42" s="133"/>
    </row>
    <row r="43" spans="1:11" s="8" customFormat="1" ht="12.75" customHeight="1" x14ac:dyDescent="0.3">
      <c r="A43" s="149" t="s">
        <v>78</v>
      </c>
      <c r="B43" s="149"/>
      <c r="C43" s="149"/>
      <c r="D43" s="149"/>
      <c r="E43" s="149"/>
      <c r="F43" s="149"/>
      <c r="G43" s="44"/>
      <c r="H43" s="38"/>
      <c r="I43" s="45"/>
      <c r="K43" s="20"/>
    </row>
    <row r="44" spans="1:11" x14ac:dyDescent="0.3">
      <c r="A44" s="142" t="s">
        <v>76</v>
      </c>
      <c r="B44" s="142"/>
      <c r="C44" s="142"/>
      <c r="D44" s="142"/>
      <c r="E44" s="142"/>
      <c r="F44" s="142"/>
      <c r="G44" s="10" t="s">
        <v>42</v>
      </c>
      <c r="H44" s="36">
        <v>3845400</v>
      </c>
      <c r="I44" s="36">
        <v>3845400</v>
      </c>
      <c r="J44" s="18"/>
      <c r="K44" s="20"/>
    </row>
    <row r="45" spans="1:11" hidden="1" x14ac:dyDescent="0.3">
      <c r="A45" s="142" t="s">
        <v>43</v>
      </c>
      <c r="B45" s="142"/>
      <c r="C45" s="142"/>
      <c r="D45" s="142"/>
      <c r="E45" s="142"/>
      <c r="F45" s="142"/>
      <c r="G45" s="10" t="s">
        <v>44</v>
      </c>
      <c r="H45" s="36"/>
      <c r="I45" s="36"/>
      <c r="K45" s="20"/>
    </row>
    <row r="46" spans="1:11" hidden="1" x14ac:dyDescent="0.3">
      <c r="A46" s="142" t="s">
        <v>45</v>
      </c>
      <c r="B46" s="142"/>
      <c r="C46" s="142"/>
      <c r="D46" s="142"/>
      <c r="E46" s="142"/>
      <c r="F46" s="142"/>
      <c r="G46" s="10" t="s">
        <v>46</v>
      </c>
      <c r="H46" s="36"/>
      <c r="I46" s="36"/>
      <c r="K46" s="20"/>
    </row>
    <row r="47" spans="1:11" x14ac:dyDescent="0.3">
      <c r="A47" s="142" t="s">
        <v>77</v>
      </c>
      <c r="B47" s="142"/>
      <c r="C47" s="142"/>
      <c r="D47" s="142"/>
      <c r="E47" s="142"/>
      <c r="F47" s="142"/>
      <c r="G47" s="10" t="s">
        <v>47</v>
      </c>
      <c r="H47" s="36">
        <v>43973109</v>
      </c>
      <c r="I47" s="36">
        <v>45624892</v>
      </c>
      <c r="J47" s="18"/>
      <c r="K47" s="20"/>
    </row>
    <row r="48" spans="1:11" x14ac:dyDescent="0.3">
      <c r="A48" s="142" t="s">
        <v>64</v>
      </c>
      <c r="B48" s="142"/>
      <c r="C48" s="142"/>
      <c r="D48" s="142"/>
      <c r="E48" s="142"/>
      <c r="F48" s="142"/>
      <c r="G48" s="10" t="s">
        <v>48</v>
      </c>
      <c r="H48" s="36">
        <v>37413656</v>
      </c>
      <c r="I48" s="36">
        <v>36467665</v>
      </c>
      <c r="J48" s="18"/>
      <c r="K48" s="20"/>
    </row>
    <row r="49" spans="1:11" s="8" customFormat="1" ht="12.75" customHeight="1" x14ac:dyDescent="0.3">
      <c r="A49" s="148" t="s">
        <v>139</v>
      </c>
      <c r="B49" s="148"/>
      <c r="C49" s="148"/>
      <c r="D49" s="148"/>
      <c r="E49" s="148"/>
      <c r="F49" s="148"/>
      <c r="G49" s="12">
        <v>500</v>
      </c>
      <c r="H49" s="37">
        <f>SUM(H44:H48)</f>
        <v>85232165</v>
      </c>
      <c r="I49" s="16">
        <f>SUM(I44:I48)</f>
        <v>85937957</v>
      </c>
      <c r="K49" s="20"/>
    </row>
    <row r="50" spans="1:11" s="8" customFormat="1" ht="12.75" customHeight="1" x14ac:dyDescent="0.3">
      <c r="A50" s="139" t="s">
        <v>35</v>
      </c>
      <c r="B50" s="139"/>
      <c r="C50" s="139"/>
      <c r="D50" s="139"/>
      <c r="E50" s="139"/>
      <c r="F50" s="139"/>
      <c r="G50" s="11"/>
      <c r="H50" s="36"/>
      <c r="I50" s="15"/>
      <c r="K50" s="20"/>
    </row>
    <row r="51" spans="1:11" s="8" customFormat="1" ht="12.75" customHeight="1" x14ac:dyDescent="0.3">
      <c r="A51" s="142" t="s">
        <v>92</v>
      </c>
      <c r="B51" s="142"/>
      <c r="C51" s="142"/>
      <c r="D51" s="142"/>
      <c r="E51" s="142"/>
      <c r="F51" s="142"/>
      <c r="G51" s="10" t="s">
        <v>36</v>
      </c>
      <c r="H51" s="36">
        <v>35552226</v>
      </c>
      <c r="I51" s="36">
        <v>34662510</v>
      </c>
      <c r="K51" s="20"/>
    </row>
    <row r="52" spans="1:11" ht="12.75" customHeight="1" x14ac:dyDescent="0.3">
      <c r="A52" s="142" t="s">
        <v>106</v>
      </c>
      <c r="B52" s="142"/>
      <c r="C52" s="142"/>
      <c r="D52" s="142"/>
      <c r="E52" s="142"/>
      <c r="F52" s="142"/>
      <c r="G52" s="10" t="s">
        <v>37</v>
      </c>
      <c r="H52" s="36">
        <v>5938242</v>
      </c>
      <c r="I52" s="36">
        <v>11600716</v>
      </c>
      <c r="K52" s="20"/>
    </row>
    <row r="53" spans="1:11" ht="12.75" customHeight="1" x14ac:dyDescent="0.3">
      <c r="A53" s="142" t="s">
        <v>140</v>
      </c>
      <c r="B53" s="142"/>
      <c r="C53" s="142"/>
      <c r="D53" s="142"/>
      <c r="E53" s="142"/>
      <c r="F53" s="142"/>
      <c r="G53" s="10" t="s">
        <v>38</v>
      </c>
      <c r="H53" s="36">
        <v>534593</v>
      </c>
      <c r="I53" s="36">
        <v>985521</v>
      </c>
      <c r="K53" s="20"/>
    </row>
    <row r="54" spans="1:11" s="8" customFormat="1" ht="12.75" customHeight="1" x14ac:dyDescent="0.3">
      <c r="A54" s="142" t="s">
        <v>93</v>
      </c>
      <c r="B54" s="142"/>
      <c r="C54" s="142"/>
      <c r="D54" s="142"/>
      <c r="E54" s="142"/>
      <c r="F54" s="142"/>
      <c r="G54" s="10" t="s">
        <v>39</v>
      </c>
      <c r="H54" s="36">
        <v>21284072</v>
      </c>
      <c r="I54" s="36">
        <v>21284072</v>
      </c>
      <c r="K54" s="20"/>
    </row>
    <row r="55" spans="1:11" s="8" customFormat="1" ht="12.75" customHeight="1" x14ac:dyDescent="0.3">
      <c r="A55" s="148" t="s">
        <v>40</v>
      </c>
      <c r="B55" s="148"/>
      <c r="C55" s="148"/>
      <c r="D55" s="148"/>
      <c r="E55" s="148"/>
      <c r="F55" s="148"/>
      <c r="G55" s="12" t="s">
        <v>41</v>
      </c>
      <c r="H55" s="37">
        <f>SUM(H51:H54)</f>
        <v>63309133</v>
      </c>
      <c r="I55" s="16">
        <f>SUM(I51:I54)</f>
        <v>68532819</v>
      </c>
      <c r="K55" s="20"/>
    </row>
    <row r="56" spans="1:11" s="8" customFormat="1" ht="12.75" customHeight="1" x14ac:dyDescent="0.3">
      <c r="A56" s="139" t="s">
        <v>85</v>
      </c>
      <c r="B56" s="139"/>
      <c r="C56" s="139"/>
      <c r="D56" s="139"/>
      <c r="E56" s="139"/>
      <c r="F56" s="139"/>
      <c r="G56" s="10"/>
      <c r="H56" s="36"/>
      <c r="I56" s="15"/>
      <c r="K56" s="20"/>
    </row>
    <row r="57" spans="1:11" s="2" customFormat="1" ht="12.75" customHeight="1" x14ac:dyDescent="0.3">
      <c r="A57" s="142" t="s">
        <v>92</v>
      </c>
      <c r="B57" s="142"/>
      <c r="C57" s="142"/>
      <c r="D57" s="142"/>
      <c r="E57" s="142"/>
      <c r="F57" s="142"/>
      <c r="G57" s="10" t="s">
        <v>31</v>
      </c>
      <c r="H57" s="36">
        <v>9520012</v>
      </c>
      <c r="I57" s="36">
        <v>7785696</v>
      </c>
      <c r="K57" s="20"/>
    </row>
    <row r="58" spans="1:11" s="2" customFormat="1" ht="12.75" customHeight="1" x14ac:dyDescent="0.3">
      <c r="A58" s="142" t="s">
        <v>107</v>
      </c>
      <c r="B58" s="142"/>
      <c r="C58" s="142"/>
      <c r="D58" s="142"/>
      <c r="E58" s="142"/>
      <c r="F58" s="142"/>
      <c r="G58" s="10" t="s">
        <v>32</v>
      </c>
      <c r="H58" s="36">
        <v>6407126</v>
      </c>
      <c r="I58" s="36">
        <v>176488</v>
      </c>
      <c r="K58" s="20"/>
    </row>
    <row r="59" spans="1:11" s="2" customFormat="1" ht="12.75" customHeight="1" x14ac:dyDescent="0.3">
      <c r="A59" s="142" t="s">
        <v>106</v>
      </c>
      <c r="B59" s="142"/>
      <c r="C59" s="142"/>
      <c r="D59" s="142"/>
      <c r="E59" s="142"/>
      <c r="F59" s="142"/>
      <c r="G59" s="10" t="s">
        <v>123</v>
      </c>
      <c r="H59" s="53">
        <v>646737</v>
      </c>
      <c r="I59" s="53">
        <v>588105</v>
      </c>
      <c r="K59" s="20"/>
    </row>
    <row r="60" spans="1:11" s="8" customFormat="1" ht="12.75" customHeight="1" x14ac:dyDescent="0.3">
      <c r="A60" s="142" t="s">
        <v>86</v>
      </c>
      <c r="B60" s="142"/>
      <c r="C60" s="142"/>
      <c r="D60" s="142"/>
      <c r="E60" s="142"/>
      <c r="F60" s="142"/>
      <c r="G60" s="31" t="s">
        <v>33</v>
      </c>
      <c r="H60" s="36">
        <v>1557939</v>
      </c>
      <c r="I60" s="36">
        <v>903931</v>
      </c>
      <c r="K60" s="20"/>
    </row>
    <row r="61" spans="1:11" s="8" customFormat="1" ht="12.75" customHeight="1" x14ac:dyDescent="0.3">
      <c r="A61" s="142" t="s">
        <v>129</v>
      </c>
      <c r="B61" s="142"/>
      <c r="C61" s="142"/>
      <c r="D61" s="142"/>
      <c r="E61" s="142"/>
      <c r="F61" s="142"/>
      <c r="G61" s="35" t="s">
        <v>90</v>
      </c>
      <c r="H61" s="36">
        <v>312458</v>
      </c>
      <c r="I61" s="36">
        <v>317155</v>
      </c>
      <c r="K61" s="20"/>
    </row>
    <row r="62" spans="1:11" s="8" customFormat="1" ht="12.75" customHeight="1" x14ac:dyDescent="0.3">
      <c r="A62" s="142" t="s">
        <v>94</v>
      </c>
      <c r="B62" s="142"/>
      <c r="C62" s="142"/>
      <c r="D62" s="142"/>
      <c r="E62" s="142"/>
      <c r="F62" s="142"/>
      <c r="G62" s="35" t="s">
        <v>32</v>
      </c>
      <c r="H62" s="36">
        <v>89281</v>
      </c>
      <c r="I62" s="36" t="s">
        <v>177</v>
      </c>
      <c r="K62" s="20"/>
    </row>
    <row r="63" spans="1:11" s="8" customFormat="1" ht="12.75" customHeight="1" x14ac:dyDescent="0.3">
      <c r="A63" s="142" t="s">
        <v>34</v>
      </c>
      <c r="B63" s="142"/>
      <c r="C63" s="142"/>
      <c r="D63" s="142"/>
      <c r="E63" s="142"/>
      <c r="F63" s="142"/>
      <c r="G63" s="32" t="s">
        <v>89</v>
      </c>
      <c r="H63" s="36">
        <v>581682</v>
      </c>
      <c r="I63" s="36">
        <v>1735708</v>
      </c>
      <c r="K63" s="20"/>
    </row>
    <row r="64" spans="1:11" hidden="1" x14ac:dyDescent="0.3">
      <c r="A64" s="142" t="s">
        <v>49</v>
      </c>
      <c r="B64" s="142"/>
      <c r="C64" s="142"/>
      <c r="D64" s="142"/>
      <c r="E64" s="142"/>
      <c r="F64" s="142"/>
      <c r="G64" s="10" t="s">
        <v>50</v>
      </c>
      <c r="H64" s="36"/>
      <c r="I64" s="15"/>
      <c r="K64" s="20"/>
    </row>
    <row r="65" spans="1:254" x14ac:dyDescent="0.3">
      <c r="A65" s="148" t="s">
        <v>71</v>
      </c>
      <c r="B65" s="148"/>
      <c r="C65" s="148"/>
      <c r="D65" s="148"/>
      <c r="E65" s="148"/>
      <c r="F65" s="148"/>
      <c r="G65" s="12">
        <v>300</v>
      </c>
      <c r="H65" s="37">
        <f>SUM(H57:H64)</f>
        <v>19115235</v>
      </c>
      <c r="I65" s="30">
        <f>SUM(I57:I64)</f>
        <v>11507083</v>
      </c>
      <c r="K65" s="20"/>
    </row>
    <row r="66" spans="1:254" s="8" customFormat="1" ht="12.75" customHeight="1" x14ac:dyDescent="0.3">
      <c r="A66" s="143" t="s">
        <v>100</v>
      </c>
      <c r="B66" s="143"/>
      <c r="C66" s="143"/>
      <c r="D66" s="143"/>
      <c r="E66" s="143"/>
      <c r="F66" s="143"/>
      <c r="G66" s="13"/>
      <c r="H66" s="37">
        <f>H55+H65</f>
        <v>82424368</v>
      </c>
      <c r="I66" s="30">
        <f>I55+I65</f>
        <v>80039902</v>
      </c>
      <c r="K66" s="20"/>
    </row>
    <row r="67" spans="1:254" s="8" customFormat="1" ht="12.75" customHeight="1" x14ac:dyDescent="0.3">
      <c r="A67" s="143" t="s">
        <v>134</v>
      </c>
      <c r="B67" s="143"/>
      <c r="C67" s="143"/>
      <c r="D67" s="143"/>
      <c r="E67" s="143"/>
      <c r="F67" s="143"/>
      <c r="G67" s="13"/>
      <c r="H67" s="37">
        <f>H66+H49</f>
        <v>167656533</v>
      </c>
      <c r="I67" s="30">
        <f>I49+I66</f>
        <v>165977859</v>
      </c>
      <c r="K67" s="20"/>
    </row>
    <row r="68" spans="1:254" s="8" customFormat="1" ht="12.75" customHeight="1" x14ac:dyDescent="0.3">
      <c r="A68" s="8" t="s">
        <v>51</v>
      </c>
      <c r="H68" s="26"/>
      <c r="I68" s="19"/>
      <c r="K68" s="21"/>
    </row>
    <row r="69" spans="1:254" s="8" customFormat="1" ht="12.75" customHeight="1" x14ac:dyDescent="0.3">
      <c r="B69" s="153" t="s">
        <v>102</v>
      </c>
      <c r="C69" s="153"/>
      <c r="D69" s="154" t="s">
        <v>108</v>
      </c>
      <c r="E69" s="154"/>
      <c r="F69" s="154"/>
      <c r="G69" s="154" t="s">
        <v>52</v>
      </c>
      <c r="H69" s="154"/>
      <c r="I69" s="20"/>
    </row>
    <row r="70" spans="1:254" s="2" customFormat="1" ht="12.75" customHeight="1" x14ac:dyDescent="0.3">
      <c r="C70" s="2" t="s">
        <v>53</v>
      </c>
      <c r="H70" s="48" t="s">
        <v>54</v>
      </c>
      <c r="I70" s="18"/>
    </row>
    <row r="71" spans="1:254" s="2" customFormat="1" ht="12.75" customHeight="1" x14ac:dyDescent="0.3">
      <c r="B71" s="150" t="s">
        <v>55</v>
      </c>
      <c r="C71" s="150"/>
      <c r="D71" s="151" t="s">
        <v>111</v>
      </c>
      <c r="E71" s="152"/>
      <c r="F71" s="152"/>
      <c r="G71" s="152"/>
      <c r="H71" s="46" t="s">
        <v>52</v>
      </c>
    </row>
    <row r="72" spans="1:254" s="2" customFormat="1" ht="12" customHeight="1" x14ac:dyDescent="0.3">
      <c r="C72" s="2" t="s">
        <v>53</v>
      </c>
      <c r="H72" s="48" t="s">
        <v>54</v>
      </c>
    </row>
    <row r="73" spans="1:254" x14ac:dyDescent="0.3"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s="2" customFormat="1" x14ac:dyDescent="0.3">
      <c r="B74" s="2" t="s">
        <v>56</v>
      </c>
    </row>
    <row r="75" spans="1:254" s="2" customFormat="1" x14ac:dyDescent="0.3"/>
    <row r="76" spans="1:254" x14ac:dyDescent="0.3">
      <c r="I76" s="18"/>
    </row>
  </sheetData>
  <mergeCells count="73">
    <mergeCell ref="I15:I16"/>
    <mergeCell ref="H15:H16"/>
    <mergeCell ref="D5:F5"/>
    <mergeCell ref="E8:G8"/>
    <mergeCell ref="E10:I10"/>
    <mergeCell ref="A11:D11"/>
    <mergeCell ref="E11:I11"/>
    <mergeCell ref="E6:G6"/>
    <mergeCell ref="A9:D9"/>
    <mergeCell ref="E9:I9"/>
    <mergeCell ref="A10:D10"/>
    <mergeCell ref="A12:D12"/>
    <mergeCell ref="E12:J12"/>
    <mergeCell ref="G15:G16"/>
    <mergeCell ref="A15:F16"/>
    <mergeCell ref="B71:C71"/>
    <mergeCell ref="D71:G71"/>
    <mergeCell ref="A57:F57"/>
    <mergeCell ref="A55:F55"/>
    <mergeCell ref="A52:F52"/>
    <mergeCell ref="A56:F56"/>
    <mergeCell ref="B69:C69"/>
    <mergeCell ref="D69:F69"/>
    <mergeCell ref="G69:H69"/>
    <mergeCell ref="A58:F58"/>
    <mergeCell ref="A67:F67"/>
    <mergeCell ref="A59:F59"/>
    <mergeCell ref="A63:F63"/>
    <mergeCell ref="A60:F60"/>
    <mergeCell ref="A65:F65"/>
    <mergeCell ref="A64:F64"/>
    <mergeCell ref="A61:F61"/>
    <mergeCell ref="A62:F62"/>
    <mergeCell ref="A66:F66"/>
    <mergeCell ref="H41:H42"/>
    <mergeCell ref="G41:G42"/>
    <mergeCell ref="A44:F44"/>
    <mergeCell ref="A54:F54"/>
    <mergeCell ref="A45:F45"/>
    <mergeCell ref="A47:F47"/>
    <mergeCell ref="A46:F46"/>
    <mergeCell ref="A49:F49"/>
    <mergeCell ref="A53:F53"/>
    <mergeCell ref="A48:F48"/>
    <mergeCell ref="A50:F50"/>
    <mergeCell ref="A51:F51"/>
    <mergeCell ref="A43:F43"/>
    <mergeCell ref="A21:F21"/>
    <mergeCell ref="A32:F32"/>
    <mergeCell ref="A24:F24"/>
    <mergeCell ref="A20:F20"/>
    <mergeCell ref="A17:F17"/>
    <mergeCell ref="A25:F25"/>
    <mergeCell ref="A26:F26"/>
    <mergeCell ref="A22:F22"/>
    <mergeCell ref="A28:F28"/>
    <mergeCell ref="A23:F23"/>
    <mergeCell ref="A18:F18"/>
    <mergeCell ref="A27:F27"/>
    <mergeCell ref="A19:F19"/>
    <mergeCell ref="A40:F40"/>
    <mergeCell ref="A39:F39"/>
    <mergeCell ref="A29:F29"/>
    <mergeCell ref="A30:F30"/>
    <mergeCell ref="I41:I42"/>
    <mergeCell ref="A37:F37"/>
    <mergeCell ref="A31:F31"/>
    <mergeCell ref="A34:F34"/>
    <mergeCell ref="A38:F38"/>
    <mergeCell ref="A33:F33"/>
    <mergeCell ref="A36:F36"/>
    <mergeCell ref="A35:F35"/>
    <mergeCell ref="A41:F42"/>
  </mergeCells>
  <phoneticPr fontId="0" type="noConversion"/>
  <pageMargins left="0.39370078740157483" right="0" top="0" bottom="0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IT53"/>
  <sheetViews>
    <sheetView workbookViewId="0">
      <selection activeCell="N16" sqref="N16"/>
    </sheetView>
  </sheetViews>
  <sheetFormatPr defaultColWidth="8.84375" defaultRowHeight="11.6" x14ac:dyDescent="0.3"/>
  <cols>
    <col min="1" max="1" width="3.15234375" style="8" customWidth="1"/>
    <col min="2" max="2" width="3.53515625" style="8" customWidth="1"/>
    <col min="3" max="3" width="9.3046875" style="8" customWidth="1"/>
    <col min="4" max="4" width="13.53515625" style="8" customWidth="1"/>
    <col min="5" max="5" width="4" style="8" customWidth="1"/>
    <col min="6" max="6" width="29.3828125" style="8" customWidth="1"/>
    <col min="7" max="7" width="6.53515625" style="8" customWidth="1"/>
    <col min="8" max="8" width="17" style="57" customWidth="1"/>
    <col min="9" max="9" width="17.15234375" style="57" customWidth="1"/>
    <col min="10" max="10" width="14.69140625" style="8" customWidth="1"/>
    <col min="11" max="11" width="11.15234375" style="8" customWidth="1"/>
    <col min="12" max="16384" width="8.84375" style="8"/>
  </cols>
  <sheetData>
    <row r="1" spans="1:254" s="1" customFormat="1" ht="12.75" customHeight="1" x14ac:dyDescent="0.3"/>
    <row r="2" spans="1:254" ht="12.75" customHeight="1" x14ac:dyDescent="0.3"/>
    <row r="3" spans="1:254" s="2" customFormat="1" ht="12.75" customHeight="1" x14ac:dyDescent="0.35">
      <c r="E3" s="3"/>
      <c r="F3" s="3"/>
      <c r="G3" s="3"/>
      <c r="H3" s="58"/>
      <c r="I3" s="58"/>
    </row>
    <row r="4" spans="1:254" s="2" customFormat="1" ht="12.75" customHeight="1" x14ac:dyDescent="0.35">
      <c r="E4" s="3"/>
      <c r="F4" s="3"/>
      <c r="G4" s="3"/>
      <c r="H4" s="58"/>
      <c r="I4" s="58"/>
    </row>
    <row r="5" spans="1:254" ht="12.75" customHeight="1" x14ac:dyDescent="0.3"/>
    <row r="6" spans="1:254" s="6" customFormat="1" ht="12.75" customHeight="1" x14ac:dyDescent="0.3">
      <c r="A6" s="182" t="s">
        <v>67</v>
      </c>
      <c r="B6" s="182"/>
      <c r="C6" s="182"/>
      <c r="D6" s="182"/>
      <c r="E6" s="182"/>
      <c r="F6" s="182"/>
      <c r="G6" s="183"/>
      <c r="H6" s="183"/>
      <c r="I6" s="59"/>
    </row>
    <row r="7" spans="1:254" ht="12.45" x14ac:dyDescent="0.3">
      <c r="D7" s="156" t="s">
        <v>144</v>
      </c>
      <c r="E7" s="156"/>
      <c r="F7" s="156"/>
      <c r="G7" s="156"/>
    </row>
    <row r="8" spans="1:254" ht="12.75" customHeight="1" x14ac:dyDescent="0.3">
      <c r="D8" s="156"/>
      <c r="E8" s="156"/>
      <c r="F8" s="156"/>
      <c r="G8" s="156"/>
    </row>
    <row r="9" spans="1:254" ht="12.45" x14ac:dyDescent="0.3"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s="2" customFormat="1" ht="12.75" customHeight="1" x14ac:dyDescent="0.3">
      <c r="A10" s="158" t="s">
        <v>0</v>
      </c>
      <c r="B10" s="158"/>
      <c r="C10" s="158"/>
      <c r="D10" s="158"/>
      <c r="E10" s="184" t="s">
        <v>1</v>
      </c>
      <c r="F10" s="184"/>
      <c r="G10" s="184"/>
      <c r="H10" s="184"/>
      <c r="I10" s="60"/>
    </row>
    <row r="11" spans="1:254" s="2" customFormat="1" ht="12.75" customHeight="1" x14ac:dyDescent="0.3">
      <c r="A11" s="158" t="s">
        <v>2</v>
      </c>
      <c r="B11" s="158"/>
      <c r="C11" s="158"/>
      <c r="D11" s="158"/>
      <c r="E11" s="185" t="s">
        <v>3</v>
      </c>
      <c r="F11" s="185"/>
      <c r="G11" s="185"/>
      <c r="H11" s="185"/>
      <c r="I11" s="60"/>
    </row>
    <row r="12" spans="1:254" s="2" customFormat="1" ht="12.75" customHeight="1" x14ac:dyDescent="0.3">
      <c r="A12" s="158" t="s">
        <v>4</v>
      </c>
      <c r="B12" s="158"/>
      <c r="C12" s="158"/>
      <c r="D12" s="158"/>
      <c r="E12" s="159" t="s">
        <v>5</v>
      </c>
      <c r="F12" s="159"/>
      <c r="G12" s="159"/>
      <c r="H12" s="159"/>
      <c r="I12" s="60"/>
    </row>
    <row r="13" spans="1:254" s="2" customFormat="1" ht="12.75" customHeight="1" x14ac:dyDescent="0.3">
      <c r="A13" s="158" t="s">
        <v>6</v>
      </c>
      <c r="B13" s="158"/>
      <c r="C13" s="158"/>
      <c r="D13" s="158"/>
      <c r="E13" s="163" t="s">
        <v>101</v>
      </c>
      <c r="F13" s="163"/>
      <c r="G13" s="163"/>
      <c r="H13" s="163"/>
      <c r="I13" s="163"/>
      <c r="J13" s="163"/>
    </row>
    <row r="14" spans="1:254" ht="12.75" customHeight="1" thickBot="1" x14ac:dyDescent="0.4">
      <c r="H14" s="72"/>
      <c r="I14" s="72" t="s">
        <v>61</v>
      </c>
      <c r="K14" s="2"/>
    </row>
    <row r="15" spans="1:254" ht="12.75" customHeight="1" x14ac:dyDescent="0.3">
      <c r="A15" s="186" t="s">
        <v>57</v>
      </c>
      <c r="B15" s="187"/>
      <c r="C15" s="187"/>
      <c r="D15" s="187"/>
      <c r="E15" s="187"/>
      <c r="F15" s="187"/>
      <c r="G15" s="190" t="s">
        <v>8</v>
      </c>
      <c r="H15" s="191" t="s">
        <v>146</v>
      </c>
      <c r="I15" s="176" t="s">
        <v>145</v>
      </c>
      <c r="K15" s="2"/>
    </row>
    <row r="16" spans="1:254" ht="33" customHeight="1" x14ac:dyDescent="0.3">
      <c r="A16" s="188"/>
      <c r="B16" s="189"/>
      <c r="C16" s="189"/>
      <c r="D16" s="189"/>
      <c r="E16" s="189"/>
      <c r="F16" s="189"/>
      <c r="G16" s="133"/>
      <c r="H16" s="192"/>
      <c r="I16" s="177"/>
      <c r="K16" s="2"/>
    </row>
    <row r="17" spans="1:10" ht="12.75" customHeight="1" x14ac:dyDescent="0.3">
      <c r="A17" s="168" t="s">
        <v>68</v>
      </c>
      <c r="B17" s="169"/>
      <c r="C17" s="169"/>
      <c r="D17" s="169"/>
      <c r="E17" s="169"/>
      <c r="F17" s="169"/>
      <c r="G17" s="10" t="s">
        <v>9</v>
      </c>
      <c r="H17" s="61">
        <v>29663458</v>
      </c>
      <c r="I17" s="73">
        <v>29747075</v>
      </c>
    </row>
    <row r="18" spans="1:10" ht="12.75" customHeight="1" x14ac:dyDescent="0.3">
      <c r="A18" s="168" t="s">
        <v>59</v>
      </c>
      <c r="B18" s="169"/>
      <c r="C18" s="169"/>
      <c r="D18" s="169"/>
      <c r="E18" s="169"/>
      <c r="F18" s="169"/>
      <c r="G18" s="32" t="s">
        <v>10</v>
      </c>
      <c r="H18" s="56">
        <v>-13752385</v>
      </c>
      <c r="I18" s="74">
        <v>-10915237</v>
      </c>
    </row>
    <row r="19" spans="1:10" ht="12.75" customHeight="1" x14ac:dyDescent="0.3">
      <c r="A19" s="178" t="s">
        <v>135</v>
      </c>
      <c r="B19" s="179"/>
      <c r="C19" s="179"/>
      <c r="D19" s="179"/>
      <c r="E19" s="179"/>
      <c r="F19" s="179"/>
      <c r="G19" s="34" t="s">
        <v>11</v>
      </c>
      <c r="H19" s="62">
        <v>15911073</v>
      </c>
      <c r="I19" s="75">
        <v>18831838</v>
      </c>
    </row>
    <row r="20" spans="1:10" ht="12.75" customHeight="1" x14ac:dyDescent="0.3">
      <c r="A20" s="168" t="s">
        <v>69</v>
      </c>
      <c r="B20" s="169"/>
      <c r="C20" s="169"/>
      <c r="D20" s="169"/>
      <c r="E20" s="169"/>
      <c r="F20" s="169"/>
      <c r="G20" s="32" t="s">
        <v>12</v>
      </c>
      <c r="H20" s="56">
        <v>-1410120</v>
      </c>
      <c r="I20" s="74">
        <v>-1843171</v>
      </c>
      <c r="J20" s="20"/>
    </row>
    <row r="21" spans="1:10" x14ac:dyDescent="0.3">
      <c r="A21" s="168" t="s">
        <v>87</v>
      </c>
      <c r="B21" s="169"/>
      <c r="C21" s="169"/>
      <c r="D21" s="169"/>
      <c r="E21" s="169"/>
      <c r="F21" s="169"/>
      <c r="G21" s="32" t="s">
        <v>13</v>
      </c>
      <c r="H21" s="61">
        <v>210743</v>
      </c>
      <c r="I21" s="73">
        <v>333189</v>
      </c>
    </row>
    <row r="22" spans="1:10" ht="12.75" hidden="1" customHeight="1" x14ac:dyDescent="0.3">
      <c r="A22" s="168" t="s">
        <v>60</v>
      </c>
      <c r="B22" s="169"/>
      <c r="C22" s="169"/>
      <c r="D22" s="169"/>
      <c r="E22" s="169"/>
      <c r="F22" s="169"/>
      <c r="G22" s="32" t="s">
        <v>58</v>
      </c>
      <c r="H22" s="61"/>
      <c r="I22" s="73"/>
      <c r="J22" s="20"/>
    </row>
    <row r="23" spans="1:10" ht="12.75" customHeight="1" x14ac:dyDescent="0.3">
      <c r="A23" s="168" t="s">
        <v>88</v>
      </c>
      <c r="B23" s="169"/>
      <c r="C23" s="169"/>
      <c r="D23" s="169"/>
      <c r="E23" s="169"/>
      <c r="F23" s="169"/>
      <c r="G23" s="32" t="s">
        <v>14</v>
      </c>
      <c r="H23" s="56">
        <v>-1783009</v>
      </c>
      <c r="I23" s="74">
        <v>-194618</v>
      </c>
      <c r="J23" s="20"/>
    </row>
    <row r="24" spans="1:10" ht="12.75" customHeight="1" x14ac:dyDescent="0.3">
      <c r="A24" s="168" t="s">
        <v>147</v>
      </c>
      <c r="B24" s="180"/>
      <c r="C24" s="180"/>
      <c r="D24" s="180"/>
      <c r="E24" s="180"/>
      <c r="F24" s="181"/>
      <c r="G24" s="32" t="s">
        <v>15</v>
      </c>
      <c r="H24" s="56">
        <v>-115115</v>
      </c>
      <c r="I24" s="74">
        <v>-223580</v>
      </c>
      <c r="J24" s="20"/>
    </row>
    <row r="25" spans="1:10" ht="12.75" customHeight="1" x14ac:dyDescent="0.3">
      <c r="A25" s="168" t="s">
        <v>130</v>
      </c>
      <c r="B25" s="169"/>
      <c r="C25" s="169"/>
      <c r="D25" s="169"/>
      <c r="E25" s="169"/>
      <c r="F25" s="169"/>
      <c r="G25" s="32" t="s">
        <v>81</v>
      </c>
      <c r="H25" s="56">
        <v>-43747</v>
      </c>
      <c r="I25" s="74">
        <v>-197036</v>
      </c>
      <c r="J25" s="20"/>
    </row>
    <row r="26" spans="1:10" ht="12.75" customHeight="1" x14ac:dyDescent="0.3">
      <c r="A26" s="168" t="s">
        <v>124</v>
      </c>
      <c r="B26" s="169"/>
      <c r="C26" s="169"/>
      <c r="D26" s="169"/>
      <c r="E26" s="169"/>
      <c r="F26" s="169"/>
      <c r="G26" s="32" t="s">
        <v>82</v>
      </c>
      <c r="H26" s="61">
        <v>13722</v>
      </c>
      <c r="I26" s="74">
        <v>-34337</v>
      </c>
      <c r="J26" s="20"/>
    </row>
    <row r="27" spans="1:10" s="50" customFormat="1" ht="21.75" customHeight="1" x14ac:dyDescent="0.3">
      <c r="A27" s="172" t="s">
        <v>132</v>
      </c>
      <c r="B27" s="173"/>
      <c r="C27" s="173"/>
      <c r="D27" s="173"/>
      <c r="E27" s="173"/>
      <c r="F27" s="173"/>
      <c r="G27" s="34" t="s">
        <v>83</v>
      </c>
      <c r="H27" s="63">
        <v>12783547</v>
      </c>
      <c r="I27" s="76">
        <v>16672285</v>
      </c>
      <c r="J27" s="51"/>
    </row>
    <row r="28" spans="1:10" ht="12.75" customHeight="1" x14ac:dyDescent="0.3">
      <c r="A28" s="168" t="s">
        <v>80</v>
      </c>
      <c r="B28" s="169"/>
      <c r="C28" s="169"/>
      <c r="D28" s="169"/>
      <c r="E28" s="169"/>
      <c r="F28" s="169"/>
      <c r="G28" s="32" t="s">
        <v>17</v>
      </c>
      <c r="H28" s="61">
        <v>278067</v>
      </c>
      <c r="I28" s="73">
        <v>434133</v>
      </c>
      <c r="J28" s="20"/>
    </row>
    <row r="29" spans="1:10" ht="16.5" customHeight="1" x14ac:dyDescent="0.3">
      <c r="A29" s="168" t="s">
        <v>70</v>
      </c>
      <c r="B29" s="169"/>
      <c r="C29" s="169"/>
      <c r="D29" s="169"/>
      <c r="E29" s="169"/>
      <c r="F29" s="169"/>
      <c r="G29" s="32" t="s">
        <v>18</v>
      </c>
      <c r="H29" s="56">
        <v>-5129892</v>
      </c>
      <c r="I29" s="74">
        <v>-4714012</v>
      </c>
      <c r="J29" s="20"/>
    </row>
    <row r="30" spans="1:10" ht="13.5" customHeight="1" x14ac:dyDescent="0.3">
      <c r="A30" s="168" t="s">
        <v>110</v>
      </c>
      <c r="B30" s="169"/>
      <c r="C30" s="169"/>
      <c r="D30" s="169"/>
      <c r="E30" s="169"/>
      <c r="F30" s="169"/>
      <c r="G30" s="32" t="s">
        <v>20</v>
      </c>
      <c r="H30" s="56">
        <v>-1690938</v>
      </c>
      <c r="I30" s="74">
        <v>182628</v>
      </c>
      <c r="J30" s="20"/>
    </row>
    <row r="31" spans="1:10" ht="25.5" customHeight="1" x14ac:dyDescent="0.3">
      <c r="A31" s="172" t="s">
        <v>136</v>
      </c>
      <c r="B31" s="173"/>
      <c r="C31" s="173"/>
      <c r="D31" s="173"/>
      <c r="E31" s="173"/>
      <c r="F31" s="173"/>
      <c r="G31" s="34" t="s">
        <v>22</v>
      </c>
      <c r="H31" s="62">
        <v>6240784</v>
      </c>
      <c r="I31" s="75">
        <v>12575034</v>
      </c>
      <c r="J31" s="25"/>
    </row>
    <row r="32" spans="1:10" s="14" customFormat="1" ht="12.75" customHeight="1" x14ac:dyDescent="0.3">
      <c r="A32" s="174" t="s">
        <v>113</v>
      </c>
      <c r="B32" s="175"/>
      <c r="C32" s="175"/>
      <c r="D32" s="175"/>
      <c r="E32" s="175"/>
      <c r="F32" s="175"/>
      <c r="G32" s="32" t="s">
        <v>24</v>
      </c>
      <c r="H32" s="56">
        <v>-628451</v>
      </c>
      <c r="I32" s="74"/>
    </row>
    <row r="33" spans="1:254" x14ac:dyDescent="0.3">
      <c r="A33" s="170" t="s">
        <v>133</v>
      </c>
      <c r="B33" s="171"/>
      <c r="C33" s="171"/>
      <c r="D33" s="171"/>
      <c r="E33" s="171"/>
      <c r="F33" s="171"/>
      <c r="G33" s="34" t="s">
        <v>26</v>
      </c>
      <c r="H33" s="64">
        <v>5612333</v>
      </c>
      <c r="I33" s="77">
        <v>12575034</v>
      </c>
    </row>
    <row r="34" spans="1:254" ht="29.25" hidden="1" customHeight="1" x14ac:dyDescent="0.3">
      <c r="A34" s="170" t="s">
        <v>125</v>
      </c>
      <c r="B34" s="171"/>
      <c r="C34" s="171"/>
      <c r="D34" s="171"/>
      <c r="E34" s="171"/>
      <c r="F34" s="171"/>
      <c r="G34" s="34"/>
      <c r="H34" s="71"/>
      <c r="I34" s="77"/>
    </row>
    <row r="35" spans="1:254" ht="29.25" hidden="1" customHeight="1" x14ac:dyDescent="0.3">
      <c r="A35" s="170" t="s">
        <v>126</v>
      </c>
      <c r="B35" s="171"/>
      <c r="C35" s="171"/>
      <c r="D35" s="171"/>
      <c r="E35" s="171"/>
      <c r="F35" s="171"/>
      <c r="G35" s="34"/>
      <c r="H35" s="71"/>
      <c r="I35" s="77"/>
    </row>
    <row r="36" spans="1:254" ht="13.5" hidden="1" customHeight="1" x14ac:dyDescent="0.3">
      <c r="A36" s="170" t="s">
        <v>114</v>
      </c>
      <c r="B36" s="171"/>
      <c r="C36" s="171"/>
      <c r="D36" s="171"/>
      <c r="E36" s="171"/>
      <c r="F36" s="171"/>
      <c r="G36" s="34" t="s">
        <v>26</v>
      </c>
      <c r="H36" s="71"/>
      <c r="I36" s="77"/>
    </row>
    <row r="37" spans="1:254" ht="29.25" hidden="1" customHeight="1" x14ac:dyDescent="0.3">
      <c r="A37" s="170" t="s">
        <v>115</v>
      </c>
      <c r="B37" s="171"/>
      <c r="C37" s="171"/>
      <c r="D37" s="171"/>
      <c r="E37" s="171"/>
      <c r="F37" s="171"/>
      <c r="G37" s="34" t="s">
        <v>28</v>
      </c>
      <c r="H37" s="71"/>
      <c r="I37" s="74"/>
    </row>
    <row r="38" spans="1:254" ht="12" thickBot="1" x14ac:dyDescent="0.35">
      <c r="A38" s="164" t="s">
        <v>137</v>
      </c>
      <c r="B38" s="165"/>
      <c r="C38" s="165"/>
      <c r="D38" s="165"/>
      <c r="E38" s="165"/>
      <c r="F38" s="165"/>
      <c r="G38" s="78" t="s">
        <v>28</v>
      </c>
      <c r="H38" s="79">
        <v>5612333</v>
      </c>
      <c r="I38" s="80">
        <v>12575034</v>
      </c>
    </row>
    <row r="39" spans="1:254" ht="11.5" customHeight="1" x14ac:dyDescent="0.3">
      <c r="H39" s="65"/>
      <c r="I39" s="65"/>
    </row>
    <row r="40" spans="1:254" s="27" customFormat="1" ht="12.75" customHeight="1" x14ac:dyDescent="0.3">
      <c r="B40" s="166" t="s">
        <v>102</v>
      </c>
      <c r="C40" s="166"/>
      <c r="D40" s="151" t="s">
        <v>108</v>
      </c>
      <c r="E40" s="151"/>
      <c r="F40" s="151"/>
      <c r="G40" s="151"/>
      <c r="H40" s="66"/>
      <c r="I40" s="66"/>
    </row>
    <row r="41" spans="1:254" s="27" customFormat="1" ht="13.5" customHeight="1" x14ac:dyDescent="0.3">
      <c r="C41" s="27" t="s">
        <v>53</v>
      </c>
      <c r="H41" s="67" t="s">
        <v>54</v>
      </c>
      <c r="I41" s="67"/>
    </row>
    <row r="42" spans="1:254" s="27" customFormat="1" ht="13.5" customHeight="1" x14ac:dyDescent="0.3">
      <c r="H42" s="67"/>
      <c r="I42" s="67"/>
    </row>
    <row r="43" spans="1:254" s="27" customFormat="1" ht="12.75" customHeight="1" x14ac:dyDescent="0.3">
      <c r="B43" s="167" t="s">
        <v>55</v>
      </c>
      <c r="C43" s="167"/>
      <c r="D43" s="151" t="s">
        <v>111</v>
      </c>
      <c r="E43" s="152"/>
      <c r="F43" s="152"/>
      <c r="G43" s="152"/>
      <c r="H43" s="68" t="s">
        <v>52</v>
      </c>
      <c r="I43" s="68" t="s">
        <v>52</v>
      </c>
    </row>
    <row r="44" spans="1:254" s="27" customFormat="1" ht="12.75" customHeight="1" x14ac:dyDescent="0.3">
      <c r="C44" s="27" t="s">
        <v>53</v>
      </c>
      <c r="H44" s="67" t="s">
        <v>54</v>
      </c>
      <c r="I44" s="67"/>
    </row>
    <row r="45" spans="1:254" s="27" customFormat="1" ht="12.45" x14ac:dyDescent="0.3">
      <c r="B45" s="28" t="s">
        <v>56</v>
      </c>
      <c r="H45" s="69"/>
      <c r="I45" s="69"/>
    </row>
    <row r="46" spans="1:254" ht="12.75" customHeight="1" x14ac:dyDescent="0.3"/>
    <row r="47" spans="1:254" ht="12.45" x14ac:dyDescent="0.3">
      <c r="A47"/>
      <c r="B47"/>
      <c r="C47"/>
      <c r="D47"/>
      <c r="E47"/>
      <c r="F47"/>
      <c r="G47"/>
      <c r="H47" s="70"/>
      <c r="I47" s="70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ht="12.45" x14ac:dyDescent="0.3">
      <c r="A48"/>
      <c r="B48"/>
      <c r="C48"/>
      <c r="D48"/>
      <c r="E48"/>
      <c r="F48"/>
      <c r="G48"/>
      <c r="H48" s="70"/>
      <c r="I48" s="70"/>
    </row>
    <row r="50" spans="1:1" ht="12.45" x14ac:dyDescent="0.3">
      <c r="A50" s="5"/>
    </row>
    <row r="51" spans="1:1" ht="12.45" x14ac:dyDescent="0.3">
      <c r="A51" s="22"/>
    </row>
    <row r="52" spans="1:1" ht="12.9" x14ac:dyDescent="0.35">
      <c r="A52" s="23"/>
    </row>
    <row r="53" spans="1:1" x14ac:dyDescent="0.3">
      <c r="A53" s="24"/>
    </row>
  </sheetData>
  <mergeCells count="42">
    <mergeCell ref="A24:F24"/>
    <mergeCell ref="A6:F6"/>
    <mergeCell ref="G6:H6"/>
    <mergeCell ref="D7:G7"/>
    <mergeCell ref="D8:G8"/>
    <mergeCell ref="A10:D10"/>
    <mergeCell ref="E10:H10"/>
    <mergeCell ref="A11:D11"/>
    <mergeCell ref="E11:H11"/>
    <mergeCell ref="A12:D12"/>
    <mergeCell ref="E12:H12"/>
    <mergeCell ref="A13:D13"/>
    <mergeCell ref="E13:J13"/>
    <mergeCell ref="A15:F16"/>
    <mergeCell ref="G15:G16"/>
    <mergeCell ref="H15:H16"/>
    <mergeCell ref="I15:I16"/>
    <mergeCell ref="A17:F17"/>
    <mergeCell ref="A18:F18"/>
    <mergeCell ref="A19:F19"/>
    <mergeCell ref="A20:F20"/>
    <mergeCell ref="A21:F21"/>
    <mergeCell ref="A22:F22"/>
    <mergeCell ref="A23:F23"/>
    <mergeCell ref="A25:F25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8:F38"/>
    <mergeCell ref="B40:C40"/>
    <mergeCell ref="D40:G40"/>
    <mergeCell ref="B43:C43"/>
    <mergeCell ref="D43:G43"/>
  </mergeCells>
  <pageMargins left="0.19685039370078741" right="0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781C-228A-4092-9FC3-D9568C2AFB8E}">
  <dimension ref="A1:D62"/>
  <sheetViews>
    <sheetView tabSelected="1" topLeftCell="A10" zoomScaleNormal="100" workbookViewId="0">
      <selection activeCell="B44" sqref="B44"/>
    </sheetView>
  </sheetViews>
  <sheetFormatPr defaultColWidth="9.15234375" defaultRowHeight="11.6" x14ac:dyDescent="0.3"/>
  <cols>
    <col min="1" max="1" width="52.69140625" style="100" customWidth="1"/>
    <col min="2" max="3" width="20.84375" style="100" customWidth="1"/>
    <col min="4" max="251" width="9.15234375" style="100"/>
    <col min="252" max="252" width="52.69140625" style="100" customWidth="1"/>
    <col min="253" max="253" width="18.84375" style="100" customWidth="1"/>
    <col min="254" max="254" width="17.84375" style="100" customWidth="1"/>
    <col min="255" max="507" width="9.15234375" style="100"/>
    <col min="508" max="508" width="52.69140625" style="100" customWidth="1"/>
    <col min="509" max="509" width="18.84375" style="100" customWidth="1"/>
    <col min="510" max="510" width="17.84375" style="100" customWidth="1"/>
    <col min="511" max="763" width="9.15234375" style="100"/>
    <col min="764" max="764" width="52.69140625" style="100" customWidth="1"/>
    <col min="765" max="765" width="18.84375" style="100" customWidth="1"/>
    <col min="766" max="766" width="17.84375" style="100" customWidth="1"/>
    <col min="767" max="1019" width="9.15234375" style="100"/>
    <col min="1020" max="1020" width="52.69140625" style="100" customWidth="1"/>
    <col min="1021" max="1021" width="18.84375" style="100" customWidth="1"/>
    <col min="1022" max="1022" width="17.84375" style="100" customWidth="1"/>
    <col min="1023" max="1275" width="9.15234375" style="100"/>
    <col min="1276" max="1276" width="52.69140625" style="100" customWidth="1"/>
    <col min="1277" max="1277" width="18.84375" style="100" customWidth="1"/>
    <col min="1278" max="1278" width="17.84375" style="100" customWidth="1"/>
    <col min="1279" max="1531" width="9.15234375" style="100"/>
    <col min="1532" max="1532" width="52.69140625" style="100" customWidth="1"/>
    <col min="1533" max="1533" width="18.84375" style="100" customWidth="1"/>
    <col min="1534" max="1534" width="17.84375" style="100" customWidth="1"/>
    <col min="1535" max="1787" width="9.15234375" style="100"/>
    <col min="1788" max="1788" width="52.69140625" style="100" customWidth="1"/>
    <col min="1789" max="1789" width="18.84375" style="100" customWidth="1"/>
    <col min="1790" max="1790" width="17.84375" style="100" customWidth="1"/>
    <col min="1791" max="2043" width="9.15234375" style="100"/>
    <col min="2044" max="2044" width="52.69140625" style="100" customWidth="1"/>
    <col min="2045" max="2045" width="18.84375" style="100" customWidth="1"/>
    <col min="2046" max="2046" width="17.84375" style="100" customWidth="1"/>
    <col min="2047" max="2299" width="9.15234375" style="100"/>
    <col min="2300" max="2300" width="52.69140625" style="100" customWidth="1"/>
    <col min="2301" max="2301" width="18.84375" style="100" customWidth="1"/>
    <col min="2302" max="2302" width="17.84375" style="100" customWidth="1"/>
    <col min="2303" max="2555" width="9.15234375" style="100"/>
    <col min="2556" max="2556" width="52.69140625" style="100" customWidth="1"/>
    <col min="2557" max="2557" width="18.84375" style="100" customWidth="1"/>
    <col min="2558" max="2558" width="17.84375" style="100" customWidth="1"/>
    <col min="2559" max="2811" width="9.15234375" style="100"/>
    <col min="2812" max="2812" width="52.69140625" style="100" customWidth="1"/>
    <col min="2813" max="2813" width="18.84375" style="100" customWidth="1"/>
    <col min="2814" max="2814" width="17.84375" style="100" customWidth="1"/>
    <col min="2815" max="3067" width="9.15234375" style="100"/>
    <col min="3068" max="3068" width="52.69140625" style="100" customWidth="1"/>
    <col min="3069" max="3069" width="18.84375" style="100" customWidth="1"/>
    <col min="3070" max="3070" width="17.84375" style="100" customWidth="1"/>
    <col min="3071" max="3323" width="9.15234375" style="100"/>
    <col min="3324" max="3324" width="52.69140625" style="100" customWidth="1"/>
    <col min="3325" max="3325" width="18.84375" style="100" customWidth="1"/>
    <col min="3326" max="3326" width="17.84375" style="100" customWidth="1"/>
    <col min="3327" max="3579" width="9.15234375" style="100"/>
    <col min="3580" max="3580" width="52.69140625" style="100" customWidth="1"/>
    <col min="3581" max="3581" width="18.84375" style="100" customWidth="1"/>
    <col min="3582" max="3582" width="17.84375" style="100" customWidth="1"/>
    <col min="3583" max="3835" width="9.15234375" style="100"/>
    <col min="3836" max="3836" width="52.69140625" style="100" customWidth="1"/>
    <col min="3837" max="3837" width="18.84375" style="100" customWidth="1"/>
    <col min="3838" max="3838" width="17.84375" style="100" customWidth="1"/>
    <col min="3839" max="4091" width="9.15234375" style="100"/>
    <col min="4092" max="4092" width="52.69140625" style="100" customWidth="1"/>
    <col min="4093" max="4093" width="18.84375" style="100" customWidth="1"/>
    <col min="4094" max="4094" width="17.84375" style="100" customWidth="1"/>
    <col min="4095" max="4347" width="9.15234375" style="100"/>
    <col min="4348" max="4348" width="52.69140625" style="100" customWidth="1"/>
    <col min="4349" max="4349" width="18.84375" style="100" customWidth="1"/>
    <col min="4350" max="4350" width="17.84375" style="100" customWidth="1"/>
    <col min="4351" max="4603" width="9.15234375" style="100"/>
    <col min="4604" max="4604" width="52.69140625" style="100" customWidth="1"/>
    <col min="4605" max="4605" width="18.84375" style="100" customWidth="1"/>
    <col min="4606" max="4606" width="17.84375" style="100" customWidth="1"/>
    <col min="4607" max="4859" width="9.15234375" style="100"/>
    <col min="4860" max="4860" width="52.69140625" style="100" customWidth="1"/>
    <col min="4861" max="4861" width="18.84375" style="100" customWidth="1"/>
    <col min="4862" max="4862" width="17.84375" style="100" customWidth="1"/>
    <col min="4863" max="5115" width="9.15234375" style="100"/>
    <col min="5116" max="5116" width="52.69140625" style="100" customWidth="1"/>
    <col min="5117" max="5117" width="18.84375" style="100" customWidth="1"/>
    <col min="5118" max="5118" width="17.84375" style="100" customWidth="1"/>
    <col min="5119" max="5371" width="9.15234375" style="100"/>
    <col min="5372" max="5372" width="52.69140625" style="100" customWidth="1"/>
    <col min="5373" max="5373" width="18.84375" style="100" customWidth="1"/>
    <col min="5374" max="5374" width="17.84375" style="100" customWidth="1"/>
    <col min="5375" max="5627" width="9.15234375" style="100"/>
    <col min="5628" max="5628" width="52.69140625" style="100" customWidth="1"/>
    <col min="5629" max="5629" width="18.84375" style="100" customWidth="1"/>
    <col min="5630" max="5630" width="17.84375" style="100" customWidth="1"/>
    <col min="5631" max="5883" width="9.15234375" style="100"/>
    <col min="5884" max="5884" width="52.69140625" style="100" customWidth="1"/>
    <col min="5885" max="5885" width="18.84375" style="100" customWidth="1"/>
    <col min="5886" max="5886" width="17.84375" style="100" customWidth="1"/>
    <col min="5887" max="6139" width="9.15234375" style="100"/>
    <col min="6140" max="6140" width="52.69140625" style="100" customWidth="1"/>
    <col min="6141" max="6141" width="18.84375" style="100" customWidth="1"/>
    <col min="6142" max="6142" width="17.84375" style="100" customWidth="1"/>
    <col min="6143" max="6395" width="9.15234375" style="100"/>
    <col min="6396" max="6396" width="52.69140625" style="100" customWidth="1"/>
    <col min="6397" max="6397" width="18.84375" style="100" customWidth="1"/>
    <col min="6398" max="6398" width="17.84375" style="100" customWidth="1"/>
    <col min="6399" max="6651" width="9.15234375" style="100"/>
    <col min="6652" max="6652" width="52.69140625" style="100" customWidth="1"/>
    <col min="6653" max="6653" width="18.84375" style="100" customWidth="1"/>
    <col min="6654" max="6654" width="17.84375" style="100" customWidth="1"/>
    <col min="6655" max="6907" width="9.15234375" style="100"/>
    <col min="6908" max="6908" width="52.69140625" style="100" customWidth="1"/>
    <col min="6909" max="6909" width="18.84375" style="100" customWidth="1"/>
    <col min="6910" max="6910" width="17.84375" style="100" customWidth="1"/>
    <col min="6911" max="7163" width="9.15234375" style="100"/>
    <col min="7164" max="7164" width="52.69140625" style="100" customWidth="1"/>
    <col min="7165" max="7165" width="18.84375" style="100" customWidth="1"/>
    <col min="7166" max="7166" width="17.84375" style="100" customWidth="1"/>
    <col min="7167" max="7419" width="9.15234375" style="100"/>
    <col min="7420" max="7420" width="52.69140625" style="100" customWidth="1"/>
    <col min="7421" max="7421" width="18.84375" style="100" customWidth="1"/>
    <col min="7422" max="7422" width="17.84375" style="100" customWidth="1"/>
    <col min="7423" max="7675" width="9.15234375" style="100"/>
    <col min="7676" max="7676" width="52.69140625" style="100" customWidth="1"/>
    <col min="7677" max="7677" width="18.84375" style="100" customWidth="1"/>
    <col min="7678" max="7678" width="17.84375" style="100" customWidth="1"/>
    <col min="7679" max="7931" width="9.15234375" style="100"/>
    <col min="7932" max="7932" width="52.69140625" style="100" customWidth="1"/>
    <col min="7933" max="7933" width="18.84375" style="100" customWidth="1"/>
    <col min="7934" max="7934" width="17.84375" style="100" customWidth="1"/>
    <col min="7935" max="8187" width="9.15234375" style="100"/>
    <col min="8188" max="8188" width="52.69140625" style="100" customWidth="1"/>
    <col min="8189" max="8189" width="18.84375" style="100" customWidth="1"/>
    <col min="8190" max="8190" width="17.84375" style="100" customWidth="1"/>
    <col min="8191" max="8443" width="9.15234375" style="100"/>
    <col min="8444" max="8444" width="52.69140625" style="100" customWidth="1"/>
    <col min="8445" max="8445" width="18.84375" style="100" customWidth="1"/>
    <col min="8446" max="8446" width="17.84375" style="100" customWidth="1"/>
    <col min="8447" max="8699" width="9.15234375" style="100"/>
    <col min="8700" max="8700" width="52.69140625" style="100" customWidth="1"/>
    <col min="8701" max="8701" width="18.84375" style="100" customWidth="1"/>
    <col min="8702" max="8702" width="17.84375" style="100" customWidth="1"/>
    <col min="8703" max="8955" width="9.15234375" style="100"/>
    <col min="8956" max="8956" width="52.69140625" style="100" customWidth="1"/>
    <col min="8957" max="8957" width="18.84375" style="100" customWidth="1"/>
    <col min="8958" max="8958" width="17.84375" style="100" customWidth="1"/>
    <col min="8959" max="9211" width="9.15234375" style="100"/>
    <col min="9212" max="9212" width="52.69140625" style="100" customWidth="1"/>
    <col min="9213" max="9213" width="18.84375" style="100" customWidth="1"/>
    <col min="9214" max="9214" width="17.84375" style="100" customWidth="1"/>
    <col min="9215" max="9467" width="9.15234375" style="100"/>
    <col min="9468" max="9468" width="52.69140625" style="100" customWidth="1"/>
    <col min="9469" max="9469" width="18.84375" style="100" customWidth="1"/>
    <col min="9470" max="9470" width="17.84375" style="100" customWidth="1"/>
    <col min="9471" max="9723" width="9.15234375" style="100"/>
    <col min="9724" max="9724" width="52.69140625" style="100" customWidth="1"/>
    <col min="9725" max="9725" width="18.84375" style="100" customWidth="1"/>
    <col min="9726" max="9726" width="17.84375" style="100" customWidth="1"/>
    <col min="9727" max="9979" width="9.15234375" style="100"/>
    <col min="9980" max="9980" width="52.69140625" style="100" customWidth="1"/>
    <col min="9981" max="9981" width="18.84375" style="100" customWidth="1"/>
    <col min="9982" max="9982" width="17.84375" style="100" customWidth="1"/>
    <col min="9983" max="10235" width="9.15234375" style="100"/>
    <col min="10236" max="10236" width="52.69140625" style="100" customWidth="1"/>
    <col min="10237" max="10237" width="18.84375" style="100" customWidth="1"/>
    <col min="10238" max="10238" width="17.84375" style="100" customWidth="1"/>
    <col min="10239" max="10491" width="9.15234375" style="100"/>
    <col min="10492" max="10492" width="52.69140625" style="100" customWidth="1"/>
    <col min="10493" max="10493" width="18.84375" style="100" customWidth="1"/>
    <col min="10494" max="10494" width="17.84375" style="100" customWidth="1"/>
    <col min="10495" max="10747" width="9.15234375" style="100"/>
    <col min="10748" max="10748" width="52.69140625" style="100" customWidth="1"/>
    <col min="10749" max="10749" width="18.84375" style="100" customWidth="1"/>
    <col min="10750" max="10750" width="17.84375" style="100" customWidth="1"/>
    <col min="10751" max="11003" width="9.15234375" style="100"/>
    <col min="11004" max="11004" width="52.69140625" style="100" customWidth="1"/>
    <col min="11005" max="11005" width="18.84375" style="100" customWidth="1"/>
    <col min="11006" max="11006" width="17.84375" style="100" customWidth="1"/>
    <col min="11007" max="11259" width="9.15234375" style="100"/>
    <col min="11260" max="11260" width="52.69140625" style="100" customWidth="1"/>
    <col min="11261" max="11261" width="18.84375" style="100" customWidth="1"/>
    <col min="11262" max="11262" width="17.84375" style="100" customWidth="1"/>
    <col min="11263" max="11515" width="9.15234375" style="100"/>
    <col min="11516" max="11516" width="52.69140625" style="100" customWidth="1"/>
    <col min="11517" max="11517" width="18.84375" style="100" customWidth="1"/>
    <col min="11518" max="11518" width="17.84375" style="100" customWidth="1"/>
    <col min="11519" max="11771" width="9.15234375" style="100"/>
    <col min="11772" max="11772" width="52.69140625" style="100" customWidth="1"/>
    <col min="11773" max="11773" width="18.84375" style="100" customWidth="1"/>
    <col min="11774" max="11774" width="17.84375" style="100" customWidth="1"/>
    <col min="11775" max="12027" width="9.15234375" style="100"/>
    <col min="12028" max="12028" width="52.69140625" style="100" customWidth="1"/>
    <col min="12029" max="12029" width="18.84375" style="100" customWidth="1"/>
    <col min="12030" max="12030" width="17.84375" style="100" customWidth="1"/>
    <col min="12031" max="12283" width="9.15234375" style="100"/>
    <col min="12284" max="12284" width="52.69140625" style="100" customWidth="1"/>
    <col min="12285" max="12285" width="18.84375" style="100" customWidth="1"/>
    <col min="12286" max="12286" width="17.84375" style="100" customWidth="1"/>
    <col min="12287" max="12539" width="9.15234375" style="100"/>
    <col min="12540" max="12540" width="52.69140625" style="100" customWidth="1"/>
    <col min="12541" max="12541" width="18.84375" style="100" customWidth="1"/>
    <col min="12542" max="12542" width="17.84375" style="100" customWidth="1"/>
    <col min="12543" max="12795" width="9.15234375" style="100"/>
    <col min="12796" max="12796" width="52.69140625" style="100" customWidth="1"/>
    <col min="12797" max="12797" width="18.84375" style="100" customWidth="1"/>
    <col min="12798" max="12798" width="17.84375" style="100" customWidth="1"/>
    <col min="12799" max="13051" width="9.15234375" style="100"/>
    <col min="13052" max="13052" width="52.69140625" style="100" customWidth="1"/>
    <col min="13053" max="13053" width="18.84375" style="100" customWidth="1"/>
    <col min="13054" max="13054" width="17.84375" style="100" customWidth="1"/>
    <col min="13055" max="13307" width="9.15234375" style="100"/>
    <col min="13308" max="13308" width="52.69140625" style="100" customWidth="1"/>
    <col min="13309" max="13309" width="18.84375" style="100" customWidth="1"/>
    <col min="13310" max="13310" width="17.84375" style="100" customWidth="1"/>
    <col min="13311" max="13563" width="9.15234375" style="100"/>
    <col min="13564" max="13564" width="52.69140625" style="100" customWidth="1"/>
    <col min="13565" max="13565" width="18.84375" style="100" customWidth="1"/>
    <col min="13566" max="13566" width="17.84375" style="100" customWidth="1"/>
    <col min="13567" max="13819" width="9.15234375" style="100"/>
    <col min="13820" max="13820" width="52.69140625" style="100" customWidth="1"/>
    <col min="13821" max="13821" width="18.84375" style="100" customWidth="1"/>
    <col min="13822" max="13822" width="17.84375" style="100" customWidth="1"/>
    <col min="13823" max="14075" width="9.15234375" style="100"/>
    <col min="14076" max="14076" width="52.69140625" style="100" customWidth="1"/>
    <col min="14077" max="14077" width="18.84375" style="100" customWidth="1"/>
    <col min="14078" max="14078" width="17.84375" style="100" customWidth="1"/>
    <col min="14079" max="14331" width="9.15234375" style="100"/>
    <col min="14332" max="14332" width="52.69140625" style="100" customWidth="1"/>
    <col min="14333" max="14333" width="18.84375" style="100" customWidth="1"/>
    <col min="14334" max="14334" width="17.84375" style="100" customWidth="1"/>
    <col min="14335" max="14587" width="9.15234375" style="100"/>
    <col min="14588" max="14588" width="52.69140625" style="100" customWidth="1"/>
    <col min="14589" max="14589" width="18.84375" style="100" customWidth="1"/>
    <col min="14590" max="14590" width="17.84375" style="100" customWidth="1"/>
    <col min="14591" max="14843" width="9.15234375" style="100"/>
    <col min="14844" max="14844" width="52.69140625" style="100" customWidth="1"/>
    <col min="14845" max="14845" width="18.84375" style="100" customWidth="1"/>
    <col min="14846" max="14846" width="17.84375" style="100" customWidth="1"/>
    <col min="14847" max="15099" width="9.15234375" style="100"/>
    <col min="15100" max="15100" width="52.69140625" style="100" customWidth="1"/>
    <col min="15101" max="15101" width="18.84375" style="100" customWidth="1"/>
    <col min="15102" max="15102" width="17.84375" style="100" customWidth="1"/>
    <col min="15103" max="15355" width="9.15234375" style="100"/>
    <col min="15356" max="15356" width="52.69140625" style="100" customWidth="1"/>
    <col min="15357" max="15357" width="18.84375" style="100" customWidth="1"/>
    <col min="15358" max="15358" width="17.84375" style="100" customWidth="1"/>
    <col min="15359" max="15611" width="9.15234375" style="100"/>
    <col min="15612" max="15612" width="52.69140625" style="100" customWidth="1"/>
    <col min="15613" max="15613" width="18.84375" style="100" customWidth="1"/>
    <col min="15614" max="15614" width="17.84375" style="100" customWidth="1"/>
    <col min="15615" max="15867" width="9.15234375" style="100"/>
    <col min="15868" max="15868" width="52.69140625" style="100" customWidth="1"/>
    <col min="15869" max="15869" width="18.84375" style="100" customWidth="1"/>
    <col min="15870" max="15870" width="17.84375" style="100" customWidth="1"/>
    <col min="15871" max="16123" width="9.15234375" style="100"/>
    <col min="16124" max="16124" width="52.69140625" style="100" customWidth="1"/>
    <col min="16125" max="16125" width="18.84375" style="100" customWidth="1"/>
    <col min="16126" max="16126" width="17.84375" style="100" customWidth="1"/>
    <col min="16127" max="16384" width="9.15234375" style="100"/>
  </cols>
  <sheetData>
    <row r="1" spans="1:3" x14ac:dyDescent="0.3">
      <c r="A1" s="99" t="s">
        <v>157</v>
      </c>
    </row>
    <row r="2" spans="1:3" x14ac:dyDescent="0.3">
      <c r="A2" s="101" t="s">
        <v>97</v>
      </c>
    </row>
    <row r="3" spans="1:3" ht="9.75" customHeight="1" x14ac:dyDescent="0.3">
      <c r="A3" s="99"/>
    </row>
    <row r="4" spans="1:3" x14ac:dyDescent="0.3">
      <c r="A4" s="100" t="s">
        <v>205</v>
      </c>
    </row>
    <row r="5" spans="1:3" ht="23.6" thickBot="1" x14ac:dyDescent="0.35">
      <c r="A5" s="119" t="s">
        <v>158</v>
      </c>
      <c r="B5" s="102" t="s">
        <v>204</v>
      </c>
      <c r="C5" s="102" t="s">
        <v>203</v>
      </c>
    </row>
    <row r="6" spans="1:3" x14ac:dyDescent="0.3">
      <c r="A6" s="103" t="s">
        <v>159</v>
      </c>
      <c r="B6" s="104"/>
      <c r="C6" s="105"/>
    </row>
    <row r="7" spans="1:3" x14ac:dyDescent="0.3">
      <c r="A7" s="106" t="s">
        <v>160</v>
      </c>
      <c r="B7" s="107">
        <v>6240784</v>
      </c>
      <c r="C7" s="107">
        <v>12575034</v>
      </c>
    </row>
    <row r="8" spans="1:3" x14ac:dyDescent="0.3">
      <c r="A8" s="105" t="s">
        <v>161</v>
      </c>
      <c r="B8" s="107"/>
      <c r="C8" s="107"/>
    </row>
    <row r="9" spans="1:3" x14ac:dyDescent="0.3">
      <c r="A9" s="105" t="s">
        <v>162</v>
      </c>
      <c r="B9" s="107">
        <v>6314014</v>
      </c>
      <c r="C9" s="107">
        <v>4473221</v>
      </c>
    </row>
    <row r="10" spans="1:3" x14ac:dyDescent="0.3">
      <c r="A10" s="106" t="s">
        <v>163</v>
      </c>
      <c r="B10" s="107">
        <v>-278067</v>
      </c>
      <c r="C10" s="107">
        <v>-434133</v>
      </c>
    </row>
    <row r="11" spans="1:3" x14ac:dyDescent="0.3">
      <c r="A11" s="106" t="s">
        <v>164</v>
      </c>
      <c r="B11" s="107">
        <v>5129892</v>
      </c>
      <c r="C11" s="107">
        <v>4714012</v>
      </c>
    </row>
    <row r="12" spans="1:3" x14ac:dyDescent="0.3">
      <c r="A12" s="106" t="s">
        <v>165</v>
      </c>
      <c r="B12" s="107">
        <v>43747</v>
      </c>
      <c r="C12" s="107">
        <v>197036</v>
      </c>
    </row>
    <row r="13" spans="1:3" x14ac:dyDescent="0.3">
      <c r="A13" s="106" t="s">
        <v>166</v>
      </c>
      <c r="B13" s="107">
        <v>-13722</v>
      </c>
      <c r="C13" s="107">
        <v>34337</v>
      </c>
    </row>
    <row r="14" spans="1:3" x14ac:dyDescent="0.3">
      <c r="A14" s="106" t="s">
        <v>206</v>
      </c>
      <c r="B14" s="107">
        <v>115115</v>
      </c>
      <c r="C14" s="107">
        <v>223580</v>
      </c>
    </row>
    <row r="15" spans="1:3" ht="23.15" x14ac:dyDescent="0.3">
      <c r="A15" s="106" t="s">
        <v>167</v>
      </c>
      <c r="B15" s="107">
        <v>1501385</v>
      </c>
      <c r="C15" s="107">
        <v>-182628</v>
      </c>
    </row>
    <row r="16" spans="1:3" x14ac:dyDescent="0.3">
      <c r="A16" s="103" t="s">
        <v>168</v>
      </c>
      <c r="B16" s="122"/>
      <c r="C16" s="122"/>
    </row>
    <row r="17" spans="1:3" x14ac:dyDescent="0.3">
      <c r="A17" s="106" t="s">
        <v>169</v>
      </c>
      <c r="B17" s="107"/>
      <c r="C17" s="107"/>
    </row>
    <row r="18" spans="1:3" x14ac:dyDescent="0.3">
      <c r="A18" s="105" t="s">
        <v>170</v>
      </c>
      <c r="B18" s="107">
        <v>-125496</v>
      </c>
      <c r="C18" s="107">
        <v>-108220</v>
      </c>
    </row>
    <row r="19" spans="1:3" x14ac:dyDescent="0.3">
      <c r="A19" s="105" t="s">
        <v>171</v>
      </c>
      <c r="B19" s="107">
        <v>-2174690</v>
      </c>
      <c r="C19" s="107">
        <v>-968552</v>
      </c>
    </row>
    <row r="20" spans="1:3" x14ac:dyDescent="0.3">
      <c r="A20" s="105" t="s">
        <v>172</v>
      </c>
      <c r="B20" s="107">
        <v>1681871</v>
      </c>
      <c r="C20" s="107">
        <v>1505002</v>
      </c>
    </row>
    <row r="21" spans="1:3" x14ac:dyDescent="0.3">
      <c r="A21" s="108" t="s">
        <v>173</v>
      </c>
      <c r="B21" s="107"/>
      <c r="C21" s="107"/>
    </row>
    <row r="22" spans="1:3" x14ac:dyDescent="0.3">
      <c r="A22" s="105" t="s">
        <v>201</v>
      </c>
      <c r="B22" s="107">
        <v>654008</v>
      </c>
      <c r="C22" s="107">
        <v>37568</v>
      </c>
    </row>
    <row r="23" spans="1:3" x14ac:dyDescent="0.3">
      <c r="A23" s="105" t="s">
        <v>207</v>
      </c>
      <c r="B23" s="107">
        <v>-4697</v>
      </c>
      <c r="C23" s="107">
        <v>-81182</v>
      </c>
    </row>
    <row r="24" spans="1:3" ht="12" thickBot="1" x14ac:dyDescent="0.35">
      <c r="A24" s="109" t="s">
        <v>202</v>
      </c>
      <c r="B24" s="115">
        <v>-1046650</v>
      </c>
      <c r="C24" s="115">
        <v>-345800</v>
      </c>
    </row>
    <row r="25" spans="1:3" ht="23.15" x14ac:dyDescent="0.3">
      <c r="A25" s="104" t="s">
        <v>174</v>
      </c>
      <c r="B25" s="114">
        <v>18037494</v>
      </c>
      <c r="C25" s="114">
        <v>21639275</v>
      </c>
    </row>
    <row r="26" spans="1:3" x14ac:dyDescent="0.3">
      <c r="A26" s="105" t="s">
        <v>175</v>
      </c>
      <c r="B26" s="107">
        <v>-449698</v>
      </c>
      <c r="C26" s="107">
        <v>-27528</v>
      </c>
    </row>
    <row r="27" spans="1:3" x14ac:dyDescent="0.3">
      <c r="A27" s="105" t="s">
        <v>208</v>
      </c>
      <c r="B27" s="107">
        <v>1800000</v>
      </c>
      <c r="C27" s="107" t="s">
        <v>177</v>
      </c>
    </row>
    <row r="28" spans="1:3" ht="14.7" customHeight="1" x14ac:dyDescent="0.3">
      <c r="A28" s="105" t="s">
        <v>176</v>
      </c>
      <c r="B28" s="107">
        <v>-79151</v>
      </c>
      <c r="C28" s="107" t="s">
        <v>177</v>
      </c>
    </row>
    <row r="29" spans="1:3" ht="23.6" thickBot="1" x14ac:dyDescent="0.35">
      <c r="A29" s="106" t="s">
        <v>178</v>
      </c>
      <c r="B29" s="107">
        <v>-9421481</v>
      </c>
      <c r="C29" s="107">
        <v>-8682691</v>
      </c>
    </row>
    <row r="30" spans="1:3" ht="12" thickBot="1" x14ac:dyDescent="0.35">
      <c r="A30" s="110" t="s">
        <v>179</v>
      </c>
      <c r="B30" s="112">
        <v>9887164</v>
      </c>
      <c r="C30" s="112">
        <v>12929056</v>
      </c>
    </row>
    <row r="31" spans="1:3" ht="23.15" x14ac:dyDescent="0.3">
      <c r="A31" s="103" t="s">
        <v>180</v>
      </c>
      <c r="B31" s="107"/>
      <c r="C31" s="107"/>
    </row>
    <row r="32" spans="1:3" x14ac:dyDescent="0.3">
      <c r="A32" s="105" t="s">
        <v>181</v>
      </c>
      <c r="B32" s="107">
        <v>-6364885</v>
      </c>
      <c r="C32" s="107">
        <v>-5790427</v>
      </c>
    </row>
    <row r="33" spans="1:4" x14ac:dyDescent="0.3">
      <c r="A33" s="105" t="s">
        <v>182</v>
      </c>
      <c r="B33" s="107">
        <v>-2497</v>
      </c>
      <c r="C33" s="107">
        <v>-119</v>
      </c>
    </row>
    <row r="34" spans="1:4" x14ac:dyDescent="0.3">
      <c r="A34" s="105" t="s">
        <v>183</v>
      </c>
      <c r="B34" s="107">
        <v>-80468</v>
      </c>
      <c r="C34" s="107" t="s">
        <v>177</v>
      </c>
    </row>
    <row r="35" spans="1:4" x14ac:dyDescent="0.3">
      <c r="A35" s="105" t="s">
        <v>184</v>
      </c>
      <c r="B35" s="107" t="s">
        <v>177</v>
      </c>
      <c r="C35" s="107">
        <v>37995</v>
      </c>
    </row>
    <row r="36" spans="1:4" x14ac:dyDescent="0.3">
      <c r="A36" s="105" t="s">
        <v>185</v>
      </c>
      <c r="B36" s="107">
        <v>97096</v>
      </c>
      <c r="C36" s="107">
        <v>103220</v>
      </c>
    </row>
    <row r="37" spans="1:4" x14ac:dyDescent="0.3">
      <c r="A37" s="105" t="s">
        <v>186</v>
      </c>
      <c r="B37" s="107">
        <v>-115203876</v>
      </c>
      <c r="C37" s="107">
        <v>-109469926</v>
      </c>
      <c r="D37" s="107"/>
    </row>
    <row r="38" spans="1:4" x14ac:dyDescent="0.3">
      <c r="A38" s="105" t="s">
        <v>187</v>
      </c>
      <c r="B38" s="107">
        <v>121709448</v>
      </c>
      <c r="C38" s="107">
        <v>105470620</v>
      </c>
      <c r="D38" s="107"/>
    </row>
    <row r="39" spans="1:4" x14ac:dyDescent="0.3">
      <c r="A39" s="106" t="s">
        <v>188</v>
      </c>
      <c r="B39" s="107">
        <v>2537</v>
      </c>
      <c r="C39" s="107">
        <v>2797</v>
      </c>
    </row>
    <row r="40" spans="1:4" ht="12" thickBot="1" x14ac:dyDescent="0.35">
      <c r="A40" s="106" t="s">
        <v>189</v>
      </c>
      <c r="B40" s="107">
        <v>-4500</v>
      </c>
      <c r="C40" s="107">
        <v>-4000</v>
      </c>
    </row>
    <row r="41" spans="1:4" ht="23.6" thickBot="1" x14ac:dyDescent="0.35">
      <c r="A41" s="111" t="s">
        <v>190</v>
      </c>
      <c r="B41" s="112">
        <v>152855</v>
      </c>
      <c r="C41" s="112">
        <v>9649840</v>
      </c>
    </row>
    <row r="42" spans="1:4" x14ac:dyDescent="0.3">
      <c r="A42" s="113"/>
      <c r="B42" s="123"/>
      <c r="C42" s="123"/>
    </row>
    <row r="43" spans="1:4" x14ac:dyDescent="0.3">
      <c r="A43" s="103" t="s">
        <v>191</v>
      </c>
      <c r="B43" s="122"/>
      <c r="C43" s="122"/>
    </row>
    <row r="44" spans="1:4" x14ac:dyDescent="0.3">
      <c r="A44" s="105" t="s">
        <v>192</v>
      </c>
      <c r="B44" s="107">
        <v>18138281</v>
      </c>
      <c r="C44" s="107">
        <v>9712955</v>
      </c>
    </row>
    <row r="45" spans="1:4" x14ac:dyDescent="0.3">
      <c r="A45" s="105" t="s">
        <v>193</v>
      </c>
      <c r="B45" s="107">
        <v>-19686081</v>
      </c>
      <c r="C45" s="107">
        <v>-9415381</v>
      </c>
    </row>
    <row r="46" spans="1:4" x14ac:dyDescent="0.3">
      <c r="A46" s="105" t="s">
        <v>194</v>
      </c>
      <c r="B46" s="107">
        <v>-288226</v>
      </c>
      <c r="C46" s="107" t="s">
        <v>177</v>
      </c>
    </row>
    <row r="47" spans="1:4" x14ac:dyDescent="0.3">
      <c r="A47" s="105" t="s">
        <v>195</v>
      </c>
      <c r="B47" s="107">
        <v>-6318125</v>
      </c>
      <c r="C47" s="107">
        <v>-3496777</v>
      </c>
    </row>
    <row r="48" spans="1:4" ht="23.15" x14ac:dyDescent="0.3">
      <c r="A48" s="125" t="s">
        <v>196</v>
      </c>
      <c r="B48" s="126">
        <v>-8154151</v>
      </c>
      <c r="C48" s="126">
        <v>3199203</v>
      </c>
    </row>
    <row r="49" spans="1:3" ht="23.15" x14ac:dyDescent="0.3">
      <c r="A49" s="103" t="s">
        <v>197</v>
      </c>
      <c r="B49" s="114">
        <v>1885868</v>
      </c>
      <c r="C49" s="114">
        <v>80013</v>
      </c>
    </row>
    <row r="50" spans="1:3" ht="12" thickBot="1" x14ac:dyDescent="0.35">
      <c r="A50" s="109" t="s">
        <v>198</v>
      </c>
      <c r="B50" s="115">
        <v>3549717</v>
      </c>
      <c r="C50" s="115">
        <v>2277036</v>
      </c>
    </row>
    <row r="51" spans="1:3" ht="12" thickBot="1" x14ac:dyDescent="0.35">
      <c r="A51" s="116" t="s">
        <v>215</v>
      </c>
      <c r="B51" s="117">
        <v>5435585</v>
      </c>
      <c r="C51" s="117">
        <v>2357049</v>
      </c>
    </row>
    <row r="52" spans="1:3" ht="12" thickTop="1" x14ac:dyDescent="0.3"/>
    <row r="53" spans="1:3" x14ac:dyDescent="0.3">
      <c r="A53" s="8" t="s">
        <v>102</v>
      </c>
      <c r="B53" s="97" t="s">
        <v>108</v>
      </c>
      <c r="C53" s="124"/>
    </row>
    <row r="54" spans="1:3" x14ac:dyDescent="0.3">
      <c r="A54" s="8"/>
      <c r="B54" s="8" t="s">
        <v>53</v>
      </c>
      <c r="C54" s="118" t="s">
        <v>54</v>
      </c>
    </row>
    <row r="55" spans="1:3" x14ac:dyDescent="0.3">
      <c r="A55" s="8"/>
      <c r="B55" s="8"/>
      <c r="C55" s="8"/>
    </row>
    <row r="56" spans="1:3" x14ac:dyDescent="0.3">
      <c r="A56" s="8" t="s">
        <v>199</v>
      </c>
      <c r="B56" s="124" t="s">
        <v>200</v>
      </c>
      <c r="C56" s="124"/>
    </row>
    <row r="57" spans="1:3" x14ac:dyDescent="0.3">
      <c r="A57" s="8"/>
      <c r="B57" s="8" t="s">
        <v>53</v>
      </c>
      <c r="C57" s="118" t="s">
        <v>54</v>
      </c>
    </row>
    <row r="58" spans="1:3" x14ac:dyDescent="0.3">
      <c r="A58" s="8"/>
      <c r="B58" s="8"/>
      <c r="C58" s="8"/>
    </row>
    <row r="59" spans="1:3" x14ac:dyDescent="0.3">
      <c r="A59" s="57" t="s">
        <v>55</v>
      </c>
      <c r="B59" s="124" t="s">
        <v>111</v>
      </c>
      <c r="C59" s="124"/>
    </row>
    <row r="60" spans="1:3" x14ac:dyDescent="0.3">
      <c r="A60" s="8"/>
      <c r="B60" s="8" t="s">
        <v>53</v>
      </c>
      <c r="C60" s="118" t="s">
        <v>54</v>
      </c>
    </row>
    <row r="61" spans="1:3" x14ac:dyDescent="0.3">
      <c r="A61" s="8"/>
      <c r="B61" s="8"/>
      <c r="C61" s="8"/>
    </row>
    <row r="62" spans="1:3" x14ac:dyDescent="0.3">
      <c r="A62" s="8" t="s">
        <v>56</v>
      </c>
      <c r="B62" s="8"/>
      <c r="C62" s="8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</sheetPr>
  <dimension ref="A1:I36"/>
  <sheetViews>
    <sheetView zoomScaleNormal="100" workbookViewId="0">
      <selection activeCell="A28" sqref="A28:D28"/>
    </sheetView>
  </sheetViews>
  <sheetFormatPr defaultColWidth="9.3046875" defaultRowHeight="11.6" x14ac:dyDescent="0.3"/>
  <cols>
    <col min="1" max="1" width="48.84375" style="8" customWidth="1"/>
    <col min="2" max="2" width="9.15234375" style="8" hidden="1" customWidth="1"/>
    <col min="3" max="3" width="4.53515625" style="8" hidden="1" customWidth="1"/>
    <col min="4" max="4" width="14.53515625" style="8" hidden="1" customWidth="1"/>
    <col min="5" max="8" width="16" style="8" customWidth="1"/>
    <col min="9" max="9" width="10.15234375" style="8" bestFit="1" customWidth="1"/>
    <col min="10" max="16384" width="9.3046875" style="8"/>
  </cols>
  <sheetData>
    <row r="1" spans="1:8" x14ac:dyDescent="0.3">
      <c r="D1" s="121"/>
      <c r="E1" s="121"/>
      <c r="F1" s="121"/>
      <c r="G1" s="121"/>
      <c r="H1" s="120"/>
    </row>
    <row r="2" spans="1:8" x14ac:dyDescent="0.3">
      <c r="D2" s="121"/>
      <c r="E2" s="121"/>
      <c r="F2" s="121"/>
      <c r="G2" s="155"/>
      <c r="H2" s="155"/>
    </row>
    <row r="4" spans="1:8" x14ac:dyDescent="0.3">
      <c r="A4" s="49" t="s">
        <v>0</v>
      </c>
      <c r="B4" s="49"/>
      <c r="C4" s="49"/>
      <c r="D4" s="49"/>
      <c r="E4" s="184" t="s">
        <v>97</v>
      </c>
      <c r="F4" s="184"/>
      <c r="G4" s="184"/>
    </row>
    <row r="6" spans="1:8" x14ac:dyDescent="0.3">
      <c r="A6" s="201" t="s">
        <v>62</v>
      </c>
      <c r="B6" s="201"/>
      <c r="C6" s="201"/>
      <c r="D6" s="201"/>
      <c r="E6" s="201"/>
      <c r="F6" s="201"/>
      <c r="G6" s="201"/>
      <c r="H6" s="201"/>
    </row>
    <row r="7" spans="1:8" x14ac:dyDescent="0.3">
      <c r="A7" s="202" t="s">
        <v>150</v>
      </c>
      <c r="B7" s="202"/>
      <c r="C7" s="202"/>
      <c r="D7" s="202"/>
      <c r="E7" s="202"/>
      <c r="F7" s="202"/>
      <c r="G7" s="202"/>
      <c r="H7" s="202"/>
    </row>
    <row r="8" spans="1:8" ht="12" thickBot="1" x14ac:dyDescent="0.35">
      <c r="H8" s="8" t="s">
        <v>63</v>
      </c>
    </row>
    <row r="9" spans="1:8" x14ac:dyDescent="0.3">
      <c r="A9" s="203"/>
      <c r="B9" s="204"/>
      <c r="C9" s="204"/>
      <c r="D9" s="204"/>
      <c r="E9" s="187"/>
      <c r="F9" s="187"/>
      <c r="G9" s="187"/>
      <c r="H9" s="86" t="s">
        <v>96</v>
      </c>
    </row>
    <row r="10" spans="1:8" ht="45.75" customHeight="1" x14ac:dyDescent="0.3">
      <c r="A10" s="205"/>
      <c r="B10" s="142"/>
      <c r="C10" s="142"/>
      <c r="D10" s="142"/>
      <c r="E10" s="29" t="s">
        <v>98</v>
      </c>
      <c r="F10" s="29" t="s">
        <v>95</v>
      </c>
      <c r="G10" s="29" t="s">
        <v>64</v>
      </c>
      <c r="H10" s="87"/>
    </row>
    <row r="11" spans="1:8" x14ac:dyDescent="0.3">
      <c r="A11" s="200" t="s">
        <v>151</v>
      </c>
      <c r="B11" s="143"/>
      <c r="C11" s="143"/>
      <c r="D11" s="143"/>
      <c r="E11" s="81">
        <v>3845400</v>
      </c>
      <c r="F11" s="81">
        <v>19069415</v>
      </c>
      <c r="G11" s="81">
        <v>26414247</v>
      </c>
      <c r="H11" s="82">
        <f>E11+F11+G11</f>
        <v>49329062</v>
      </c>
    </row>
    <row r="12" spans="1:8" ht="25.5" customHeight="1" x14ac:dyDescent="0.3">
      <c r="A12" s="208" t="s">
        <v>153</v>
      </c>
      <c r="B12" s="157"/>
      <c r="C12" s="157"/>
      <c r="D12" s="209"/>
      <c r="E12" s="83"/>
      <c r="F12" s="83"/>
      <c r="G12" s="83">
        <v>-19196</v>
      </c>
      <c r="H12" s="84">
        <f>G12</f>
        <v>-19196</v>
      </c>
    </row>
    <row r="13" spans="1:8" x14ac:dyDescent="0.3">
      <c r="A13" s="210" t="s">
        <v>142</v>
      </c>
      <c r="B13" s="211"/>
      <c r="C13" s="211"/>
      <c r="D13" s="211"/>
      <c r="E13" s="55">
        <v>3845400</v>
      </c>
      <c r="F13" s="55">
        <f>F11</f>
        <v>19069415</v>
      </c>
      <c r="G13" s="55">
        <f>G11+G12</f>
        <v>26395051</v>
      </c>
      <c r="H13" s="90">
        <f>E13+F13+G13</f>
        <v>49309866</v>
      </c>
    </row>
    <row r="14" spans="1:8" ht="12" thickBot="1" x14ac:dyDescent="0.35">
      <c r="A14" s="206" t="s">
        <v>209</v>
      </c>
      <c r="B14" s="207"/>
      <c r="C14" s="207"/>
      <c r="D14" s="207"/>
      <c r="E14" s="42" t="s">
        <v>65</v>
      </c>
      <c r="F14" s="42"/>
      <c r="G14" s="42">
        <v>12575034</v>
      </c>
      <c r="H14" s="88">
        <f>G14</f>
        <v>12575034</v>
      </c>
    </row>
    <row r="15" spans="1:8" ht="12" thickBot="1" x14ac:dyDescent="0.35">
      <c r="A15" s="208" t="s">
        <v>131</v>
      </c>
      <c r="B15" s="157"/>
      <c r="C15" s="157"/>
      <c r="D15" s="209"/>
      <c r="E15" s="41"/>
      <c r="F15" s="41"/>
      <c r="G15" s="41"/>
      <c r="H15" s="89"/>
    </row>
    <row r="16" spans="1:8" ht="12" thickBot="1" x14ac:dyDescent="0.35">
      <c r="A16" s="193" t="s">
        <v>128</v>
      </c>
      <c r="B16" s="194"/>
      <c r="C16" s="194"/>
      <c r="D16" s="194"/>
      <c r="E16" s="43" t="s">
        <v>65</v>
      </c>
      <c r="F16" s="43"/>
      <c r="G16" s="43">
        <f>G14</f>
        <v>12575034</v>
      </c>
      <c r="H16" s="54">
        <f>F16+G16</f>
        <v>12575034</v>
      </c>
    </row>
    <row r="17" spans="1:9" x14ac:dyDescent="0.3">
      <c r="A17" s="203" t="s">
        <v>66</v>
      </c>
      <c r="B17" s="204"/>
      <c r="C17" s="204"/>
      <c r="D17" s="204"/>
      <c r="E17" s="85" t="s">
        <v>65</v>
      </c>
      <c r="F17" s="85"/>
      <c r="G17" s="56">
        <v>-3496777</v>
      </c>
      <c r="H17" s="84">
        <f>G17</f>
        <v>-3496777</v>
      </c>
    </row>
    <row r="18" spans="1:9" ht="22.5" customHeight="1" x14ac:dyDescent="0.3">
      <c r="A18" s="208" t="s">
        <v>127</v>
      </c>
      <c r="B18" s="157"/>
      <c r="C18" s="157"/>
      <c r="D18" s="209"/>
      <c r="E18" s="41"/>
      <c r="F18" s="56">
        <v>-878257</v>
      </c>
      <c r="G18" s="56">
        <f>-F18</f>
        <v>878257</v>
      </c>
      <c r="H18" s="89"/>
    </row>
    <row r="19" spans="1:9" x14ac:dyDescent="0.3">
      <c r="A19" s="210" t="s">
        <v>143</v>
      </c>
      <c r="B19" s="211"/>
      <c r="C19" s="211"/>
      <c r="D19" s="211"/>
      <c r="E19" s="55">
        <v>3845400</v>
      </c>
      <c r="F19" s="55">
        <f>F11+F17</f>
        <v>19069415</v>
      </c>
      <c r="G19" s="55">
        <f>G13+G16+G17+G18</f>
        <v>36351565</v>
      </c>
      <c r="H19" s="90">
        <f>H13+H16+H17+H18</f>
        <v>58388123</v>
      </c>
    </row>
    <row r="20" spans="1:9" x14ac:dyDescent="0.3">
      <c r="A20" s="210" t="s">
        <v>210</v>
      </c>
      <c r="B20" s="211"/>
      <c r="C20" s="211"/>
      <c r="D20" s="211"/>
      <c r="E20" s="55">
        <v>3845400</v>
      </c>
      <c r="F20" s="55">
        <v>45624892</v>
      </c>
      <c r="G20" s="55">
        <v>36467665</v>
      </c>
      <c r="H20" s="90">
        <f>85937957</f>
        <v>85937957</v>
      </c>
    </row>
    <row r="21" spans="1:9" x14ac:dyDescent="0.3">
      <c r="A21" s="208" t="s">
        <v>211</v>
      </c>
      <c r="B21" s="157"/>
      <c r="C21" s="157"/>
      <c r="D21" s="209"/>
      <c r="E21" s="55"/>
      <c r="F21" s="55"/>
      <c r="G21" s="56"/>
      <c r="H21" s="90"/>
    </row>
    <row r="22" spans="1:9" x14ac:dyDescent="0.3">
      <c r="A22" s="210" t="s">
        <v>152</v>
      </c>
      <c r="B22" s="211"/>
      <c r="C22" s="211"/>
      <c r="D22" s="211"/>
      <c r="E22" s="55">
        <v>3845400</v>
      </c>
      <c r="F22" s="55">
        <f>F20</f>
        <v>45624892</v>
      </c>
      <c r="G22" s="55">
        <f>G20+G21</f>
        <v>36467665</v>
      </c>
      <c r="H22" s="90">
        <f>E22+F22+G22</f>
        <v>85937957</v>
      </c>
    </row>
    <row r="23" spans="1:9" ht="12" thickBot="1" x14ac:dyDescent="0.35">
      <c r="A23" s="212" t="s">
        <v>155</v>
      </c>
      <c r="B23" s="213"/>
      <c r="C23" s="213"/>
      <c r="D23" s="213"/>
      <c r="E23" s="41" t="s">
        <v>65</v>
      </c>
      <c r="F23" s="41"/>
      <c r="G23" s="41">
        <v>5612333</v>
      </c>
      <c r="H23" s="89">
        <f>G23</f>
        <v>5612333</v>
      </c>
    </row>
    <row r="24" spans="1:9" x14ac:dyDescent="0.3">
      <c r="A24" s="214" t="s">
        <v>212</v>
      </c>
      <c r="B24" s="215"/>
      <c r="C24" s="215"/>
      <c r="D24" s="215"/>
      <c r="E24" s="91" t="s">
        <v>65</v>
      </c>
      <c r="F24" s="91"/>
      <c r="G24" s="91">
        <f>G23</f>
        <v>5612333</v>
      </c>
      <c r="H24" s="92">
        <f>F24+G24</f>
        <v>5612333</v>
      </c>
    </row>
    <row r="25" spans="1:9" x14ac:dyDescent="0.3">
      <c r="A25" s="96" t="s">
        <v>156</v>
      </c>
      <c r="B25" s="98"/>
      <c r="C25" s="98"/>
      <c r="D25" s="98"/>
      <c r="E25" s="93"/>
      <c r="F25" s="94">
        <v>-1651783</v>
      </c>
      <c r="G25" s="94">
        <v>1651783</v>
      </c>
      <c r="H25" s="93"/>
    </row>
    <row r="26" spans="1:9" ht="22.5" customHeight="1" x14ac:dyDescent="0.3">
      <c r="A26" s="216" t="s">
        <v>127</v>
      </c>
      <c r="B26" s="216"/>
      <c r="C26" s="216"/>
      <c r="D26" s="216"/>
      <c r="E26" s="94"/>
      <c r="F26" s="95"/>
      <c r="G26" s="95"/>
      <c r="H26" s="94"/>
    </row>
    <row r="27" spans="1:9" ht="12" thickBot="1" x14ac:dyDescent="0.35">
      <c r="A27" s="195" t="s">
        <v>66</v>
      </c>
      <c r="B27" s="196"/>
      <c r="C27" s="196"/>
      <c r="D27" s="197"/>
      <c r="E27" s="41"/>
      <c r="F27" s="41"/>
      <c r="G27" s="88">
        <v>-6318125</v>
      </c>
      <c r="H27" s="88">
        <f>G27</f>
        <v>-6318125</v>
      </c>
    </row>
    <row r="28" spans="1:9" ht="12" thickBot="1" x14ac:dyDescent="0.35">
      <c r="A28" s="193" t="s">
        <v>213</v>
      </c>
      <c r="B28" s="194"/>
      <c r="C28" s="194"/>
      <c r="D28" s="194"/>
      <c r="E28" s="43">
        <f>E20</f>
        <v>3845400</v>
      </c>
      <c r="F28" s="43">
        <f>F22+F25+F26</f>
        <v>43973109</v>
      </c>
      <c r="G28" s="43">
        <f>G22+G24+G25+G26+G27</f>
        <v>37413656</v>
      </c>
      <c r="H28" s="54">
        <f>H22+H24+H27</f>
        <v>85232165</v>
      </c>
      <c r="I28" s="20"/>
    </row>
    <row r="30" spans="1:9" x14ac:dyDescent="0.3">
      <c r="A30" s="199" t="s">
        <v>102</v>
      </c>
      <c r="B30" s="199"/>
      <c r="C30" s="154" t="s">
        <v>108</v>
      </c>
      <c r="D30" s="154"/>
      <c r="E30" s="154"/>
      <c r="F30" s="154" t="s">
        <v>52</v>
      </c>
      <c r="G30" s="154"/>
    </row>
    <row r="31" spans="1:9" x14ac:dyDescent="0.3">
      <c r="A31" s="27"/>
      <c r="B31" s="27" t="s">
        <v>53</v>
      </c>
      <c r="F31" s="198" t="s">
        <v>54</v>
      </c>
      <c r="G31" s="198"/>
    </row>
    <row r="32" spans="1:9" x14ac:dyDescent="0.3">
      <c r="A32" s="27"/>
      <c r="B32" s="27"/>
      <c r="F32" s="127"/>
      <c r="G32" s="127"/>
    </row>
    <row r="33" spans="1:7" x14ac:dyDescent="0.3">
      <c r="A33" s="167" t="s">
        <v>55</v>
      </c>
      <c r="B33" s="167"/>
      <c r="C33" s="154" t="s">
        <v>112</v>
      </c>
      <c r="D33" s="154"/>
      <c r="E33" s="154"/>
      <c r="F33" s="154" t="s">
        <v>52</v>
      </c>
      <c r="G33" s="154"/>
    </row>
    <row r="34" spans="1:7" x14ac:dyDescent="0.3">
      <c r="A34" s="27"/>
      <c r="B34" s="27" t="s">
        <v>53</v>
      </c>
      <c r="F34" s="198" t="s">
        <v>54</v>
      </c>
      <c r="G34" s="198"/>
    </row>
    <row r="35" spans="1:7" x14ac:dyDescent="0.3">
      <c r="A35" s="27" t="s">
        <v>56</v>
      </c>
      <c r="B35" s="27"/>
    </row>
    <row r="36" spans="1:7" x14ac:dyDescent="0.3">
      <c r="G36" s="20"/>
    </row>
  </sheetData>
  <mergeCells count="31">
    <mergeCell ref="A17:D17"/>
    <mergeCell ref="A23:D23"/>
    <mergeCell ref="A24:D24"/>
    <mergeCell ref="A15:D15"/>
    <mergeCell ref="A26:D26"/>
    <mergeCell ref="A20:D20"/>
    <mergeCell ref="A18:D18"/>
    <mergeCell ref="A21:D21"/>
    <mergeCell ref="A22:D22"/>
    <mergeCell ref="A19:D19"/>
    <mergeCell ref="A11:D11"/>
    <mergeCell ref="A16:D16"/>
    <mergeCell ref="G2:H2"/>
    <mergeCell ref="E4:G4"/>
    <mergeCell ref="A6:H6"/>
    <mergeCell ref="A7:H7"/>
    <mergeCell ref="A9:D10"/>
    <mergeCell ref="E9:G9"/>
    <mergeCell ref="A14:D14"/>
    <mergeCell ref="A12:D12"/>
    <mergeCell ref="A13:D13"/>
    <mergeCell ref="F34:G34"/>
    <mergeCell ref="A30:B30"/>
    <mergeCell ref="C30:E30"/>
    <mergeCell ref="F30:G30"/>
    <mergeCell ref="F31:G31"/>
    <mergeCell ref="A28:D28"/>
    <mergeCell ref="A33:B33"/>
    <mergeCell ref="C33:E33"/>
    <mergeCell ref="F33:G33"/>
    <mergeCell ref="A27:D2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Отчет СК</vt:lpstr>
      <vt:lpstr>'Отчет СК'!Область_печати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Begenov, Daulet [ALM]</cp:lastModifiedBy>
  <cp:lastPrinted>2020-11-13T08:50:50Z</cp:lastPrinted>
  <dcterms:created xsi:type="dcterms:W3CDTF">1996-10-08T23:32:33Z</dcterms:created>
  <dcterms:modified xsi:type="dcterms:W3CDTF">2020-11-16T03:52:48Z</dcterms:modified>
</cp:coreProperties>
</file>