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15" activeTab="2"/>
  </bookViews>
  <sheets>
    <sheet name="Отчет СК" sheetId="1" r:id="rId1"/>
    <sheet name="баланс" sheetId="2" r:id="rId2"/>
    <sheet name="ДС полугодие2017   " sheetId="3" r:id="rId3"/>
    <sheet name="Ф№ полугодие  2017 " sheetId="4" r:id="rId4"/>
  </sheets>
  <externalReferences>
    <externalReference r:id="rId7"/>
    <externalReference r:id="rId8"/>
  </externalReferences>
  <definedNames>
    <definedName name="CF.01">'[2]#'!$B$890</definedName>
    <definedName name="CF.0100">'[2]#'!$B$891</definedName>
    <definedName name="CF.0110">'[2]#'!$B$892</definedName>
    <definedName name="CF.0120">'[2]#'!$B$893</definedName>
    <definedName name="CF.0130">'[2]#'!$B$894</definedName>
    <definedName name="CF.0170">'[2]#'!$B$898</definedName>
    <definedName name="CF.0180">'[2]#'!$B$899</definedName>
    <definedName name="CF.0190">'[2]#'!$B$900</definedName>
    <definedName name="CF.0199">'[2]#'!$B$901</definedName>
    <definedName name="CF.0200">'[2]#'!$B$902</definedName>
    <definedName name="CF.0210">'[2]#'!$B$903</definedName>
    <definedName name="CF.0220">'[2]#'!$B$904</definedName>
    <definedName name="CF.0230">'[2]#'!$B$905</definedName>
    <definedName name="CF.0300">'[2]#'!$B$908</definedName>
    <definedName name="CF.0320">'[2]#'!$B$910</definedName>
    <definedName name="CF.0399">'[2]#'!$B$911</definedName>
    <definedName name="CF.04">'[2]#'!$B$913</definedName>
    <definedName name="CF.0410">'[2]#'!$B$914</definedName>
    <definedName name="CF.0420">'[2]#'!$B$915</definedName>
    <definedName name="CF.0450">'[2]#'!$B$918</definedName>
    <definedName name="CF.0480">'[2]#'!$B$921</definedName>
    <definedName name="CF.0499">'[2]#'!$B$923</definedName>
    <definedName name="CF.05">'[2]#'!$B$925</definedName>
    <definedName name="CF.0510">'[2]#'!$B$926</definedName>
    <definedName name="CF.0520">'[2]#'!$B$928</definedName>
    <definedName name="CF.0540">'[2]#'!$B$930</definedName>
    <definedName name="CF.0599">'[2]#'!$B$931</definedName>
    <definedName name="CF.0600">'[2]#'!$B$933</definedName>
    <definedName name="CF.0610">'[2]#'!$B$934</definedName>
    <definedName name="CF.0620">'[2]#'!$B$935</definedName>
    <definedName name="CF.0699">'[2]#'!$B$936</definedName>
    <definedName name="_xlnm.Print_Area" localSheetId="1">'баланс'!$A$1:$J$71</definedName>
    <definedName name="_xlnm.Print_Area" localSheetId="2">'ДС полугодие2017   '!$A$1:$K$96</definedName>
    <definedName name="_xlnm.Print_Area" localSheetId="0">'Отчет СК'!$A$1:$H$34</definedName>
    <definedName name="_xlnm.Print_Area" localSheetId="3">'Ф№ полугодие  2017 '!$A$1:$I$43</definedName>
  </definedNames>
  <calcPr fullCalcOnLoad="1" refMode="R1C1"/>
</workbook>
</file>

<file path=xl/sharedStrings.xml><?xml version="1.0" encoding="utf-8"?>
<sst xmlns="http://schemas.openxmlformats.org/spreadsheetml/2006/main" count="322" uniqueCount="239">
  <si>
    <t xml:space="preserve">Наименование организации </t>
  </si>
  <si>
    <t>ТОО"Исткомтранс"</t>
  </si>
  <si>
    <t>Вид деятельности организации</t>
  </si>
  <si>
    <t>Реализация товаров (работ, услуг)</t>
  </si>
  <si>
    <t>Организационно-правовая форма</t>
  </si>
  <si>
    <t>ТОО</t>
  </si>
  <si>
    <t>Юридический адрес организации</t>
  </si>
  <si>
    <t>Активы</t>
  </si>
  <si>
    <t>Код стр.</t>
  </si>
  <si>
    <t>010</t>
  </si>
  <si>
    <t>011</t>
  </si>
  <si>
    <t>012</t>
  </si>
  <si>
    <t>013</t>
  </si>
  <si>
    <t>014</t>
  </si>
  <si>
    <t>015</t>
  </si>
  <si>
    <t>016</t>
  </si>
  <si>
    <t>100</t>
  </si>
  <si>
    <t>020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</si>
  <si>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</si>
  <si>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</si>
  <si>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</si>
  <si>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</si>
  <si>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</si>
  <si>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</si>
  <si>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</si>
  <si>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</si>
  <si>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</si>
  <si>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</si>
  <si>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</si>
  <si>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</si>
  <si>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</si>
  <si>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Итого долгосрочных активов</t>
  </si>
  <si>
    <t>030</t>
  </si>
  <si>
    <t>031</t>
  </si>
  <si>
    <t>033</t>
  </si>
  <si>
    <t>Прочие краткосрочные обязательства</t>
  </si>
  <si>
    <t>IV. Долгосрочные обязательства</t>
  </si>
  <si>
    <t>040</t>
  </si>
  <si>
    <t>041</t>
  </si>
  <si>
    <t>042</t>
  </si>
  <si>
    <t>043</t>
  </si>
  <si>
    <t>Итого долгосрочные обязательств</t>
  </si>
  <si>
    <t>400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</si>
  <si>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</si>
  <si>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</si>
  <si>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</si>
  <si>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</si>
  <si>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</si>
  <si>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053</t>
  </si>
  <si>
    <t>054</t>
  </si>
  <si>
    <t>Доля меньшинства</t>
  </si>
  <si>
    <t>055</t>
  </si>
  <si>
    <t>Итого капитал</t>
  </si>
  <si>
    <t xml:space="preserve"> </t>
  </si>
  <si>
    <t>/</t>
  </si>
  <si>
    <t>(фамилия, имя, отчество)</t>
  </si>
  <si>
    <t>подпись</t>
  </si>
  <si>
    <t xml:space="preserve">Гл. бухгалтер </t>
  </si>
  <si>
    <t>Место печати</t>
  </si>
  <si>
    <t>НАИМЕНОВАНИЕ ПОКАЗАТЕЛЕЙ</t>
  </si>
  <si>
    <t>060</t>
  </si>
  <si>
    <t>Себестоимость реализованной продукции и оказанных услуг</t>
  </si>
  <si>
    <t>Расходы на реализацию продукции и оказание услуг</t>
  </si>
  <si>
    <t>тыс. тенге</t>
  </si>
  <si>
    <t>ОТЧЕТ ОБ ИЗМЕНЕНИЯХ В КАПИТАЛЕ</t>
  </si>
  <si>
    <t>тыс.тенге</t>
  </si>
  <si>
    <t>Нераспределенная прибыль</t>
  </si>
  <si>
    <t xml:space="preserve">-              </t>
  </si>
  <si>
    <t>Дивиденды</t>
  </si>
  <si>
    <t>ОТЧЕТ О СОВОКУПНОМ ДОХОДЕ</t>
  </si>
  <si>
    <t>Выручка</t>
  </si>
  <si>
    <t>Общие и административные расходы</t>
  </si>
  <si>
    <t xml:space="preserve">Финансовые расходы </t>
  </si>
  <si>
    <t>Итого краткосрочные обязательства</t>
  </si>
  <si>
    <t>Денежные средства и эквиваленты</t>
  </si>
  <si>
    <t>Прочие внеоборотные активы</t>
  </si>
  <si>
    <t>I. Долгосрочные активы</t>
  </si>
  <si>
    <t>Товарно-материальные запасы</t>
  </si>
  <si>
    <t>Обязательства</t>
  </si>
  <si>
    <t>Уставный капитал</t>
  </si>
  <si>
    <t>Резерв по переоценке основных средств</t>
  </si>
  <si>
    <t>III. Капитал</t>
  </si>
  <si>
    <t>Койшибекова Ж.А</t>
  </si>
  <si>
    <t>Отчет о финансовом положении</t>
  </si>
  <si>
    <t xml:space="preserve">Финансовые доходы </t>
  </si>
  <si>
    <t>017</t>
  </si>
  <si>
    <t>018</t>
  </si>
  <si>
    <t>019</t>
  </si>
  <si>
    <t xml:space="preserve">Прибыль (убыток) после налогообложения от прекращенной деятельности </t>
  </si>
  <si>
    <t>Валовая прибыль (стр. 010 - стр.011)</t>
  </si>
  <si>
    <t>II. Оборотные активы</t>
  </si>
  <si>
    <t>Итого оборотных активов</t>
  </si>
  <si>
    <t>V. Текущие обязательства</t>
  </si>
  <si>
    <t>Торговая кредиторская задолженность</t>
  </si>
  <si>
    <t>Авансы полученные</t>
  </si>
  <si>
    <t>Прочие доходы от операционной деятельности</t>
  </si>
  <si>
    <t>Итоговая прибыль (убыток) за период (стр. 021 +/- стр. 022)</t>
  </si>
  <si>
    <t xml:space="preserve">Прибыль (убыток) после налогообложения  (стр.021 - стр. 022) </t>
  </si>
  <si>
    <t>Прочие расходы по операционной деятельности</t>
  </si>
  <si>
    <t>034</t>
  </si>
  <si>
    <t>035</t>
  </si>
  <si>
    <t xml:space="preserve">на конец </t>
  </si>
  <si>
    <t>Предоплата по налогу на прибыль</t>
  </si>
  <si>
    <t>Кредиты и займы</t>
  </si>
  <si>
    <t>Отложенное налоговое обязательство</t>
  </si>
  <si>
    <t>Обязательство по налогу на прибыль</t>
  </si>
  <si>
    <t>Фонд переоценки</t>
  </si>
  <si>
    <t xml:space="preserve">Итого </t>
  </si>
  <si>
    <t>Аммортизация фонда переоценки</t>
  </si>
  <si>
    <t>ТОО Исткомтранс</t>
  </si>
  <si>
    <t xml:space="preserve">Уставный капитал </t>
  </si>
  <si>
    <t>ИТОГО АКТИВОВ (стр. 100 + стр. 200)</t>
  </si>
  <si>
    <t xml:space="preserve">ИТОГО ОБЯЗАТЕЛЬСТВ (стр. 300 + стр. 400 )                                                                               </t>
  </si>
  <si>
    <t xml:space="preserve">ИТОГО КАПИТАЛ И ОБЯЗАТЕЛЬСТВ (стр. 300 + стр. 400 +стр 500)                                                                               </t>
  </si>
  <si>
    <t>Прибыль  по операционной  деят-ти стр. 012 -013+ стр. 014- cтр 015-стр 016)</t>
  </si>
  <si>
    <t>Алматы Аль-Фараби, дом 77/7, н.п.11а</t>
  </si>
  <si>
    <t>Прибыль (убыток) до налогов (стр. 017 + стр. 018- стр.019+-стр.020)</t>
  </si>
  <si>
    <t>Увеличение уставного капитала</t>
  </si>
  <si>
    <t>Задолженность  по займам</t>
  </si>
  <si>
    <t>Руководитель</t>
  </si>
  <si>
    <t xml:space="preserve">Торговая прочая дебиторская задолженность </t>
  </si>
  <si>
    <t>Авансы выплаченные и прочие оборотные активы</t>
  </si>
  <si>
    <t xml:space="preserve">Кртакосрочные банковские депозиты </t>
  </si>
  <si>
    <t>009</t>
  </si>
  <si>
    <t>Денежные средства на специальных счетах</t>
  </si>
  <si>
    <t>Обязательства по финансовой аренде</t>
  </si>
  <si>
    <t xml:space="preserve">Облигации </t>
  </si>
  <si>
    <t>Прочие долгосрочные активы</t>
  </si>
  <si>
    <t>Расходы от выбытия и обесценения основных средств</t>
  </si>
  <si>
    <t>Малахов В.А</t>
  </si>
  <si>
    <t>028</t>
  </si>
  <si>
    <t>Прибыль(убыток) от курсовой разницы</t>
  </si>
  <si>
    <t>на конец  30 июня 2017 г.</t>
  </si>
  <si>
    <t>Сальдо на 1 января 2016 года</t>
  </si>
  <si>
    <t>Прибыль / убыток за период  полугодие  2016</t>
  </si>
  <si>
    <t xml:space="preserve">Итого совокупный доход за 1 полугодие   2016 </t>
  </si>
  <si>
    <t>Сальдо на 30 июня 2016 года(неаудиров)</t>
  </si>
  <si>
    <t>Сальдо на 31 декабря 2016 года(аудиров)</t>
  </si>
  <si>
    <t>Прибыль  за отчетный период  1 полугодие 2017</t>
  </si>
  <si>
    <t>Итого совокупный доход за период 1 полугодие 2017г</t>
  </si>
  <si>
    <t>Сальдо на 30 июня 2017 года(неаудир)</t>
  </si>
  <si>
    <t xml:space="preserve">На 30 июня 2017 (неаудир) </t>
  </si>
  <si>
    <t>ЗА 30 июня 2017 г</t>
  </si>
  <si>
    <t>За отчетный период 1  полугодие  2017 на 30.06 2016(неаудир)</t>
  </si>
  <si>
    <t>За отчетный период  1  полугодие 2016 на 30.06 2016(неаудир)</t>
  </si>
  <si>
    <t>за 30 июня 2017</t>
  </si>
  <si>
    <t>На 31 декабря 2016(аудир)</t>
  </si>
  <si>
    <t>Расходы(экономия) по корпоративному подоходному налогу</t>
  </si>
  <si>
    <t>Займы, выданные сотрудникам</t>
  </si>
  <si>
    <t>Движение денежных средств от операционной деятельности</t>
  </si>
  <si>
    <t>Прибыль до налогообложения</t>
  </si>
  <si>
    <t>Корректировки:</t>
  </si>
  <si>
    <t>Финансовые доходы</t>
  </si>
  <si>
    <t>Полученные проценты от депозитов</t>
  </si>
  <si>
    <t>Движение денежных средств от финансовой деятельности</t>
  </si>
  <si>
    <t>Выплаты в погашение обязательств по финансовой аренде</t>
  </si>
  <si>
    <t>Влияние курсовых разниц на денежные средства и их эквиваленты</t>
  </si>
  <si>
    <t>Денежные средства и их эквиваленты на 1 января</t>
  </si>
  <si>
    <t>В тысячах казахстанских тенге</t>
  </si>
  <si>
    <t xml:space="preserve">На 30 июня 2017 г. </t>
  </si>
  <si>
    <t>(неаудировано)</t>
  </si>
  <si>
    <t xml:space="preserve">На 30 июня 2016 г. </t>
  </si>
  <si>
    <t>Амортизация</t>
  </si>
  <si>
    <t>4,436,553</t>
  </si>
  <si>
    <t>2,999,663</t>
  </si>
  <si>
    <t>1,886,796</t>
  </si>
  <si>
    <t>2,534,219</t>
  </si>
  <si>
    <t xml:space="preserve">    3,773,006</t>
  </si>
  <si>
    <t>4,661,933</t>
  </si>
  <si>
    <t>Убыток от выбытия основных средств</t>
  </si>
  <si>
    <t>Восстановление от обесценения основных средств</t>
  </si>
  <si>
    <t>Убыток от обесценения дебиторской задолженности</t>
  </si>
  <si>
    <t xml:space="preserve">Нереализованные (положительные)/отрицательные курсовые разницы </t>
  </si>
  <si>
    <t>(2,142,479)</t>
  </si>
  <si>
    <t xml:space="preserve">Корректировки оборотного капитала </t>
  </si>
  <si>
    <t>Уменьшение/(увеличение) операционных активов:</t>
  </si>
  <si>
    <t xml:space="preserve">Запасы </t>
  </si>
  <si>
    <t xml:space="preserve">Торговая дебиторская задолженность </t>
  </si>
  <si>
    <t xml:space="preserve">Прочие оборотные активы </t>
  </si>
  <si>
    <t>(3,644,515)</t>
  </si>
  <si>
    <t xml:space="preserve">Увеличение /(уменьшение) операционных обязательств: </t>
  </si>
  <si>
    <t xml:space="preserve">Торговая кредиторская задолженность </t>
  </si>
  <si>
    <t xml:space="preserve">Авансы полученные </t>
  </si>
  <si>
    <t xml:space="preserve">Прочие краткосрочные обязательства </t>
  </si>
  <si>
    <t xml:space="preserve">Поступление денежных средств от операционной деятельности </t>
  </si>
  <si>
    <t>8,807,232</t>
  </si>
  <si>
    <t>6,399,165</t>
  </si>
  <si>
    <t xml:space="preserve">Уплаченный налог на прибыль </t>
  </si>
  <si>
    <t xml:space="preserve">Проценты, выплаченные по обязательствам по финансовой аренде </t>
  </si>
  <si>
    <t xml:space="preserve">Проценты, выплаченные по кредитам и займам, облигациям и платежи по гарантиям </t>
  </si>
  <si>
    <t>(2,777,481)</t>
  </si>
  <si>
    <t>(3,359,596)</t>
  </si>
  <si>
    <t xml:space="preserve">Чистые денежные потоки от операционной деятельности </t>
  </si>
  <si>
    <t>5,412,746</t>
  </si>
  <si>
    <t>2,285,007</t>
  </si>
  <si>
    <t xml:space="preserve">Движение денежных средств от инвестиционной деятельности </t>
  </si>
  <si>
    <t xml:space="preserve">Покупка основных средств </t>
  </si>
  <si>
    <t xml:space="preserve">Покупка нематериальных активов </t>
  </si>
  <si>
    <t>-</t>
  </si>
  <si>
    <t xml:space="preserve">Поступления от продажи основных средств </t>
  </si>
  <si>
    <t xml:space="preserve">Размещение депозитов </t>
  </si>
  <si>
    <t>(60,471,100)</t>
  </si>
  <si>
    <t>(79,578,911)</t>
  </si>
  <si>
    <t xml:space="preserve">Поступления от погашения депозитов </t>
  </si>
  <si>
    <t>67,665,081</t>
  </si>
  <si>
    <t>83,860,344</t>
  </si>
  <si>
    <t xml:space="preserve">Выплата займов сотрудниками </t>
  </si>
  <si>
    <t xml:space="preserve">Чистые денежные потоки, полученные от/(использованные в)  инвестиционной деятельности </t>
  </si>
  <si>
    <t>6,581,588</t>
  </si>
  <si>
    <t>4,374,812</t>
  </si>
  <si>
    <t xml:space="preserve">Поступления от займов </t>
  </si>
  <si>
    <t>1,143,811</t>
  </si>
  <si>
    <t xml:space="preserve">Обратный выкуп собственных облигаций   </t>
  </si>
  <si>
    <t>(2,589,841)</t>
  </si>
  <si>
    <t>(1,979,096)</t>
  </si>
  <si>
    <t xml:space="preserve">Погашение собственных облигаций </t>
  </si>
  <si>
    <t>(1,200,000)</t>
  </si>
  <si>
    <t>Погашение займов</t>
  </si>
  <si>
    <t>(6,852,324)</t>
  </si>
  <si>
    <t>(6,122,482)</t>
  </si>
  <si>
    <t>(1,293,965)</t>
  </si>
  <si>
    <t>Чистые денежные потоки, использованные в финансовой</t>
  </si>
  <si>
    <t xml:space="preserve">  деятельности </t>
  </si>
  <si>
    <t>(11,537,240)</t>
  </si>
  <si>
    <t>(8,251,732)</t>
  </si>
  <si>
    <t xml:space="preserve">Чистое уменьшение денежных средств и их эквивалентов </t>
  </si>
  <si>
    <t>(1,591,913)</t>
  </si>
  <si>
    <t>1,166,217</t>
  </si>
  <si>
    <t>3,016,710</t>
  </si>
  <si>
    <t>Денежные средства и их эквиваленты на 30 июня</t>
  </si>
  <si>
    <t>1,463,361</t>
  </si>
  <si>
    <t>1,561,077</t>
  </si>
  <si>
    <r>
      <t xml:space="preserve">Наименование организации                                                                           </t>
    </r>
    <r>
      <rPr>
        <b/>
        <sz val="9"/>
        <rFont val="Arial"/>
        <family val="2"/>
      </rPr>
      <t>ТОО"Исткомтранс"</t>
    </r>
  </si>
  <si>
    <t>Вид деятельности организации                                                                      Реализация товаров (работ, услуг)</t>
  </si>
  <si>
    <t>Организационно-правовая форма                                                                ТОО</t>
  </si>
  <si>
    <t>Юридический адрес организации                                                                 Алматы Аль-Фараби, дом 77/7, н.п.11а</t>
  </si>
  <si>
    <t>ОТЧЕТ О ДВИЖЕНИИ ДЕНЕЖНЫХ СРЕДСТВ</t>
  </si>
  <si>
    <t>Руководитель Малахов В.А. ________________________________________________</t>
  </si>
  <si>
    <t>Гл. бухгалтер Койшибекова Ж.А. ___________________________________________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</si>
</sst>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[Red]\-#,##0.00"/>
    <numFmt numFmtId="181" formatCode="0.00;[Red]\-0.00"/>
    <numFmt numFmtId="182" formatCode="0.0"/>
    <numFmt numFmtId="183" formatCode="#,##0.0"/>
    <numFmt numFmtId="184" formatCode="#,##0.000"/>
    <numFmt numFmtId="185" formatCode="0.0000"/>
    <numFmt numFmtId="186" formatCode="0.000"/>
    <numFmt numFmtId="187" formatCode="#,##0.00_ ;\-#,##0.00\ "/>
    <numFmt numFmtId="188" formatCode="_-* #,##0_р_._-;\-* #,##0_р_._-;_-* &quot;-&quot;??_р_._-;_-@_-"/>
    <numFmt numFmtId="189" formatCode="_(* #,##0.0_);_(* \(#,##0.0\);_(* &quot;-&quot;??_);_(@_)"/>
    <numFmt numFmtId="190" formatCode="_(* #,##0_);_(* \(#,##0\);_(* &quot;-&quot;??_);_(@_)"/>
    <numFmt numFmtId="191" formatCode="#,##0_р_."/>
    <numFmt numFmtId="192" formatCode="0;[Red]\-0"/>
    <numFmt numFmtId="193" formatCode="0.0;[Red]\-0.0"/>
    <numFmt numFmtId="194" formatCode="0.00_ ;[Red]\-0.00\ "/>
    <numFmt numFmtId="195" formatCode="#,##0.00_ ;[Red]\-#,##0.00\ "/>
    <numFmt numFmtId="196" formatCode="[$-409]d\-mmm\-yyyy;@"/>
    <numFmt numFmtId="197" formatCode="_-* #,##0.00_-;\-* #,##0.00_-;_-* &quot;-&quot;??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6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 Cyr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8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77" fontId="17" fillId="0" borderId="0" applyFont="0" applyFill="0" applyBorder="0" applyAlignment="0" applyProtection="0"/>
    <xf numFmtId="179" fontId="16" fillId="0" borderId="0" applyFont="0" applyFill="0" applyBorder="0" applyAlignment="0" applyProtection="0"/>
    <xf numFmtId="197" fontId="17" fillId="0" borderId="0" applyFont="0" applyFill="0" applyBorder="0" applyAlignment="0" applyProtection="0"/>
    <xf numFmtId="0" fontId="16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wrapText="1"/>
    </xf>
    <xf numFmtId="3" fontId="5" fillId="0" borderId="13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 horizontal="right"/>
    </xf>
    <xf numFmtId="3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8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84" fontId="4" fillId="0" borderId="0" xfId="0" applyNumberFormat="1" applyFont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3" fontId="4" fillId="0" borderId="0" xfId="0" applyNumberFormat="1" applyFont="1" applyFill="1" applyAlignment="1">
      <alignment/>
    </xf>
    <xf numFmtId="3" fontId="4" fillId="33" borderId="11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/>
    </xf>
    <xf numFmtId="0" fontId="7" fillId="0" borderId="0" xfId="0" applyFont="1" applyFill="1" applyAlignment="1">
      <alignment horizontal="center" vertical="top"/>
    </xf>
    <xf numFmtId="3" fontId="4" fillId="0" borderId="1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3" fontId="4" fillId="34" borderId="14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3" fontId="4" fillId="34" borderId="13" xfId="0" applyNumberFormat="1" applyFont="1" applyFill="1" applyBorder="1" applyAlignment="1">
      <alignment horizontal="right" vertical="center"/>
    </xf>
    <xf numFmtId="3" fontId="4" fillId="34" borderId="11" xfId="0" applyNumberFormat="1" applyFont="1" applyFill="1" applyBorder="1" applyAlignment="1">
      <alignment/>
    </xf>
    <xf numFmtId="3" fontId="5" fillId="34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33" borderId="11" xfId="0" applyNumberFormat="1" applyFont="1" applyFill="1" applyBorder="1" applyAlignment="1">
      <alignment horizontal="right"/>
    </xf>
    <xf numFmtId="3" fontId="4" fillId="33" borderId="13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4" fillId="33" borderId="16" xfId="0" applyNumberFormat="1" applyFont="1" applyFill="1" applyBorder="1" applyAlignment="1">
      <alignment horizontal="right"/>
    </xf>
    <xf numFmtId="3" fontId="59" fillId="33" borderId="17" xfId="0" applyNumberFormat="1" applyFont="1" applyFill="1" applyBorder="1" applyAlignment="1">
      <alignment horizontal="right"/>
    </xf>
    <xf numFmtId="3" fontId="5" fillId="33" borderId="17" xfId="0" applyNumberFormat="1" applyFont="1" applyFill="1" applyBorder="1" applyAlignment="1">
      <alignment horizontal="right"/>
    </xf>
    <xf numFmtId="3" fontId="5" fillId="33" borderId="18" xfId="0" applyNumberFormat="1" applyFont="1" applyFill="1" applyBorder="1" applyAlignment="1">
      <alignment horizontal="right"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5" fillId="33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3" fontId="60" fillId="34" borderId="11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3" fontId="4" fillId="34" borderId="11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 vertical="center"/>
    </xf>
    <xf numFmtId="3" fontId="5" fillId="34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9" xfId="0" applyFont="1" applyBorder="1" applyAlignment="1">
      <alignment horizontal="center" vertical="top"/>
    </xf>
    <xf numFmtId="0" fontId="4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9" fillId="0" borderId="20" xfId="0" applyFont="1" applyBorder="1" applyAlignment="1">
      <alignment/>
    </xf>
    <xf numFmtId="0" fontId="59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5" fillId="33" borderId="10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34" borderId="12" xfId="0" applyFont="1" applyFill="1" applyBorder="1" applyAlignment="1">
      <alignment/>
    </xf>
    <xf numFmtId="0" fontId="1" fillId="0" borderId="21" xfId="0" applyFont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5" fillId="0" borderId="13" xfId="0" applyFont="1" applyBorder="1" applyAlignment="1">
      <alignment/>
    </xf>
    <xf numFmtId="14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5" fillId="0" borderId="21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6" fillId="33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1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4" fillId="0" borderId="21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38" fillId="0" borderId="0" xfId="0" applyFont="1" applyFill="1" applyAlignment="1">
      <alignment/>
    </xf>
    <xf numFmtId="0" fontId="41" fillId="0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left" vertical="center" wrapText="1" indent="1"/>
    </xf>
    <xf numFmtId="0" fontId="38" fillId="0" borderId="16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5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Книга1" xfId="33"/>
    <cellStyle name="Comma 2 2" xfId="34"/>
    <cellStyle name="Comma_PBC KAS final" xfId="35"/>
    <cellStyle name="Normal_PBC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485775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9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695325" y="0"/>
          <a:ext cx="5581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104775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5048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0</xdr:col>
      <xdr:colOff>771525</xdr:colOff>
      <xdr:row>0</xdr:row>
      <xdr:rowOff>0</xdr:rowOff>
    </xdr:from>
    <xdr:to>
      <xdr:col>2</xdr:col>
      <xdr:colOff>1409700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71525" y="0"/>
          <a:ext cx="5581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723900" y="0"/>
          <a:ext cx="4591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276225</xdr:colOff>
      <xdr:row>1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0" y="0"/>
          <a:ext cx="723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276225</xdr:colOff>
      <xdr:row>0</xdr:row>
      <xdr:rowOff>0</xdr:rowOff>
    </xdr:from>
    <xdr:to>
      <xdr:col>8</xdr:col>
      <xdr:colOff>0</xdr:colOff>
      <xdr:row>1</xdr:row>
      <xdr:rowOff>0</xdr:rowOff>
    </xdr:to>
    <xdr:sp>
      <xdr:nvSpPr>
        <xdr:cNvPr id="4" name="Текст 2"/>
        <xdr:cNvSpPr txBox="1">
          <a:spLocks noChangeArrowheads="1"/>
        </xdr:cNvSpPr>
      </xdr:nvSpPr>
      <xdr:spPr>
        <a:xfrm>
          <a:off x="723900" y="0"/>
          <a:ext cx="45910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ТОО"Исткомтранс"  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0;&#1054;%20&#1045;&#1083;&#1077;&#1085;&#1072;%202011&#1048;&#1050;&#1058;\4&#1082;&#1074;2011\&#1060;&#1080;&#1085;&#1072;&#1083;%20&#1060;&#1054;%202011\&#1060;&#1080;&#1085;.&#1086;&#1090;&#1095;&#1077;&#1090;&#1085;&#1086;&#1089;&#1090;&#1100;4&#1082;&#1074;%202011%20&#1075;%20-%200804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%20Reporting%20(R)\3.%20&#1060;&#1080;&#1085;&#1072;&#1085;&#1089;&#1086;&#1074;&#1072;&#1103;%20&#1086;&#1090;&#1095;&#1077;&#1090;&#1085;&#1086;&#1089;&#1090;&#1100;\2017\002%202&#1081;%20&#1082;&#1074;&#1072;&#1088;&#1090;&#1072;&#1083;%202017\Compilation%20ECT%202016%202Q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СК"/>
      <sheetName val="ДС  12 мес 2011 "/>
      <sheetName val="Отчет о финансовом положении"/>
      <sheetName val="баланс"/>
      <sheetName val="Ф№ 12 мес"/>
      <sheetName val="ОСВ на 31декабр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lidation"/>
      <sheetName val="#"/>
      <sheetName val="TB"/>
      <sheetName val="ADJ"/>
      <sheetName val="CFwp"/>
      <sheetName val="BS"/>
      <sheetName val="IS"/>
      <sheetName val="CE"/>
      <sheetName val="CF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5"/>
      <sheetName val="16"/>
      <sheetName val="18"/>
      <sheetName val="21"/>
      <sheetName val="22"/>
      <sheetName val="23"/>
      <sheetName val="24"/>
      <sheetName val="25"/>
      <sheetName val="28"/>
      <sheetName val="29"/>
      <sheetName val="30"/>
      <sheetName val="31"/>
      <sheetName val="import"/>
      <sheetName val="FI"/>
      <sheetName val="mapping"/>
      <sheetName val="1C"/>
      <sheetName val="Sheet4"/>
    </sheetNames>
    <sheetDataSet>
      <sheetData sheetId="1">
        <row r="890">
          <cell r="B890" t="str">
            <v>Денежные средства от операционной деятельности</v>
          </cell>
        </row>
        <row r="891">
          <cell r="B891" t="str">
            <v>Доход (убыток) до налогообложения</v>
          </cell>
        </row>
        <row r="892">
          <cell r="B892" t="str">
            <v>Финансовые доходы</v>
          </cell>
        </row>
        <row r="893">
          <cell r="B893" t="str">
            <v>Финансовые расходы</v>
          </cell>
        </row>
        <row r="894">
          <cell r="B894" t="str">
            <v>Амортизация</v>
          </cell>
        </row>
        <row r="898">
          <cell r="B898" t="str">
            <v>(Доход) убыток от выбытия основных средств</v>
          </cell>
        </row>
        <row r="899">
          <cell r="B899" t="str">
            <v>(Доход) убыток от выбытия нематериальных активов</v>
          </cell>
        </row>
        <row r="900">
          <cell r="B900" t="str">
            <v>(Доход) убыток от выбытия инвестиций</v>
          </cell>
        </row>
        <row r="901">
          <cell r="B901" t="str">
            <v>Нереализованный (доход) убыток от курсовой разницы</v>
          </cell>
        </row>
        <row r="902">
          <cell r="B902" t="str">
            <v>Движение денежных средств от операционной деятельности до изменений оборотного капитала</v>
          </cell>
        </row>
        <row r="903">
          <cell r="B903" t="str">
            <v>Изменение товарно-материальных запасов</v>
          </cell>
        </row>
        <row r="904">
          <cell r="B904" t="str">
            <v>Изменение авансов выданных и прочих текущих активов</v>
          </cell>
        </row>
        <row r="905">
          <cell r="B905" t="str">
            <v>Изменение торговой и прочей дебиторской задолженности</v>
          </cell>
        </row>
        <row r="908">
          <cell r="B908" t="str">
            <v>Денежные средства от операционной деятельности до выплаты процентов и подоходного налога</v>
          </cell>
        </row>
        <row r="910">
          <cell r="B910" t="str">
            <v>Подоходный налог выплаченный</v>
          </cell>
        </row>
        <row r="911">
          <cell r="B911" t="str">
            <v>Чистые денежные средства от операционной деятельности</v>
          </cell>
        </row>
        <row r="913">
          <cell r="B913" t="str">
            <v>Денежные средства от инвестиционной деятельности</v>
          </cell>
        </row>
        <row r="914">
          <cell r="B914" t="str">
            <v>Приобретение основных средств</v>
          </cell>
        </row>
        <row r="915">
          <cell r="B915" t="str">
            <v>Приобретение нематериальных активов</v>
          </cell>
        </row>
        <row r="918">
          <cell r="B918" t="str">
            <v>Поступления от реализации основных средств</v>
          </cell>
        </row>
        <row r="921">
          <cell r="B921" t="str">
            <v>Проценты полученные</v>
          </cell>
        </row>
        <row r="923">
          <cell r="B923" t="str">
            <v>Чистые денежные средства от инвестиционной деятельности</v>
          </cell>
        </row>
        <row r="925">
          <cell r="B925" t="str">
            <v>Денежные средства от финансовой деятельности</v>
          </cell>
        </row>
        <row r="926">
          <cell r="B926" t="str">
            <v>Взнос в уставный капитал</v>
          </cell>
        </row>
        <row r="928">
          <cell r="B928" t="str">
            <v>Поступления от заемных средств</v>
          </cell>
        </row>
        <row r="930">
          <cell r="B930" t="str">
            <v>Дивиденды выплаченные</v>
          </cell>
        </row>
        <row r="931">
          <cell r="B931" t="str">
            <v>Чистые денежные средства от финансовой деятельности</v>
          </cell>
        </row>
        <row r="933">
          <cell r="B933" t="str">
            <v>Чистое изменение денежных средств и денежных эквивалентов</v>
          </cell>
        </row>
        <row r="934">
          <cell r="B934" t="str">
            <v>Денежные средства на начало периода</v>
          </cell>
        </row>
        <row r="935">
          <cell r="B935" t="str">
            <v>Эффект изменения обменного курса на денежные средства</v>
          </cell>
        </row>
        <row r="936">
          <cell r="B936" t="str">
            <v>Денежные средства на конец периода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I30"/>
  <sheetViews>
    <sheetView zoomScale="110" zoomScaleNormal="110" zoomScalePageLayoutView="0" workbookViewId="0" topLeftCell="A1">
      <selection activeCell="L25" sqref="L25"/>
    </sheetView>
  </sheetViews>
  <sheetFormatPr defaultColWidth="9.140625" defaultRowHeight="12.75"/>
  <cols>
    <col min="1" max="1" width="43.00390625" style="0" customWidth="1"/>
    <col min="2" max="2" width="9.140625" style="0" hidden="1" customWidth="1"/>
    <col min="3" max="3" width="4.57421875" style="0" hidden="1" customWidth="1"/>
    <col min="4" max="4" width="14.57421875" style="0" hidden="1" customWidth="1"/>
    <col min="5" max="5" width="18.140625" style="0" customWidth="1"/>
    <col min="6" max="6" width="13.7109375" style="0" customWidth="1"/>
    <col min="7" max="7" width="15.57421875" style="0" customWidth="1"/>
    <col min="8" max="8" width="14.7109375" style="0" customWidth="1"/>
    <col min="9" max="9" width="10.140625" style="0" bestFit="1" customWidth="1"/>
  </cols>
  <sheetData>
    <row r="1" spans="1:8" ht="12.75">
      <c r="A1" s="2"/>
      <c r="B1" s="2"/>
      <c r="C1" s="2"/>
      <c r="D1" s="3"/>
      <c r="E1" s="3"/>
      <c r="F1" s="3"/>
      <c r="G1" s="3"/>
      <c r="H1" s="4"/>
    </row>
    <row r="2" spans="1:8" ht="12.75">
      <c r="A2" s="2"/>
      <c r="B2" s="2"/>
      <c r="C2" s="2"/>
      <c r="D2" s="3"/>
      <c r="E2" s="3"/>
      <c r="F2" s="3"/>
      <c r="G2" s="91"/>
      <c r="H2" s="91"/>
    </row>
    <row r="4" spans="1:8" ht="12.75">
      <c r="A4" s="74" t="s">
        <v>0</v>
      </c>
      <c r="B4" s="74"/>
      <c r="C4" s="74"/>
      <c r="D4" s="74"/>
      <c r="E4" s="92" t="s">
        <v>109</v>
      </c>
      <c r="F4" s="92"/>
      <c r="G4" s="92"/>
      <c r="H4" s="8"/>
    </row>
    <row r="5" spans="1:8" ht="12.75">
      <c r="A5" s="8"/>
      <c r="B5" s="8"/>
      <c r="C5" s="8"/>
      <c r="D5" s="8"/>
      <c r="E5" s="8"/>
      <c r="F5" s="8"/>
      <c r="G5" s="8"/>
      <c r="H5" s="8"/>
    </row>
    <row r="6" spans="1:8" ht="12.75">
      <c r="A6" s="93" t="s">
        <v>64</v>
      </c>
      <c r="B6" s="93"/>
      <c r="C6" s="93"/>
      <c r="D6" s="93"/>
      <c r="E6" s="93"/>
      <c r="F6" s="93"/>
      <c r="G6" s="93"/>
      <c r="H6" s="93"/>
    </row>
    <row r="7" spans="1:8" ht="12.75">
      <c r="A7" s="94" t="s">
        <v>132</v>
      </c>
      <c r="B7" s="94"/>
      <c r="C7" s="94"/>
      <c r="D7" s="94"/>
      <c r="E7" s="94"/>
      <c r="F7" s="94"/>
      <c r="G7" s="94"/>
      <c r="H7" s="94"/>
    </row>
    <row r="8" spans="1:8" ht="12.75">
      <c r="A8" s="8"/>
      <c r="B8" s="8"/>
      <c r="C8" s="8"/>
      <c r="D8" s="8"/>
      <c r="E8" s="8"/>
      <c r="F8" s="8"/>
      <c r="G8" s="8"/>
      <c r="H8" s="8" t="s">
        <v>65</v>
      </c>
    </row>
    <row r="9" spans="1:8" ht="12.75">
      <c r="A9" s="82"/>
      <c r="B9" s="82"/>
      <c r="C9" s="82"/>
      <c r="D9" s="82"/>
      <c r="E9" s="95"/>
      <c r="F9" s="95"/>
      <c r="G9" s="95"/>
      <c r="H9" s="42" t="s">
        <v>107</v>
      </c>
    </row>
    <row r="10" spans="1:8" ht="24">
      <c r="A10" s="82"/>
      <c r="B10" s="82"/>
      <c r="C10" s="82"/>
      <c r="D10" s="82"/>
      <c r="E10" s="42" t="s">
        <v>110</v>
      </c>
      <c r="F10" s="42" t="s">
        <v>106</v>
      </c>
      <c r="G10" s="42" t="s">
        <v>66</v>
      </c>
      <c r="H10" s="42"/>
    </row>
    <row r="11" spans="1:8" ht="12.75">
      <c r="A11" s="90" t="s">
        <v>133</v>
      </c>
      <c r="B11" s="90"/>
      <c r="C11" s="90"/>
      <c r="D11" s="90"/>
      <c r="E11" s="57">
        <v>3845400</v>
      </c>
      <c r="F11" s="57">
        <v>13051923</v>
      </c>
      <c r="G11" s="57">
        <v>1654738</v>
      </c>
      <c r="H11" s="57">
        <f>E11+F11+G11</f>
        <v>18552061</v>
      </c>
    </row>
    <row r="12" spans="1:8" ht="13.5" thickBot="1">
      <c r="A12" s="96" t="s">
        <v>134</v>
      </c>
      <c r="B12" s="96"/>
      <c r="C12" s="96"/>
      <c r="D12" s="96"/>
      <c r="E12" s="59" t="s">
        <v>67</v>
      </c>
      <c r="F12" s="59"/>
      <c r="G12" s="59">
        <v>2999494</v>
      </c>
      <c r="H12" s="59">
        <f>G12</f>
        <v>2999494</v>
      </c>
    </row>
    <row r="13" spans="1:8" ht="12.75">
      <c r="A13" s="82" t="s">
        <v>108</v>
      </c>
      <c r="B13" s="82"/>
      <c r="C13" s="82"/>
      <c r="D13" s="82"/>
      <c r="E13" s="37"/>
      <c r="F13" s="37">
        <v>-571306</v>
      </c>
      <c r="G13" s="37">
        <v>571306</v>
      </c>
      <c r="H13" s="37">
        <f>F13+G13</f>
        <v>0</v>
      </c>
    </row>
    <row r="14" spans="1:8" ht="12.75">
      <c r="A14" s="89" t="s">
        <v>135</v>
      </c>
      <c r="B14" s="89"/>
      <c r="C14" s="89"/>
      <c r="D14" s="89"/>
      <c r="E14" s="58" t="s">
        <v>67</v>
      </c>
      <c r="F14" s="58">
        <f>F13</f>
        <v>-571306</v>
      </c>
      <c r="G14" s="58">
        <f>G12+G13</f>
        <v>3570800</v>
      </c>
      <c r="H14" s="58">
        <f>F14+G14</f>
        <v>2999494</v>
      </c>
    </row>
    <row r="15" spans="1:8" ht="12.75">
      <c r="A15" s="82" t="s">
        <v>117</v>
      </c>
      <c r="B15" s="82"/>
      <c r="C15" s="82"/>
      <c r="D15" s="82"/>
      <c r="E15" s="37"/>
      <c r="F15" s="37"/>
      <c r="G15" s="37"/>
      <c r="H15" s="37">
        <f>E15</f>
        <v>0</v>
      </c>
    </row>
    <row r="16" spans="1:8" ht="13.5" thickBot="1">
      <c r="A16" s="88" t="s">
        <v>68</v>
      </c>
      <c r="B16" s="88"/>
      <c r="C16" s="88"/>
      <c r="D16" s="88"/>
      <c r="E16" s="60" t="s">
        <v>67</v>
      </c>
      <c r="F16" s="60"/>
      <c r="G16" s="60"/>
      <c r="H16" s="60"/>
    </row>
    <row r="17" spans="1:8" ht="13.5" thickBot="1">
      <c r="A17" s="83" t="s">
        <v>136</v>
      </c>
      <c r="B17" s="84"/>
      <c r="C17" s="84"/>
      <c r="D17" s="84"/>
      <c r="E17" s="61">
        <f>E11</f>
        <v>3845400</v>
      </c>
      <c r="F17" s="61">
        <f>F11+F13</f>
        <v>12480617</v>
      </c>
      <c r="G17" s="61">
        <f>G11+G14</f>
        <v>5225538</v>
      </c>
      <c r="H17" s="61">
        <f>H11+H14</f>
        <v>21551555</v>
      </c>
    </row>
    <row r="18" spans="1:8" ht="13.5" thickBot="1">
      <c r="A18" s="83" t="s">
        <v>137</v>
      </c>
      <c r="B18" s="84"/>
      <c r="C18" s="84"/>
      <c r="D18" s="84"/>
      <c r="E18" s="61">
        <v>3845400</v>
      </c>
      <c r="F18" s="61">
        <v>12142911</v>
      </c>
      <c r="G18" s="61">
        <v>6523142</v>
      </c>
      <c r="H18" s="61">
        <f>E18+F18+G18</f>
        <v>22511453</v>
      </c>
    </row>
    <row r="19" spans="1:8" ht="12.75">
      <c r="A19" s="89" t="s">
        <v>138</v>
      </c>
      <c r="B19" s="89"/>
      <c r="C19" s="89"/>
      <c r="D19" s="89"/>
      <c r="E19" s="58" t="s">
        <v>67</v>
      </c>
      <c r="F19" s="58"/>
      <c r="G19" s="58">
        <v>4436553</v>
      </c>
      <c r="H19" s="58">
        <f>G19</f>
        <v>4436553</v>
      </c>
    </row>
    <row r="20" spans="1:8" ht="12.75">
      <c r="A20" s="82" t="s">
        <v>108</v>
      </c>
      <c r="B20" s="82"/>
      <c r="C20" s="82"/>
      <c r="D20" s="82"/>
      <c r="E20" s="37"/>
      <c r="F20" s="37">
        <v>-326372</v>
      </c>
      <c r="G20" s="37">
        <v>326372</v>
      </c>
      <c r="H20" s="37">
        <f>F20+G20</f>
        <v>0</v>
      </c>
    </row>
    <row r="21" spans="1:8" ht="12.75">
      <c r="A21" s="82" t="s">
        <v>139</v>
      </c>
      <c r="B21" s="82"/>
      <c r="C21" s="82"/>
      <c r="D21" s="82"/>
      <c r="E21" s="37" t="s">
        <v>67</v>
      </c>
      <c r="F21" s="37">
        <f>F20</f>
        <v>-326372</v>
      </c>
      <c r="G21" s="37">
        <f>G19+G20</f>
        <v>4762925</v>
      </c>
      <c r="H21" s="37">
        <f>F21+G21</f>
        <v>4436553</v>
      </c>
    </row>
    <row r="22" spans="1:8" ht="13.5" thickBot="1">
      <c r="A22" s="88" t="s">
        <v>68</v>
      </c>
      <c r="B22" s="88"/>
      <c r="C22" s="88"/>
      <c r="D22" s="88"/>
      <c r="E22" s="60"/>
      <c r="F22" s="60"/>
      <c r="G22" s="60"/>
      <c r="H22" s="60">
        <f>G22</f>
        <v>0</v>
      </c>
    </row>
    <row r="23" spans="1:9" ht="13.5" thickBot="1">
      <c r="A23" s="85" t="s">
        <v>140</v>
      </c>
      <c r="B23" s="86"/>
      <c r="C23" s="86"/>
      <c r="D23" s="86"/>
      <c r="E23" s="62">
        <f>E18</f>
        <v>3845400</v>
      </c>
      <c r="F23" s="62">
        <f>F18+F20</f>
        <v>11816539</v>
      </c>
      <c r="G23" s="62">
        <f>G18+G21</f>
        <v>11286067</v>
      </c>
      <c r="H23" s="63">
        <f>H18+H21</f>
        <v>26948006</v>
      </c>
      <c r="I23" s="66"/>
    </row>
    <row r="25" spans="1:8" ht="12.75">
      <c r="A25" s="80" t="s">
        <v>119</v>
      </c>
      <c r="B25" s="80"/>
      <c r="C25" s="81" t="s">
        <v>129</v>
      </c>
      <c r="D25" s="81"/>
      <c r="E25" s="81"/>
      <c r="F25" s="81" t="s">
        <v>54</v>
      </c>
      <c r="G25" s="81"/>
      <c r="H25" s="8"/>
    </row>
    <row r="26" spans="1:8" ht="12.75">
      <c r="A26" s="33"/>
      <c r="B26" s="33" t="s">
        <v>55</v>
      </c>
      <c r="C26" s="8"/>
      <c r="D26" s="8"/>
      <c r="E26" s="8"/>
      <c r="F26" s="79" t="s">
        <v>56</v>
      </c>
      <c r="G26" s="79"/>
      <c r="H26" s="8"/>
    </row>
    <row r="27" spans="1:8" ht="12.75">
      <c r="A27" s="87" t="s">
        <v>57</v>
      </c>
      <c r="B27" s="87"/>
      <c r="C27" s="81" t="s">
        <v>82</v>
      </c>
      <c r="D27" s="81"/>
      <c r="E27" s="81"/>
      <c r="F27" s="81" t="s">
        <v>54</v>
      </c>
      <c r="G27" s="81"/>
      <c r="H27" s="8"/>
    </row>
    <row r="28" spans="1:8" ht="12.75">
      <c r="A28" s="33"/>
      <c r="B28" s="33" t="s">
        <v>55</v>
      </c>
      <c r="C28" s="8"/>
      <c r="D28" s="8"/>
      <c r="E28" s="8"/>
      <c r="F28" s="79" t="s">
        <v>56</v>
      </c>
      <c r="G28" s="79"/>
      <c r="H28" s="8"/>
    </row>
    <row r="29" spans="1:8" ht="12.75">
      <c r="A29" s="33" t="s">
        <v>58</v>
      </c>
      <c r="B29" s="33"/>
      <c r="C29" s="8"/>
      <c r="D29" s="8"/>
      <c r="E29" s="8"/>
      <c r="F29" s="8"/>
      <c r="G29" s="8"/>
      <c r="H29" s="8"/>
    </row>
    <row r="30" ht="12.75">
      <c r="G30" s="66"/>
    </row>
  </sheetData>
  <sheetProtection/>
  <mergeCells count="27">
    <mergeCell ref="A11:D11"/>
    <mergeCell ref="A14:D14"/>
    <mergeCell ref="G2:H2"/>
    <mergeCell ref="E4:G4"/>
    <mergeCell ref="A6:H6"/>
    <mergeCell ref="A7:H7"/>
    <mergeCell ref="A9:D10"/>
    <mergeCell ref="E9:G9"/>
    <mergeCell ref="A12:D12"/>
    <mergeCell ref="A13:D13"/>
    <mergeCell ref="F27:G27"/>
    <mergeCell ref="A16:D16"/>
    <mergeCell ref="A19:D19"/>
    <mergeCell ref="A22:D22"/>
    <mergeCell ref="A21:D21"/>
    <mergeCell ref="A20:D20"/>
    <mergeCell ref="A17:D17"/>
    <mergeCell ref="F28:G28"/>
    <mergeCell ref="A25:B25"/>
    <mergeCell ref="C25:E25"/>
    <mergeCell ref="F25:G25"/>
    <mergeCell ref="F26:G26"/>
    <mergeCell ref="A15:D15"/>
    <mergeCell ref="A18:D18"/>
    <mergeCell ref="A23:D23"/>
    <mergeCell ref="A27:B27"/>
    <mergeCell ref="C27:E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2:IU73"/>
  <sheetViews>
    <sheetView zoomScalePageLayoutView="0" workbookViewId="0" topLeftCell="A27">
      <selection activeCell="B66" sqref="B66:H71"/>
    </sheetView>
  </sheetViews>
  <sheetFormatPr defaultColWidth="9.140625" defaultRowHeight="12.75"/>
  <cols>
    <col min="1" max="1" width="3.57421875" style="2" customWidth="1"/>
    <col min="2" max="2" width="8.8515625" style="2" customWidth="1"/>
    <col min="3" max="3" width="3.28125" style="2" customWidth="1"/>
    <col min="4" max="4" width="20.8515625" style="2" customWidth="1"/>
    <col min="5" max="5" width="10.57421875" style="2" customWidth="1"/>
    <col min="6" max="6" width="8.00390625" style="2" customWidth="1"/>
    <col min="7" max="7" width="10.57421875" style="2" customWidth="1"/>
    <col min="8" max="8" width="13.8515625" style="2" customWidth="1"/>
    <col min="9" max="9" width="14.57421875" style="2" customWidth="1"/>
    <col min="10" max="10" width="12.00390625" style="2" customWidth="1"/>
    <col min="11" max="11" width="14.57421875" style="2" customWidth="1"/>
    <col min="12" max="12" width="18.8515625" style="2" customWidth="1"/>
    <col min="13" max="255" width="8.8515625" style="2" customWidth="1"/>
  </cols>
  <sheetData>
    <row r="1" s="1" customFormat="1" ht="12.75" customHeight="1"/>
    <row r="2" spans="5:9" ht="12.75" customHeight="1">
      <c r="E2" s="3"/>
      <c r="F2" s="3"/>
      <c r="G2" s="3"/>
      <c r="H2" s="3"/>
      <c r="I2" s="4"/>
    </row>
    <row r="3" spans="5:9" ht="12.75" customHeight="1">
      <c r="E3" s="3"/>
      <c r="F3" s="3"/>
      <c r="G3" s="3"/>
      <c r="H3" s="3"/>
      <c r="I3" s="4"/>
    </row>
    <row r="4" spans="5:9" ht="12.75" customHeight="1">
      <c r="E4" s="3"/>
      <c r="F4" s="3"/>
      <c r="G4" s="3"/>
      <c r="H4" s="3"/>
      <c r="I4" s="4"/>
    </row>
    <row r="5" spans="4:9" ht="12.75" customHeight="1">
      <c r="D5" s="122" t="s">
        <v>83</v>
      </c>
      <c r="E5" s="122"/>
      <c r="F5" s="122"/>
      <c r="G5" s="5"/>
      <c r="H5" s="5"/>
      <c r="I5" s="5"/>
    </row>
    <row r="6" spans="4:7" ht="12.75">
      <c r="D6" s="56" t="s">
        <v>101</v>
      </c>
      <c r="E6" s="105">
        <v>42916</v>
      </c>
      <c r="F6" s="106"/>
      <c r="G6" s="106"/>
    </row>
    <row r="7" spans="1:255" ht="12.75">
      <c r="A7" s="56"/>
      <c r="B7" s="56"/>
      <c r="C7" s="56"/>
      <c r="D7" s="56"/>
      <c r="E7" s="72"/>
      <c r="F7" s="56"/>
      <c r="G7" s="56"/>
      <c r="H7" s="56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5:7" ht="12.75">
      <c r="E8" s="123"/>
      <c r="F8" s="123"/>
      <c r="G8" s="123"/>
    </row>
    <row r="9" spans="1:9" ht="12.75">
      <c r="A9" s="107" t="s">
        <v>0</v>
      </c>
      <c r="B9" s="107"/>
      <c r="C9" s="107"/>
      <c r="D9" s="107"/>
      <c r="E9" s="108" t="s">
        <v>1</v>
      </c>
      <c r="F9" s="108"/>
      <c r="G9" s="108"/>
      <c r="H9" s="108"/>
      <c r="I9" s="108"/>
    </row>
    <row r="10" spans="1:9" ht="12.75" customHeight="1">
      <c r="A10" s="107" t="s">
        <v>2</v>
      </c>
      <c r="B10" s="107"/>
      <c r="C10" s="107"/>
      <c r="D10" s="107"/>
      <c r="E10" s="124" t="s">
        <v>3</v>
      </c>
      <c r="F10" s="124"/>
      <c r="G10" s="124"/>
      <c r="H10" s="124"/>
      <c r="I10" s="124"/>
    </row>
    <row r="11" spans="1:9" ht="12.75" customHeight="1">
      <c r="A11" s="107" t="s">
        <v>4</v>
      </c>
      <c r="B11" s="107"/>
      <c r="C11" s="107"/>
      <c r="D11" s="107"/>
      <c r="E11" s="118" t="s">
        <v>5</v>
      </c>
      <c r="F11" s="118"/>
      <c r="G11" s="118"/>
      <c r="H11" s="118"/>
      <c r="I11" s="118"/>
    </row>
    <row r="12" spans="1:10" ht="12.75" customHeight="1">
      <c r="A12" s="107" t="s">
        <v>6</v>
      </c>
      <c r="B12" s="107"/>
      <c r="C12" s="107"/>
      <c r="D12" s="107"/>
      <c r="E12" s="115" t="s">
        <v>115</v>
      </c>
      <c r="F12" s="115"/>
      <c r="G12" s="115"/>
      <c r="H12" s="115"/>
      <c r="I12" s="115"/>
      <c r="J12" s="115"/>
    </row>
    <row r="13" ht="12.75" customHeight="1"/>
    <row r="14" ht="12.75" customHeight="1">
      <c r="I14" s="7" t="s">
        <v>63</v>
      </c>
    </row>
    <row r="15" spans="1:9" ht="12.75" customHeight="1">
      <c r="A15" s="110" t="s">
        <v>7</v>
      </c>
      <c r="B15" s="110"/>
      <c r="C15" s="110"/>
      <c r="D15" s="110"/>
      <c r="E15" s="110"/>
      <c r="F15" s="110"/>
      <c r="G15" s="111" t="s">
        <v>8</v>
      </c>
      <c r="H15" s="113" t="s">
        <v>141</v>
      </c>
      <c r="I15" s="113" t="s">
        <v>146</v>
      </c>
    </row>
    <row r="16" spans="1:9" ht="21.75" customHeight="1">
      <c r="A16" s="110"/>
      <c r="B16" s="110"/>
      <c r="C16" s="110"/>
      <c r="D16" s="110"/>
      <c r="E16" s="110"/>
      <c r="F16" s="110"/>
      <c r="G16" s="112"/>
      <c r="H16" s="114"/>
      <c r="I16" s="114"/>
    </row>
    <row r="17" spans="1:9" s="8" customFormat="1" ht="12.75" customHeight="1">
      <c r="A17" s="98" t="s">
        <v>76</v>
      </c>
      <c r="B17" s="98"/>
      <c r="C17" s="98"/>
      <c r="D17" s="98"/>
      <c r="E17" s="98"/>
      <c r="F17" s="98"/>
      <c r="G17" s="9"/>
      <c r="H17" s="9"/>
      <c r="I17" s="9"/>
    </row>
    <row r="18" spans="1:11" s="8" customFormat="1" ht="12.75" customHeight="1">
      <c r="A18" s="101" t="s">
        <v>23</v>
      </c>
      <c r="B18" s="101"/>
      <c r="C18" s="101"/>
      <c r="D18" s="101"/>
      <c r="E18" s="101"/>
      <c r="F18" s="101"/>
      <c r="G18" s="45" t="s">
        <v>24</v>
      </c>
      <c r="H18" s="49">
        <v>89681343</v>
      </c>
      <c r="I18" s="38">
        <v>91056791</v>
      </c>
      <c r="K18" s="24"/>
    </row>
    <row r="19" spans="1:11" ht="12.75" customHeight="1">
      <c r="A19" s="99" t="s">
        <v>29</v>
      </c>
      <c r="B19" s="99"/>
      <c r="C19" s="99"/>
      <c r="D19" s="99"/>
      <c r="E19" s="99"/>
      <c r="F19" s="99"/>
      <c r="G19" s="45" t="s">
        <v>30</v>
      </c>
      <c r="H19" s="49">
        <v>33964</v>
      </c>
      <c r="I19" s="38">
        <v>35760</v>
      </c>
      <c r="K19" s="24"/>
    </row>
    <row r="20" spans="1:11" s="8" customFormat="1" ht="12.75" customHeight="1">
      <c r="A20" s="99" t="s">
        <v>118</v>
      </c>
      <c r="B20" s="99"/>
      <c r="C20" s="99"/>
      <c r="D20" s="99"/>
      <c r="E20" s="99"/>
      <c r="F20" s="99"/>
      <c r="G20" s="45" t="s">
        <v>17</v>
      </c>
      <c r="H20" s="53">
        <v>22221</v>
      </c>
      <c r="I20" s="38">
        <v>9945</v>
      </c>
      <c r="K20" s="24"/>
    </row>
    <row r="21" spans="1:11" s="8" customFormat="1" ht="12.75" customHeight="1">
      <c r="A21" s="99" t="s">
        <v>127</v>
      </c>
      <c r="B21" s="102"/>
      <c r="C21" s="102"/>
      <c r="D21" s="102"/>
      <c r="E21" s="102"/>
      <c r="F21" s="103"/>
      <c r="G21" s="45" t="s">
        <v>130</v>
      </c>
      <c r="H21" s="53">
        <v>585921</v>
      </c>
      <c r="I21" s="38">
        <v>788879</v>
      </c>
      <c r="K21" s="24"/>
    </row>
    <row r="22" spans="1:11" s="8" customFormat="1" ht="12.75" customHeight="1">
      <c r="A22" s="109" t="s">
        <v>31</v>
      </c>
      <c r="B22" s="109"/>
      <c r="C22" s="109"/>
      <c r="D22" s="109"/>
      <c r="E22" s="109"/>
      <c r="F22" s="109"/>
      <c r="G22" s="12">
        <v>200</v>
      </c>
      <c r="H22" s="50">
        <f>SUM(H18:H21)</f>
        <v>90323449</v>
      </c>
      <c r="I22" s="20">
        <f>SUM(I18:I21)</f>
        <v>91891375</v>
      </c>
      <c r="J22" s="24"/>
      <c r="K22" s="24"/>
    </row>
    <row r="23" spans="1:11" s="8" customFormat="1" ht="12.75" customHeight="1">
      <c r="A23" s="98" t="s">
        <v>90</v>
      </c>
      <c r="B23" s="98"/>
      <c r="C23" s="98"/>
      <c r="D23" s="98"/>
      <c r="E23" s="98"/>
      <c r="F23" s="98"/>
      <c r="G23" s="9"/>
      <c r="H23" s="54"/>
      <c r="I23" s="21"/>
      <c r="K23" s="24"/>
    </row>
    <row r="24" spans="1:11" s="8" customFormat="1" ht="12.75" customHeight="1">
      <c r="A24" s="101" t="s">
        <v>77</v>
      </c>
      <c r="B24" s="101"/>
      <c r="C24" s="101"/>
      <c r="D24" s="101"/>
      <c r="E24" s="101"/>
      <c r="F24" s="101"/>
      <c r="G24" s="45" t="s">
        <v>12</v>
      </c>
      <c r="H24" s="49">
        <v>118552</v>
      </c>
      <c r="I24" s="38">
        <v>78289</v>
      </c>
      <c r="K24" s="26"/>
    </row>
    <row r="25" spans="1:11" s="8" customFormat="1" ht="12.75" customHeight="1" hidden="1">
      <c r="A25" s="101" t="s">
        <v>25</v>
      </c>
      <c r="B25" s="101"/>
      <c r="C25" s="101"/>
      <c r="D25" s="101"/>
      <c r="E25" s="101"/>
      <c r="F25" s="101"/>
      <c r="G25" s="45" t="s">
        <v>26</v>
      </c>
      <c r="H25" s="49"/>
      <c r="I25" s="38"/>
      <c r="K25" s="24"/>
    </row>
    <row r="26" spans="1:11" s="8" customFormat="1" ht="12.75" customHeight="1" hidden="1">
      <c r="A26" s="101" t="s">
        <v>27</v>
      </c>
      <c r="B26" s="101"/>
      <c r="C26" s="101"/>
      <c r="D26" s="101"/>
      <c r="E26" s="101"/>
      <c r="F26" s="101"/>
      <c r="G26" s="45" t="s">
        <v>28</v>
      </c>
      <c r="H26" s="49"/>
      <c r="I26" s="38"/>
      <c r="K26" s="24"/>
    </row>
    <row r="27" spans="1:11" s="2" customFormat="1" ht="12.75" customHeight="1">
      <c r="A27" s="101" t="s">
        <v>120</v>
      </c>
      <c r="B27" s="101"/>
      <c r="C27" s="101"/>
      <c r="D27" s="101"/>
      <c r="E27" s="101"/>
      <c r="F27" s="101"/>
      <c r="G27" s="45" t="s">
        <v>11</v>
      </c>
      <c r="H27" s="49">
        <v>4649358</v>
      </c>
      <c r="I27" s="38">
        <v>4329900</v>
      </c>
      <c r="K27" s="24"/>
    </row>
    <row r="28" spans="1:11" s="2" customFormat="1" ht="12.75" customHeight="1">
      <c r="A28" s="101" t="s">
        <v>121</v>
      </c>
      <c r="B28" s="101"/>
      <c r="C28" s="101"/>
      <c r="D28" s="101"/>
      <c r="E28" s="101"/>
      <c r="F28" s="101"/>
      <c r="G28" s="45" t="s">
        <v>15</v>
      </c>
      <c r="H28" s="49">
        <v>4430121</v>
      </c>
      <c r="I28" s="38">
        <v>4440546</v>
      </c>
      <c r="J28" s="22"/>
      <c r="K28" s="24"/>
    </row>
    <row r="29" spans="1:11" ht="12.75">
      <c r="A29" s="101" t="s">
        <v>102</v>
      </c>
      <c r="B29" s="101"/>
      <c r="C29" s="101"/>
      <c r="D29" s="101"/>
      <c r="E29" s="101"/>
      <c r="F29" s="101"/>
      <c r="G29" s="45" t="s">
        <v>13</v>
      </c>
      <c r="H29" s="49">
        <v>257016</v>
      </c>
      <c r="I29" s="38">
        <v>225570</v>
      </c>
      <c r="J29" s="22"/>
      <c r="K29" s="24"/>
    </row>
    <row r="30" spans="1:11" s="8" customFormat="1" ht="12.75" customHeight="1" hidden="1">
      <c r="A30" s="101" t="s">
        <v>75</v>
      </c>
      <c r="B30" s="101"/>
      <c r="C30" s="101"/>
      <c r="D30" s="101"/>
      <c r="E30" s="101"/>
      <c r="F30" s="101"/>
      <c r="G30" s="45" t="s">
        <v>15</v>
      </c>
      <c r="H30" s="49"/>
      <c r="I30" s="38" t="e">
        <f>#REF!</f>
        <v>#REF!</v>
      </c>
      <c r="K30" s="24"/>
    </row>
    <row r="31" spans="1:11" s="8" customFormat="1" ht="12.75" customHeight="1" hidden="1">
      <c r="A31" s="101" t="s">
        <v>19</v>
      </c>
      <c r="B31" s="101"/>
      <c r="C31" s="101"/>
      <c r="D31" s="101"/>
      <c r="E31" s="101"/>
      <c r="F31" s="101"/>
      <c r="G31" s="45" t="s">
        <v>20</v>
      </c>
      <c r="H31" s="49"/>
      <c r="I31" s="38"/>
      <c r="K31" s="24"/>
    </row>
    <row r="32" spans="1:11" s="8" customFormat="1" ht="12.75" customHeight="1" hidden="1">
      <c r="A32" s="101" t="s">
        <v>21</v>
      </c>
      <c r="B32" s="101"/>
      <c r="C32" s="101"/>
      <c r="D32" s="101"/>
      <c r="E32" s="101"/>
      <c r="F32" s="101"/>
      <c r="G32" s="45" t="s">
        <v>22</v>
      </c>
      <c r="H32" s="49"/>
      <c r="I32" s="38"/>
      <c r="K32" s="24"/>
    </row>
    <row r="33" spans="1:11" s="2" customFormat="1" ht="12.75" customHeight="1">
      <c r="A33" s="101" t="s">
        <v>122</v>
      </c>
      <c r="B33" s="101"/>
      <c r="C33" s="101"/>
      <c r="D33" s="101"/>
      <c r="E33" s="101"/>
      <c r="F33" s="101"/>
      <c r="G33" s="45" t="s">
        <v>123</v>
      </c>
      <c r="H33" s="49">
        <v>16716</v>
      </c>
      <c r="I33" s="38">
        <v>3644466</v>
      </c>
      <c r="K33" s="24"/>
    </row>
    <row r="34" spans="1:11" s="2" customFormat="1" ht="12.75" customHeight="1">
      <c r="A34" s="101" t="s">
        <v>124</v>
      </c>
      <c r="B34" s="101"/>
      <c r="C34" s="101"/>
      <c r="D34" s="101"/>
      <c r="E34" s="101"/>
      <c r="F34" s="101"/>
      <c r="G34" s="46" t="s">
        <v>10</v>
      </c>
      <c r="H34" s="49">
        <v>390007</v>
      </c>
      <c r="I34" s="38">
        <v>4141511</v>
      </c>
      <c r="K34" s="24"/>
    </row>
    <row r="35" spans="1:11" s="2" customFormat="1" ht="12.75" customHeight="1">
      <c r="A35" s="101" t="s">
        <v>74</v>
      </c>
      <c r="B35" s="101"/>
      <c r="C35" s="101"/>
      <c r="D35" s="101"/>
      <c r="E35" s="101"/>
      <c r="F35" s="101"/>
      <c r="G35" s="46" t="s">
        <v>9</v>
      </c>
      <c r="H35" s="49">
        <v>1463361</v>
      </c>
      <c r="I35" s="38">
        <v>1166217</v>
      </c>
      <c r="K35" s="24"/>
    </row>
    <row r="36" spans="1:11" s="2" customFormat="1" ht="12.75" customHeight="1">
      <c r="A36" s="100" t="s">
        <v>91</v>
      </c>
      <c r="B36" s="100"/>
      <c r="C36" s="100"/>
      <c r="D36" s="100"/>
      <c r="E36" s="100"/>
      <c r="F36" s="100"/>
      <c r="G36" s="47" t="s">
        <v>16</v>
      </c>
      <c r="H36" s="50">
        <f>SUM(H24:H35)</f>
        <v>11325131</v>
      </c>
      <c r="I36" s="50">
        <f>I35+I34+I33+I29+I28+I27+I24</f>
        <v>18026499</v>
      </c>
      <c r="K36" s="24"/>
    </row>
    <row r="37" spans="1:11" s="2" customFormat="1" ht="12.75" customHeight="1">
      <c r="A37" s="116" t="s">
        <v>111</v>
      </c>
      <c r="B37" s="116"/>
      <c r="C37" s="116"/>
      <c r="D37" s="116"/>
      <c r="E37" s="116"/>
      <c r="F37" s="116"/>
      <c r="G37" s="12"/>
      <c r="H37" s="50">
        <f>H22+H36</f>
        <v>101648580</v>
      </c>
      <c r="I37" s="20">
        <f>I22+I36</f>
        <v>109917874</v>
      </c>
      <c r="K37" s="24"/>
    </row>
    <row r="38" spans="1:9" ht="12.75" customHeight="1">
      <c r="A38" s="110" t="s">
        <v>78</v>
      </c>
      <c r="B38" s="110"/>
      <c r="C38" s="110"/>
      <c r="D38" s="110"/>
      <c r="E38" s="110"/>
      <c r="F38" s="110"/>
      <c r="G38" s="111"/>
      <c r="H38" s="113"/>
      <c r="I38" s="120"/>
    </row>
    <row r="39" spans="1:9" ht="10.5" customHeight="1">
      <c r="A39" s="110"/>
      <c r="B39" s="110"/>
      <c r="C39" s="110"/>
      <c r="D39" s="110"/>
      <c r="E39" s="110"/>
      <c r="F39" s="110"/>
      <c r="G39" s="112"/>
      <c r="H39" s="114"/>
      <c r="I39" s="121"/>
    </row>
    <row r="40" spans="1:11" s="8" customFormat="1" ht="12.75" customHeight="1">
      <c r="A40" s="104" t="s">
        <v>81</v>
      </c>
      <c r="B40" s="104"/>
      <c r="C40" s="104"/>
      <c r="D40" s="104"/>
      <c r="E40" s="104"/>
      <c r="F40" s="104"/>
      <c r="G40" s="64"/>
      <c r="H40" s="53"/>
      <c r="I40" s="65"/>
      <c r="K40" s="24"/>
    </row>
    <row r="41" spans="1:12" ht="12.75">
      <c r="A41" s="82" t="s">
        <v>79</v>
      </c>
      <c r="B41" s="82"/>
      <c r="C41" s="82"/>
      <c r="D41" s="82"/>
      <c r="E41" s="82"/>
      <c r="F41" s="82"/>
      <c r="G41" s="10" t="s">
        <v>43</v>
      </c>
      <c r="H41" s="49">
        <v>3845400</v>
      </c>
      <c r="I41" s="38">
        <v>3845400</v>
      </c>
      <c r="J41" s="22"/>
      <c r="K41" s="24"/>
      <c r="L41" s="31"/>
    </row>
    <row r="42" spans="1:12" ht="12.75" hidden="1">
      <c r="A42" s="82" t="s">
        <v>44</v>
      </c>
      <c r="B42" s="82"/>
      <c r="C42" s="82"/>
      <c r="D42" s="82"/>
      <c r="E42" s="82"/>
      <c r="F42" s="82"/>
      <c r="G42" s="10" t="s">
        <v>45</v>
      </c>
      <c r="H42" s="49"/>
      <c r="I42" s="38"/>
      <c r="K42" s="24"/>
      <c r="L42" s="31"/>
    </row>
    <row r="43" spans="1:11" ht="12.75" hidden="1">
      <c r="A43" s="82" t="s">
        <v>46</v>
      </c>
      <c r="B43" s="82"/>
      <c r="C43" s="82"/>
      <c r="D43" s="82"/>
      <c r="E43" s="82"/>
      <c r="F43" s="82"/>
      <c r="G43" s="10" t="s">
        <v>47</v>
      </c>
      <c r="H43" s="49"/>
      <c r="I43" s="38"/>
      <c r="K43" s="24"/>
    </row>
    <row r="44" spans="1:11" ht="12.75">
      <c r="A44" s="82" t="s">
        <v>80</v>
      </c>
      <c r="B44" s="82"/>
      <c r="C44" s="82"/>
      <c r="D44" s="82"/>
      <c r="E44" s="82"/>
      <c r="F44" s="82"/>
      <c r="G44" s="10" t="s">
        <v>48</v>
      </c>
      <c r="H44" s="49">
        <v>11816539</v>
      </c>
      <c r="I44" s="38">
        <v>12142911</v>
      </c>
      <c r="J44" s="22"/>
      <c r="K44" s="24"/>
    </row>
    <row r="45" spans="1:11" ht="12.75">
      <c r="A45" s="82" t="s">
        <v>66</v>
      </c>
      <c r="B45" s="82"/>
      <c r="C45" s="82"/>
      <c r="D45" s="82"/>
      <c r="E45" s="82"/>
      <c r="F45" s="82"/>
      <c r="G45" s="10" t="s">
        <v>49</v>
      </c>
      <c r="H45" s="49">
        <v>11286067</v>
      </c>
      <c r="I45" s="38">
        <v>6523142</v>
      </c>
      <c r="J45" s="22"/>
      <c r="K45" s="24"/>
    </row>
    <row r="46" spans="1:11" s="8" customFormat="1" ht="12.75" customHeight="1">
      <c r="A46" s="97" t="s">
        <v>52</v>
      </c>
      <c r="B46" s="97"/>
      <c r="C46" s="97"/>
      <c r="D46" s="97"/>
      <c r="E46" s="97"/>
      <c r="F46" s="97"/>
      <c r="G46" s="12">
        <v>500</v>
      </c>
      <c r="H46" s="50">
        <f>SUM(H41:H45)</f>
        <v>26948006</v>
      </c>
      <c r="I46" s="20">
        <f>SUM(I41:I45)</f>
        <v>22511453</v>
      </c>
      <c r="K46" s="24"/>
    </row>
    <row r="47" spans="1:11" s="8" customFormat="1" ht="12.75" customHeight="1">
      <c r="A47" s="98" t="s">
        <v>36</v>
      </c>
      <c r="B47" s="98"/>
      <c r="C47" s="98"/>
      <c r="D47" s="98"/>
      <c r="E47" s="98"/>
      <c r="F47" s="98"/>
      <c r="G47" s="11"/>
      <c r="H47" s="49"/>
      <c r="I47" s="19"/>
      <c r="K47" s="24"/>
    </row>
    <row r="48" spans="1:12" s="8" customFormat="1" ht="12.75" customHeight="1">
      <c r="A48" s="82" t="s">
        <v>103</v>
      </c>
      <c r="B48" s="82"/>
      <c r="C48" s="82"/>
      <c r="D48" s="82"/>
      <c r="E48" s="82"/>
      <c r="F48" s="82"/>
      <c r="G48" s="10" t="s">
        <v>37</v>
      </c>
      <c r="H48" s="49">
        <v>37507410</v>
      </c>
      <c r="I48" s="38">
        <v>12299245</v>
      </c>
      <c r="K48" s="24"/>
      <c r="L48" s="2"/>
    </row>
    <row r="49" spans="1:11" ht="12.75" customHeight="1">
      <c r="A49" s="82" t="s">
        <v>125</v>
      </c>
      <c r="B49" s="82"/>
      <c r="C49" s="82"/>
      <c r="D49" s="82"/>
      <c r="E49" s="82"/>
      <c r="F49" s="82"/>
      <c r="G49" s="10" t="s">
        <v>38</v>
      </c>
      <c r="H49" s="49">
        <v>276060</v>
      </c>
      <c r="I49" s="38">
        <v>552226</v>
      </c>
      <c r="K49" s="24"/>
    </row>
    <row r="50" spans="1:11" ht="12.75" customHeight="1">
      <c r="A50" s="82" t="s">
        <v>126</v>
      </c>
      <c r="B50" s="82"/>
      <c r="C50" s="82"/>
      <c r="D50" s="82"/>
      <c r="E50" s="82"/>
      <c r="F50" s="82"/>
      <c r="G50" s="10" t="s">
        <v>39</v>
      </c>
      <c r="H50" s="49">
        <v>15846794</v>
      </c>
      <c r="I50" s="38"/>
      <c r="K50" s="24"/>
    </row>
    <row r="51" spans="1:11" s="8" customFormat="1" ht="12.75" customHeight="1">
      <c r="A51" s="82" t="s">
        <v>104</v>
      </c>
      <c r="B51" s="82"/>
      <c r="C51" s="82"/>
      <c r="D51" s="82"/>
      <c r="E51" s="82"/>
      <c r="F51" s="82"/>
      <c r="G51" s="10" t="s">
        <v>40</v>
      </c>
      <c r="H51" s="49">
        <v>4616161</v>
      </c>
      <c r="I51" s="38">
        <v>4616161</v>
      </c>
      <c r="K51" s="24"/>
    </row>
    <row r="52" spans="1:11" s="8" customFormat="1" ht="12.75" customHeight="1">
      <c r="A52" s="97" t="s">
        <v>41</v>
      </c>
      <c r="B52" s="97"/>
      <c r="C52" s="97"/>
      <c r="D52" s="97"/>
      <c r="E52" s="97"/>
      <c r="F52" s="97"/>
      <c r="G52" s="12" t="s">
        <v>42</v>
      </c>
      <c r="H52" s="50">
        <f>SUM(H48:H51)</f>
        <v>58246425</v>
      </c>
      <c r="I52" s="20">
        <f>SUM(I48:I51)</f>
        <v>17467632</v>
      </c>
      <c r="K52" s="24"/>
    </row>
    <row r="53" spans="1:11" s="8" customFormat="1" ht="12.75" customHeight="1">
      <c r="A53" s="98" t="s">
        <v>92</v>
      </c>
      <c r="B53" s="98"/>
      <c r="C53" s="98"/>
      <c r="D53" s="98"/>
      <c r="E53" s="98"/>
      <c r="F53" s="98"/>
      <c r="G53" s="10"/>
      <c r="H53" s="49"/>
      <c r="I53" s="19"/>
      <c r="K53" s="24"/>
    </row>
    <row r="54" spans="1:11" s="2" customFormat="1" ht="12.75" customHeight="1">
      <c r="A54" s="82" t="s">
        <v>103</v>
      </c>
      <c r="B54" s="82"/>
      <c r="C54" s="82"/>
      <c r="D54" s="82"/>
      <c r="E54" s="82"/>
      <c r="F54" s="82"/>
      <c r="G54" s="10" t="s">
        <v>32</v>
      </c>
      <c r="H54" s="49">
        <v>13134364</v>
      </c>
      <c r="I54" s="38">
        <v>47283689</v>
      </c>
      <c r="K54" s="24"/>
    </row>
    <row r="55" spans="1:11" s="2" customFormat="1" ht="12.75" customHeight="1">
      <c r="A55" s="82" t="s">
        <v>125</v>
      </c>
      <c r="B55" s="82"/>
      <c r="C55" s="82"/>
      <c r="D55" s="82"/>
      <c r="E55" s="82"/>
      <c r="F55" s="82"/>
      <c r="G55" s="10" t="s">
        <v>32</v>
      </c>
      <c r="H55" s="70">
        <v>553882</v>
      </c>
      <c r="I55" s="38">
        <v>554462</v>
      </c>
      <c r="K55" s="24"/>
    </row>
    <row r="56" spans="1:11" s="2" customFormat="1" ht="12.75" customHeight="1">
      <c r="A56" s="82" t="s">
        <v>126</v>
      </c>
      <c r="B56" s="82"/>
      <c r="C56" s="82"/>
      <c r="D56" s="82"/>
      <c r="E56" s="82"/>
      <c r="F56" s="82"/>
      <c r="G56" s="10" t="s">
        <v>33</v>
      </c>
      <c r="H56" s="49">
        <v>241423</v>
      </c>
      <c r="I56" s="38">
        <v>20827353</v>
      </c>
      <c r="K56" s="24"/>
    </row>
    <row r="57" spans="1:12" s="8" customFormat="1" ht="12.75" customHeight="1">
      <c r="A57" s="82" t="s">
        <v>93</v>
      </c>
      <c r="B57" s="82"/>
      <c r="C57" s="82"/>
      <c r="D57" s="82"/>
      <c r="E57" s="82"/>
      <c r="F57" s="82"/>
      <c r="G57" s="44" t="s">
        <v>34</v>
      </c>
      <c r="H57" s="49">
        <v>994113</v>
      </c>
      <c r="I57" s="38">
        <v>634445</v>
      </c>
      <c r="K57" s="24"/>
      <c r="L57" s="2"/>
    </row>
    <row r="58" spans="1:12" s="8" customFormat="1" ht="12.75" customHeight="1">
      <c r="A58" s="82" t="s">
        <v>94</v>
      </c>
      <c r="B58" s="82"/>
      <c r="C58" s="82"/>
      <c r="D58" s="82"/>
      <c r="E58" s="82"/>
      <c r="F58" s="82"/>
      <c r="G58" s="48" t="s">
        <v>100</v>
      </c>
      <c r="H58" s="49">
        <v>167945</v>
      </c>
      <c r="I58" s="38">
        <v>124399</v>
      </c>
      <c r="K58" s="24"/>
      <c r="L58" s="2"/>
    </row>
    <row r="59" spans="1:11" s="8" customFormat="1" ht="12.75" customHeight="1" hidden="1">
      <c r="A59" s="82" t="s">
        <v>105</v>
      </c>
      <c r="B59" s="82"/>
      <c r="C59" s="82"/>
      <c r="D59" s="82"/>
      <c r="E59" s="82"/>
      <c r="F59" s="82"/>
      <c r="G59" s="48" t="s">
        <v>33</v>
      </c>
      <c r="H59" s="49"/>
      <c r="I59" s="38"/>
      <c r="K59" s="24"/>
    </row>
    <row r="60" spans="1:11" s="8" customFormat="1" ht="12.75" customHeight="1">
      <c r="A60" s="82" t="s">
        <v>35</v>
      </c>
      <c r="B60" s="82"/>
      <c r="C60" s="82"/>
      <c r="D60" s="82"/>
      <c r="E60" s="82"/>
      <c r="F60" s="82"/>
      <c r="G60" s="45" t="s">
        <v>99</v>
      </c>
      <c r="H60" s="49">
        <v>1362422</v>
      </c>
      <c r="I60" s="38">
        <v>514441</v>
      </c>
      <c r="K60" s="24"/>
    </row>
    <row r="61" spans="1:11" ht="12.75" hidden="1">
      <c r="A61" s="82" t="s">
        <v>50</v>
      </c>
      <c r="B61" s="82"/>
      <c r="C61" s="82"/>
      <c r="D61" s="82"/>
      <c r="E61" s="82"/>
      <c r="F61" s="82"/>
      <c r="G61" s="10" t="s">
        <v>51</v>
      </c>
      <c r="H61" s="49"/>
      <c r="I61" s="19"/>
      <c r="K61" s="24"/>
    </row>
    <row r="62" spans="1:11" ht="12.75">
      <c r="A62" s="97" t="s">
        <v>73</v>
      </c>
      <c r="B62" s="97"/>
      <c r="C62" s="97"/>
      <c r="D62" s="97"/>
      <c r="E62" s="97"/>
      <c r="F62" s="97"/>
      <c r="G62" s="12">
        <v>300</v>
      </c>
      <c r="H62" s="50">
        <f>SUM(H54:H61)</f>
        <v>16454149</v>
      </c>
      <c r="I62" s="43">
        <f>SUM(I54:I61)</f>
        <v>69938789</v>
      </c>
      <c r="K62" s="24"/>
    </row>
    <row r="63" spans="1:11" s="8" customFormat="1" ht="12.75" customHeight="1">
      <c r="A63" s="90" t="s">
        <v>112</v>
      </c>
      <c r="B63" s="90"/>
      <c r="C63" s="90"/>
      <c r="D63" s="90"/>
      <c r="E63" s="90"/>
      <c r="F63" s="90"/>
      <c r="G63" s="13"/>
      <c r="H63" s="50">
        <f>H52+H62</f>
        <v>74700574</v>
      </c>
      <c r="I63" s="43">
        <f>I52+I62</f>
        <v>87406421</v>
      </c>
      <c r="K63" s="24"/>
    </row>
    <row r="64" spans="1:11" s="8" customFormat="1" ht="12.75" customHeight="1">
      <c r="A64" s="90" t="s">
        <v>113</v>
      </c>
      <c r="B64" s="90"/>
      <c r="C64" s="90"/>
      <c r="D64" s="90"/>
      <c r="E64" s="90"/>
      <c r="F64" s="90"/>
      <c r="G64" s="13"/>
      <c r="H64" s="50">
        <f>H63+H46</f>
        <v>101648580</v>
      </c>
      <c r="I64" s="43">
        <f>I46+I63</f>
        <v>109917874</v>
      </c>
      <c r="K64" s="24"/>
    </row>
    <row r="65" spans="1:12" s="8" customFormat="1" ht="12.75" customHeight="1">
      <c r="A65" s="8" t="s">
        <v>53</v>
      </c>
      <c r="H65" s="32"/>
      <c r="I65" s="23"/>
      <c r="K65" s="25"/>
      <c r="L65" s="24"/>
    </row>
    <row r="66" spans="2:9" s="8" customFormat="1" ht="12.75" customHeight="1">
      <c r="B66" s="119" t="s">
        <v>119</v>
      </c>
      <c r="C66" s="119"/>
      <c r="D66" s="81" t="s">
        <v>129</v>
      </c>
      <c r="E66" s="81"/>
      <c r="F66" s="81"/>
      <c r="G66" s="81" t="s">
        <v>54</v>
      </c>
      <c r="H66" s="81"/>
      <c r="I66" s="24"/>
    </row>
    <row r="67" spans="3:9" s="2" customFormat="1" ht="12.75" customHeight="1">
      <c r="C67" s="2" t="s">
        <v>55</v>
      </c>
      <c r="H67" s="73" t="s">
        <v>56</v>
      </c>
      <c r="I67" s="22"/>
    </row>
    <row r="68" spans="2:8" s="2" customFormat="1" ht="12.75" customHeight="1">
      <c r="B68" s="117" t="s">
        <v>57</v>
      </c>
      <c r="C68" s="117"/>
      <c r="D68" s="118" t="s">
        <v>82</v>
      </c>
      <c r="E68" s="118"/>
      <c r="F68" s="118"/>
      <c r="G68" s="118"/>
      <c r="H68" s="71" t="s">
        <v>54</v>
      </c>
    </row>
    <row r="69" spans="3:8" s="2" customFormat="1" ht="12" customHeight="1">
      <c r="C69" s="2" t="s">
        <v>55</v>
      </c>
      <c r="H69" s="73" t="s">
        <v>56</v>
      </c>
    </row>
    <row r="70" spans="10:255" ht="12.75"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="2" customFormat="1" ht="12.75">
      <c r="B71" s="2" t="s">
        <v>58</v>
      </c>
    </row>
    <row r="72" s="2" customFormat="1" ht="12.75"/>
    <row r="73" ht="12.75">
      <c r="I73" s="22"/>
    </row>
  </sheetData>
  <sheetProtection/>
  <mergeCells count="70">
    <mergeCell ref="I38:I39"/>
    <mergeCell ref="H38:H39"/>
    <mergeCell ref="D5:F5"/>
    <mergeCell ref="E8:G8"/>
    <mergeCell ref="E10:I10"/>
    <mergeCell ref="A11:D11"/>
    <mergeCell ref="E11:I11"/>
    <mergeCell ref="A18:F18"/>
    <mergeCell ref="A26:F26"/>
    <mergeCell ref="G38:G39"/>
    <mergeCell ref="B66:C66"/>
    <mergeCell ref="D66:F66"/>
    <mergeCell ref="G66:H66"/>
    <mergeCell ref="A27:F27"/>
    <mergeCell ref="A43:F43"/>
    <mergeCell ref="A33:F33"/>
    <mergeCell ref="A48:F48"/>
    <mergeCell ref="A38:F39"/>
    <mergeCell ref="A59:F59"/>
    <mergeCell ref="A57:F57"/>
    <mergeCell ref="B68:C68"/>
    <mergeCell ref="D68:G68"/>
    <mergeCell ref="A54:F54"/>
    <mergeCell ref="A52:F52"/>
    <mergeCell ref="A49:F49"/>
    <mergeCell ref="A44:F44"/>
    <mergeCell ref="A63:F63"/>
    <mergeCell ref="A64:F64"/>
    <mergeCell ref="A55:F55"/>
    <mergeCell ref="A60:F60"/>
    <mergeCell ref="A12:D12"/>
    <mergeCell ref="E12:J12"/>
    <mergeCell ref="A24:F24"/>
    <mergeCell ref="A25:F25"/>
    <mergeCell ref="A20:F20"/>
    <mergeCell ref="A37:F37"/>
    <mergeCell ref="A30:F30"/>
    <mergeCell ref="A34:F34"/>
    <mergeCell ref="A35:F35"/>
    <mergeCell ref="A29:F29"/>
    <mergeCell ref="E6:G6"/>
    <mergeCell ref="A9:D9"/>
    <mergeCell ref="E9:I9"/>
    <mergeCell ref="A10:D10"/>
    <mergeCell ref="A22:F22"/>
    <mergeCell ref="A15:F16"/>
    <mergeCell ref="G15:G16"/>
    <mergeCell ref="H15:H16"/>
    <mergeCell ref="I15:I16"/>
    <mergeCell ref="A17:F17"/>
    <mergeCell ref="A19:F19"/>
    <mergeCell ref="A42:F42"/>
    <mergeCell ref="A36:F36"/>
    <mergeCell ref="A23:F23"/>
    <mergeCell ref="A31:F31"/>
    <mergeCell ref="A32:F32"/>
    <mergeCell ref="A28:F28"/>
    <mergeCell ref="A41:F41"/>
    <mergeCell ref="A21:F21"/>
    <mergeCell ref="A40:F40"/>
    <mergeCell ref="A62:F62"/>
    <mergeCell ref="A61:F61"/>
    <mergeCell ref="A58:F58"/>
    <mergeCell ref="A56:F56"/>
    <mergeCell ref="A45:F45"/>
    <mergeCell ref="A46:F46"/>
    <mergeCell ref="A50:F50"/>
    <mergeCell ref="A51:F51"/>
    <mergeCell ref="A53:F53"/>
    <mergeCell ref="A47:F47"/>
  </mergeCells>
  <printOptions/>
  <pageMargins left="0.3937007874015748" right="0" top="0" bottom="0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2:K97"/>
  <sheetViews>
    <sheetView tabSelected="1" zoomScalePageLayoutView="0" workbookViewId="0" topLeftCell="A37">
      <selection activeCell="A72" sqref="A72"/>
    </sheetView>
  </sheetViews>
  <sheetFormatPr defaultColWidth="8.140625" defaultRowHeight="12.75"/>
  <cols>
    <col min="1" max="1" width="51.8515625" style="33" customWidth="1"/>
    <col min="2" max="2" width="22.28125" style="157" customWidth="1"/>
    <col min="3" max="3" width="22.00390625" style="157" customWidth="1"/>
    <col min="4" max="4" width="11.57421875" style="33" customWidth="1"/>
    <col min="5" max="5" width="11.28125" style="33" customWidth="1"/>
    <col min="6" max="6" width="18.7109375" style="33" customWidth="1"/>
    <col min="7" max="7" width="6.8515625" style="33" customWidth="1"/>
    <col min="8" max="9" width="14.421875" style="33" customWidth="1"/>
    <col min="10" max="10" width="11.8515625" style="33" customWidth="1"/>
    <col min="11" max="11" width="13.28125" style="33" customWidth="1"/>
    <col min="12" max="12" width="8.140625" style="33" customWidth="1"/>
    <col min="13" max="13" width="8.57421875" style="33" bestFit="1" customWidth="1"/>
    <col min="14" max="16384" width="8.140625" style="33" customWidth="1"/>
  </cols>
  <sheetData>
    <row r="1" ht="12.75" customHeight="1"/>
    <row r="2" spans="5:9" ht="12.75" customHeight="1">
      <c r="E2" s="140"/>
      <c r="F2" s="140"/>
      <c r="G2" s="140"/>
      <c r="H2" s="140"/>
      <c r="I2" s="140"/>
    </row>
    <row r="3" spans="5:9" ht="12.75" customHeight="1">
      <c r="E3" s="140"/>
      <c r="F3" s="140"/>
      <c r="G3" s="140"/>
      <c r="H3" s="140"/>
      <c r="I3" s="140"/>
    </row>
    <row r="4" spans="1:9" s="141" customFormat="1" ht="12.75" customHeight="1">
      <c r="A4" s="128" t="s">
        <v>236</v>
      </c>
      <c r="B4" s="128"/>
      <c r="C4" s="168"/>
      <c r="D4" s="168"/>
      <c r="E4" s="168"/>
      <c r="F4" s="168"/>
      <c r="G4" s="168"/>
      <c r="H4" s="168"/>
      <c r="I4" s="142"/>
    </row>
    <row r="5" spans="1:9" ht="12.75">
      <c r="A5" s="170" t="s">
        <v>145</v>
      </c>
      <c r="B5" s="170"/>
      <c r="C5" s="169"/>
      <c r="D5" s="169"/>
      <c r="E5" s="169"/>
      <c r="F5" s="169"/>
      <c r="G5" s="169"/>
      <c r="H5" s="169"/>
      <c r="I5" s="67"/>
    </row>
    <row r="6" spans="3:9" ht="12.75" customHeight="1">
      <c r="C6" s="143"/>
      <c r="D6" s="143"/>
      <c r="E6" s="143"/>
      <c r="F6" s="143"/>
      <c r="G6" s="143"/>
      <c r="H6" s="143"/>
      <c r="I6" s="144"/>
    </row>
    <row r="7" spans="3:9" ht="12">
      <c r="C7" s="143"/>
      <c r="D7" s="143"/>
      <c r="E7" s="143"/>
      <c r="F7" s="143"/>
      <c r="G7" s="143"/>
      <c r="H7" s="143"/>
      <c r="I7" s="144"/>
    </row>
    <row r="8" spans="1:9" s="146" customFormat="1" ht="17.25" customHeight="1">
      <c r="A8" s="145" t="s">
        <v>232</v>
      </c>
      <c r="B8" s="145"/>
      <c r="C8" s="145"/>
      <c r="D8" s="145"/>
      <c r="E8" s="145"/>
      <c r="F8" s="129"/>
      <c r="G8" s="129"/>
      <c r="H8" s="129"/>
      <c r="I8" s="68"/>
    </row>
    <row r="9" spans="1:11" ht="12.75" customHeight="1">
      <c r="A9" s="147" t="s">
        <v>233</v>
      </c>
      <c r="B9" s="147"/>
      <c r="C9" s="147"/>
      <c r="D9" s="147"/>
      <c r="E9" s="147"/>
      <c r="F9" s="127"/>
      <c r="G9" s="127"/>
      <c r="H9" s="127"/>
      <c r="I9" s="69"/>
      <c r="J9" s="146"/>
      <c r="K9" s="146"/>
    </row>
    <row r="10" spans="1:9" ht="12.75" customHeight="1">
      <c r="A10" s="147" t="s">
        <v>234</v>
      </c>
      <c r="B10" s="147"/>
      <c r="C10" s="147"/>
      <c r="D10" s="147"/>
      <c r="E10" s="147"/>
      <c r="F10" s="148"/>
      <c r="G10" s="148"/>
      <c r="H10" s="148"/>
      <c r="I10" s="149"/>
    </row>
    <row r="11" spans="1:11" ht="12.75" customHeight="1">
      <c r="A11" s="147" t="s">
        <v>235</v>
      </c>
      <c r="B11" s="147"/>
      <c r="C11" s="147"/>
      <c r="D11" s="147"/>
      <c r="E11" s="147"/>
      <c r="F11" s="150"/>
      <c r="G11" s="150"/>
      <c r="H11" s="150"/>
      <c r="I11" s="150"/>
      <c r="J11" s="150"/>
      <c r="K11" s="150"/>
    </row>
    <row r="12" spans="2:11" ht="12.75" customHeight="1">
      <c r="B12" s="33"/>
      <c r="C12" s="33"/>
      <c r="F12" s="151"/>
      <c r="G12" s="151"/>
      <c r="H12" s="151"/>
      <c r="I12" s="151"/>
      <c r="J12" s="151"/>
      <c r="K12" s="151"/>
    </row>
    <row r="13" spans="1:11" ht="12.75" customHeight="1">
      <c r="A13" s="166" t="s">
        <v>158</v>
      </c>
      <c r="B13" s="160" t="s">
        <v>159</v>
      </c>
      <c r="C13" s="160" t="s">
        <v>161</v>
      </c>
      <c r="F13" s="151"/>
      <c r="G13" s="151"/>
      <c r="H13" s="151"/>
      <c r="I13" s="151"/>
      <c r="J13" s="151"/>
      <c r="K13" s="151"/>
    </row>
    <row r="14" spans="1:11" ht="12.75" customHeight="1">
      <c r="A14" s="167"/>
      <c r="B14" s="160" t="s">
        <v>160</v>
      </c>
      <c r="C14" s="160" t="s">
        <v>160</v>
      </c>
      <c r="F14" s="151"/>
      <c r="G14" s="151"/>
      <c r="H14" s="151"/>
      <c r="I14" s="151"/>
      <c r="J14" s="151"/>
      <c r="K14" s="151"/>
    </row>
    <row r="15" spans="1:11" ht="24">
      <c r="A15" s="161" t="s">
        <v>149</v>
      </c>
      <c r="B15" s="162"/>
      <c r="C15" s="162"/>
      <c r="D15" s="152"/>
      <c r="F15" s="151"/>
      <c r="G15" s="151"/>
      <c r="H15" s="151"/>
      <c r="I15" s="151"/>
      <c r="J15" s="151"/>
      <c r="K15" s="151"/>
    </row>
    <row r="16" spans="1:11" ht="12.75" customHeight="1">
      <c r="A16" s="163" t="s">
        <v>150</v>
      </c>
      <c r="B16" s="162" t="s">
        <v>163</v>
      </c>
      <c r="C16" s="162" t="s">
        <v>164</v>
      </c>
      <c r="D16" s="154"/>
      <c r="F16" s="151"/>
      <c r="G16" s="151"/>
      <c r="H16" s="151"/>
      <c r="I16" s="151"/>
      <c r="J16" s="151"/>
      <c r="K16" s="151"/>
    </row>
    <row r="17" spans="1:11" ht="12.75" customHeight="1">
      <c r="A17" s="163" t="s">
        <v>151</v>
      </c>
      <c r="B17" s="162"/>
      <c r="C17" s="162"/>
      <c r="D17" s="154"/>
      <c r="F17" s="151"/>
      <c r="G17" s="151"/>
      <c r="H17" s="151"/>
      <c r="I17" s="151"/>
      <c r="J17" s="151"/>
      <c r="K17" s="151"/>
    </row>
    <row r="18" spans="1:11" ht="12.75" customHeight="1">
      <c r="A18" s="163" t="s">
        <v>162</v>
      </c>
      <c r="B18" s="162" t="s">
        <v>165</v>
      </c>
      <c r="C18" s="162" t="s">
        <v>166</v>
      </c>
      <c r="D18" s="154"/>
      <c r="F18" s="151"/>
      <c r="G18" s="151"/>
      <c r="H18" s="151"/>
      <c r="I18" s="151"/>
      <c r="J18" s="151"/>
      <c r="K18" s="151"/>
    </row>
    <row r="19" spans="1:11" ht="12.75" customHeight="1">
      <c r="A19" s="163" t="s">
        <v>152</v>
      </c>
      <c r="B19" s="162">
        <v>-252.623</v>
      </c>
      <c r="C19" s="162">
        <v>-518.838</v>
      </c>
      <c r="D19" s="154"/>
      <c r="F19" s="151"/>
      <c r="G19" s="151"/>
      <c r="H19" s="151"/>
      <c r="I19" s="151"/>
      <c r="J19" s="151"/>
      <c r="K19" s="151"/>
    </row>
    <row r="20" spans="1:11" ht="12.75" customHeight="1">
      <c r="A20" s="163" t="s">
        <v>72</v>
      </c>
      <c r="B20" s="162" t="s">
        <v>167</v>
      </c>
      <c r="C20" s="162" t="s">
        <v>168</v>
      </c>
      <c r="D20" s="154"/>
      <c r="F20" s="151"/>
      <c r="G20" s="151"/>
      <c r="H20" s="151"/>
      <c r="I20" s="151"/>
      <c r="J20" s="151"/>
      <c r="K20" s="151"/>
    </row>
    <row r="21" spans="1:11" ht="12.75" customHeight="1">
      <c r="A21" s="163" t="s">
        <v>169</v>
      </c>
      <c r="B21" s="162">
        <v>136.964</v>
      </c>
      <c r="C21" s="162">
        <v>115.013</v>
      </c>
      <c r="D21" s="154"/>
      <c r="F21" s="151"/>
      <c r="G21" s="151"/>
      <c r="H21" s="151"/>
      <c r="I21" s="151"/>
      <c r="J21" s="151"/>
      <c r="K21" s="151"/>
    </row>
    <row r="22" spans="1:11" ht="12.75" customHeight="1">
      <c r="A22" s="163" t="s">
        <v>170</v>
      </c>
      <c r="B22" s="162">
        <v>-14.172</v>
      </c>
      <c r="C22" s="162">
        <v>-97.38</v>
      </c>
      <c r="D22" s="154"/>
      <c r="F22" s="151"/>
      <c r="G22" s="151"/>
      <c r="H22" s="151"/>
      <c r="I22" s="151"/>
      <c r="J22" s="151"/>
      <c r="K22" s="151"/>
    </row>
    <row r="23" spans="1:11" ht="12.75" customHeight="1">
      <c r="A23" s="163" t="s">
        <v>171</v>
      </c>
      <c r="B23" s="162">
        <v>835</v>
      </c>
      <c r="C23" s="162">
        <v>40.03</v>
      </c>
      <c r="D23" s="154"/>
      <c r="F23" s="151"/>
      <c r="G23" s="151"/>
      <c r="H23" s="151"/>
      <c r="I23" s="151"/>
      <c r="J23" s="151"/>
      <c r="K23" s="151"/>
    </row>
    <row r="24" spans="1:11" ht="24">
      <c r="A24" s="163" t="s">
        <v>172</v>
      </c>
      <c r="B24" s="162" t="s">
        <v>173</v>
      </c>
      <c r="C24" s="162">
        <v>203.889</v>
      </c>
      <c r="D24" s="154"/>
      <c r="F24" s="151"/>
      <c r="G24" s="151"/>
      <c r="H24" s="151"/>
      <c r="I24" s="151"/>
      <c r="J24" s="151"/>
      <c r="K24" s="151"/>
    </row>
    <row r="25" spans="1:11" ht="12.75" customHeight="1">
      <c r="A25" s="161" t="s">
        <v>174</v>
      </c>
      <c r="B25" s="162"/>
      <c r="C25" s="162"/>
      <c r="D25" s="154"/>
      <c r="F25" s="151"/>
      <c r="G25" s="151"/>
      <c r="H25" s="151"/>
      <c r="I25" s="151"/>
      <c r="J25" s="151"/>
      <c r="K25" s="151"/>
    </row>
    <row r="26" spans="1:11" ht="12.75" customHeight="1">
      <c r="A26" s="163" t="s">
        <v>175</v>
      </c>
      <c r="B26" s="162"/>
      <c r="C26" s="162"/>
      <c r="D26" s="154"/>
      <c r="F26" s="151"/>
      <c r="G26" s="151"/>
      <c r="H26" s="151"/>
      <c r="I26" s="151"/>
      <c r="J26" s="151"/>
      <c r="K26" s="151"/>
    </row>
    <row r="27" spans="1:11" ht="12.75" customHeight="1">
      <c r="A27" s="163" t="s">
        <v>176</v>
      </c>
      <c r="B27" s="162">
        <v>-40.263</v>
      </c>
      <c r="C27" s="162">
        <v>-9.154</v>
      </c>
      <c r="D27" s="154"/>
      <c r="F27" s="151"/>
      <c r="G27" s="151"/>
      <c r="H27" s="151"/>
      <c r="I27" s="151"/>
      <c r="J27" s="151"/>
      <c r="K27" s="151"/>
    </row>
    <row r="28" spans="1:11" ht="12.75" customHeight="1">
      <c r="A28" s="163" t="s">
        <v>177</v>
      </c>
      <c r="B28" s="162">
        <v>-349.692</v>
      </c>
      <c r="C28" s="162">
        <v>-167.962</v>
      </c>
      <c r="D28" s="154"/>
      <c r="F28" s="151"/>
      <c r="G28" s="151"/>
      <c r="H28" s="151"/>
      <c r="I28" s="151"/>
      <c r="J28" s="151"/>
      <c r="K28" s="151"/>
    </row>
    <row r="29" spans="1:11" ht="12.75" customHeight="1">
      <c r="A29" s="163" t="s">
        <v>178</v>
      </c>
      <c r="B29" s="162">
        <v>93.039</v>
      </c>
      <c r="C29" s="162" t="s">
        <v>179</v>
      </c>
      <c r="D29" s="154"/>
      <c r="F29" s="151"/>
      <c r="G29" s="151"/>
      <c r="H29" s="151"/>
      <c r="I29" s="151"/>
      <c r="J29" s="151"/>
      <c r="K29" s="151"/>
    </row>
    <row r="30" spans="1:11" ht="12.75" customHeight="1">
      <c r="A30" s="163" t="s">
        <v>180</v>
      </c>
      <c r="B30" s="162"/>
      <c r="C30" s="162"/>
      <c r="D30" s="154"/>
      <c r="F30" s="151"/>
      <c r="G30" s="151"/>
      <c r="H30" s="151"/>
      <c r="I30" s="151"/>
      <c r="J30" s="151"/>
      <c r="K30" s="151"/>
    </row>
    <row r="31" spans="1:11" ht="12.75" customHeight="1">
      <c r="A31" s="163" t="s">
        <v>181</v>
      </c>
      <c r="B31" s="162">
        <v>350.128</v>
      </c>
      <c r="C31" s="162">
        <v>157.428</v>
      </c>
      <c r="D31" s="154"/>
      <c r="F31" s="151"/>
      <c r="G31" s="151"/>
      <c r="H31" s="151"/>
      <c r="I31" s="151"/>
      <c r="J31" s="151"/>
      <c r="K31" s="151"/>
    </row>
    <row r="32" spans="1:11" ht="12.75" customHeight="1">
      <c r="A32" s="163" t="s">
        <v>182</v>
      </c>
      <c r="B32" s="162">
        <v>43.546</v>
      </c>
      <c r="C32" s="162">
        <v>550.995</v>
      </c>
      <c r="D32" s="154"/>
      <c r="F32" s="151"/>
      <c r="G32" s="151"/>
      <c r="H32" s="151"/>
      <c r="I32" s="151"/>
      <c r="J32" s="151"/>
      <c r="K32" s="151"/>
    </row>
    <row r="33" spans="1:11" ht="12.75" customHeight="1">
      <c r="A33" s="163" t="s">
        <v>183</v>
      </c>
      <c r="B33" s="162">
        <v>885.594</v>
      </c>
      <c r="C33" s="162">
        <v>-426.156</v>
      </c>
      <c r="D33" s="154"/>
      <c r="F33" s="151"/>
      <c r="G33" s="151"/>
      <c r="H33" s="151"/>
      <c r="I33" s="151"/>
      <c r="J33" s="151"/>
      <c r="K33" s="151"/>
    </row>
    <row r="34" spans="1:11" ht="21" customHeight="1">
      <c r="A34" s="161" t="s">
        <v>184</v>
      </c>
      <c r="B34" s="164" t="s">
        <v>185</v>
      </c>
      <c r="C34" s="164" t="s">
        <v>186</v>
      </c>
      <c r="D34" s="155"/>
      <c r="F34" s="151"/>
      <c r="G34" s="151"/>
      <c r="H34" s="151"/>
      <c r="I34" s="151"/>
      <c r="J34" s="151"/>
      <c r="K34" s="151"/>
    </row>
    <row r="35" spans="1:11" ht="12.75" customHeight="1">
      <c r="A35" s="163" t="s">
        <v>187</v>
      </c>
      <c r="B35" s="162">
        <v>-109.116</v>
      </c>
      <c r="C35" s="162">
        <v>-118.56</v>
      </c>
      <c r="D35" s="154"/>
      <c r="F35" s="151"/>
      <c r="G35" s="151"/>
      <c r="H35" s="151"/>
      <c r="I35" s="151"/>
      <c r="J35" s="151"/>
      <c r="K35" s="151"/>
    </row>
    <row r="36" spans="1:11" ht="24">
      <c r="A36" s="163" t="s">
        <v>188</v>
      </c>
      <c r="B36" s="162">
        <v>-507.889</v>
      </c>
      <c r="C36" s="162">
        <v>-636.002</v>
      </c>
      <c r="D36" s="154"/>
      <c r="F36" s="151"/>
      <c r="G36" s="151"/>
      <c r="H36" s="151"/>
      <c r="I36" s="151"/>
      <c r="J36" s="151"/>
      <c r="K36" s="151"/>
    </row>
    <row r="37" spans="1:11" ht="24">
      <c r="A37" s="163" t="s">
        <v>189</v>
      </c>
      <c r="B37" s="162" t="s">
        <v>190</v>
      </c>
      <c r="C37" s="162" t="s">
        <v>191</v>
      </c>
      <c r="D37" s="154"/>
      <c r="F37" s="151"/>
      <c r="G37" s="151"/>
      <c r="H37" s="151"/>
      <c r="I37" s="151"/>
      <c r="J37" s="151"/>
      <c r="K37" s="151"/>
    </row>
    <row r="38" spans="1:11" ht="12.75" customHeight="1">
      <c r="A38" s="161" t="s">
        <v>192</v>
      </c>
      <c r="B38" s="164" t="s">
        <v>193</v>
      </c>
      <c r="C38" s="164" t="s">
        <v>194</v>
      </c>
      <c r="D38" s="155"/>
      <c r="F38" s="151"/>
      <c r="G38" s="151"/>
      <c r="H38" s="151"/>
      <c r="I38" s="151"/>
      <c r="J38" s="151"/>
      <c r="K38" s="151"/>
    </row>
    <row r="39" spans="1:11" ht="24">
      <c r="A39" s="161" t="s">
        <v>195</v>
      </c>
      <c r="B39" s="162"/>
      <c r="C39" s="162"/>
      <c r="D39" s="154"/>
      <c r="F39" s="151"/>
      <c r="G39" s="151"/>
      <c r="H39" s="151"/>
      <c r="I39" s="151"/>
      <c r="J39" s="151"/>
      <c r="K39" s="151"/>
    </row>
    <row r="40" spans="1:11" ht="12.75" customHeight="1">
      <c r="A40" s="163" t="s">
        <v>196</v>
      </c>
      <c r="B40" s="162">
        <v>-635.718</v>
      </c>
      <c r="C40" s="162">
        <v>-164.867</v>
      </c>
      <c r="D40" s="154"/>
      <c r="F40" s="151"/>
      <c r="G40" s="151"/>
      <c r="H40" s="151"/>
      <c r="I40" s="151"/>
      <c r="J40" s="151"/>
      <c r="K40" s="151"/>
    </row>
    <row r="41" spans="1:11" ht="12.75" customHeight="1">
      <c r="A41" s="163" t="s">
        <v>197</v>
      </c>
      <c r="B41" s="162" t="s">
        <v>198</v>
      </c>
      <c r="C41" s="162">
        <v>-643</v>
      </c>
      <c r="D41" s="154"/>
      <c r="F41" s="151"/>
      <c r="G41" s="151"/>
      <c r="H41" s="151"/>
      <c r="I41" s="151"/>
      <c r="J41" s="151"/>
      <c r="K41" s="151"/>
    </row>
    <row r="42" spans="1:11" ht="12.75" customHeight="1">
      <c r="A42" s="163" t="s">
        <v>199</v>
      </c>
      <c r="B42" s="162">
        <v>3.374</v>
      </c>
      <c r="C42" s="162">
        <v>4.306</v>
      </c>
      <c r="D42" s="154"/>
      <c r="F42" s="151"/>
      <c r="G42" s="151"/>
      <c r="H42" s="151"/>
      <c r="I42" s="151"/>
      <c r="J42" s="151"/>
      <c r="K42" s="151"/>
    </row>
    <row r="43" spans="1:11" ht="12.75" customHeight="1">
      <c r="A43" s="163" t="s">
        <v>153</v>
      </c>
      <c r="B43" s="162">
        <v>23.495</v>
      </c>
      <c r="C43" s="162">
        <v>226.412</v>
      </c>
      <c r="D43" s="154"/>
      <c r="F43" s="151"/>
      <c r="G43" s="151"/>
      <c r="H43" s="151"/>
      <c r="I43" s="151"/>
      <c r="J43" s="151"/>
      <c r="K43" s="151"/>
    </row>
    <row r="44" spans="1:11" ht="12.75" customHeight="1">
      <c r="A44" s="163" t="s">
        <v>200</v>
      </c>
      <c r="B44" s="162" t="s">
        <v>201</v>
      </c>
      <c r="C44" s="162" t="s">
        <v>202</v>
      </c>
      <c r="D44" s="154"/>
      <c r="F44" s="151"/>
      <c r="G44" s="151"/>
      <c r="H44" s="151"/>
      <c r="I44" s="151"/>
      <c r="J44" s="151"/>
      <c r="K44" s="151"/>
    </row>
    <row r="45" spans="1:11" ht="12.75" customHeight="1">
      <c r="A45" s="163" t="s">
        <v>203</v>
      </c>
      <c r="B45" s="162" t="s">
        <v>204</v>
      </c>
      <c r="C45" s="162" t="s">
        <v>205</v>
      </c>
      <c r="D45" s="154"/>
      <c r="F45" s="151"/>
      <c r="G45" s="151"/>
      <c r="H45" s="151"/>
      <c r="I45" s="151"/>
      <c r="J45" s="151"/>
      <c r="K45" s="151"/>
    </row>
    <row r="46" spans="1:11" ht="12.75" customHeight="1">
      <c r="A46" s="163" t="s">
        <v>206</v>
      </c>
      <c r="B46" s="162">
        <v>15.811</v>
      </c>
      <c r="C46" s="162">
        <v>28.771</v>
      </c>
      <c r="D46" s="154"/>
      <c r="F46" s="151"/>
      <c r="G46" s="151"/>
      <c r="H46" s="151"/>
      <c r="I46" s="151"/>
      <c r="J46" s="151"/>
      <c r="K46" s="151"/>
    </row>
    <row r="47" spans="1:11" ht="12.75" customHeight="1">
      <c r="A47" s="163" t="s">
        <v>148</v>
      </c>
      <c r="B47" s="162">
        <v>-19.355</v>
      </c>
      <c r="C47" s="162">
        <v>-600</v>
      </c>
      <c r="D47" s="154"/>
      <c r="F47" s="151"/>
      <c r="G47" s="151"/>
      <c r="H47" s="151"/>
      <c r="I47" s="151"/>
      <c r="J47" s="151"/>
      <c r="K47" s="151"/>
    </row>
    <row r="48" spans="1:11" ht="24">
      <c r="A48" s="161" t="s">
        <v>207</v>
      </c>
      <c r="B48" s="164" t="s">
        <v>208</v>
      </c>
      <c r="C48" s="164" t="s">
        <v>209</v>
      </c>
      <c r="D48" s="155"/>
      <c r="F48" s="151"/>
      <c r="G48" s="151"/>
      <c r="H48" s="151"/>
      <c r="I48" s="151"/>
      <c r="J48" s="151"/>
      <c r="K48" s="151"/>
    </row>
    <row r="49" spans="1:11" ht="12.75" customHeight="1">
      <c r="A49" s="163" t="s">
        <v>154</v>
      </c>
      <c r="B49" s="164"/>
      <c r="C49" s="164"/>
      <c r="D49" s="155"/>
      <c r="F49" s="151"/>
      <c r="G49" s="151"/>
      <c r="H49" s="151"/>
      <c r="I49" s="151"/>
      <c r="J49" s="151"/>
      <c r="K49" s="151"/>
    </row>
    <row r="50" spans="1:11" ht="12.75" customHeight="1">
      <c r="A50" s="163" t="s">
        <v>210</v>
      </c>
      <c r="B50" s="162" t="s">
        <v>198</v>
      </c>
      <c r="C50" s="162" t="s">
        <v>211</v>
      </c>
      <c r="D50" s="154"/>
      <c r="F50" s="151"/>
      <c r="G50" s="151"/>
      <c r="H50" s="151"/>
      <c r="I50" s="151"/>
      <c r="J50" s="151"/>
      <c r="K50" s="151"/>
    </row>
    <row r="51" spans="1:11" ht="12.75" customHeight="1">
      <c r="A51" s="163" t="s">
        <v>212</v>
      </c>
      <c r="B51" s="162" t="s">
        <v>213</v>
      </c>
      <c r="C51" s="162" t="s">
        <v>214</v>
      </c>
      <c r="D51" s="154"/>
      <c r="F51" s="151"/>
      <c r="G51" s="151"/>
      <c r="H51" s="151"/>
      <c r="I51" s="151"/>
      <c r="J51" s="151"/>
      <c r="K51" s="151"/>
    </row>
    <row r="52" spans="1:11" ht="12.75" customHeight="1">
      <c r="A52" s="163" t="s">
        <v>215</v>
      </c>
      <c r="B52" s="162" t="s">
        <v>216</v>
      </c>
      <c r="C52" s="162" t="s">
        <v>198</v>
      </c>
      <c r="D52" s="154"/>
      <c r="F52" s="151"/>
      <c r="G52" s="151"/>
      <c r="H52" s="151"/>
      <c r="I52" s="151"/>
      <c r="J52" s="151"/>
      <c r="K52" s="151"/>
    </row>
    <row r="53" spans="1:11" ht="12.75" customHeight="1">
      <c r="A53" s="163" t="s">
        <v>217</v>
      </c>
      <c r="B53" s="162" t="s">
        <v>218</v>
      </c>
      <c r="C53" s="162" t="s">
        <v>219</v>
      </c>
      <c r="D53" s="154"/>
      <c r="F53" s="151"/>
      <c r="G53" s="151"/>
      <c r="H53" s="151"/>
      <c r="I53" s="151"/>
      <c r="J53" s="151"/>
      <c r="K53" s="151"/>
    </row>
    <row r="54" spans="1:11" ht="12.75" customHeight="1">
      <c r="A54" s="163" t="s">
        <v>155</v>
      </c>
      <c r="B54" s="162">
        <v>-895.075</v>
      </c>
      <c r="C54" s="162" t="s">
        <v>220</v>
      </c>
      <c r="D54" s="154"/>
      <c r="F54" s="151"/>
      <c r="G54" s="151"/>
      <c r="H54" s="151"/>
      <c r="I54" s="151"/>
      <c r="J54" s="151"/>
      <c r="K54" s="151"/>
    </row>
    <row r="55" spans="1:11" ht="12.75" customHeight="1">
      <c r="A55" s="161" t="s">
        <v>221</v>
      </c>
      <c r="B55" s="164" t="s">
        <v>223</v>
      </c>
      <c r="C55" s="164" t="s">
        <v>224</v>
      </c>
      <c r="D55" s="156"/>
      <c r="F55" s="151"/>
      <c r="G55" s="151"/>
      <c r="H55" s="151"/>
      <c r="I55" s="151"/>
      <c r="J55" s="151"/>
      <c r="K55" s="151"/>
    </row>
    <row r="56" spans="1:11" ht="12.75" customHeight="1">
      <c r="A56" s="161" t="s">
        <v>222</v>
      </c>
      <c r="B56" s="164"/>
      <c r="C56" s="164"/>
      <c r="D56" s="156"/>
      <c r="F56" s="151"/>
      <c r="G56" s="151"/>
      <c r="H56" s="151"/>
      <c r="I56" s="151"/>
      <c r="J56" s="151"/>
      <c r="K56" s="151"/>
    </row>
    <row r="57" spans="1:11" ht="12.75" customHeight="1">
      <c r="A57" s="161" t="s">
        <v>225</v>
      </c>
      <c r="B57" s="164">
        <v>457.094</v>
      </c>
      <c r="C57" s="164" t="s">
        <v>226</v>
      </c>
      <c r="D57" s="155"/>
      <c r="F57" s="151"/>
      <c r="G57" s="151"/>
      <c r="H57" s="151"/>
      <c r="I57" s="151"/>
      <c r="J57" s="151"/>
      <c r="K57" s="151"/>
    </row>
    <row r="58" spans="1:11" ht="24">
      <c r="A58" s="165" t="s">
        <v>156</v>
      </c>
      <c r="B58" s="162">
        <v>-159.95</v>
      </c>
      <c r="C58" s="162">
        <v>136.28</v>
      </c>
      <c r="D58" s="154"/>
      <c r="F58" s="151"/>
      <c r="G58" s="151"/>
      <c r="H58" s="151"/>
      <c r="I58" s="151"/>
      <c r="J58" s="151"/>
      <c r="K58" s="151"/>
    </row>
    <row r="59" spans="1:11" ht="12">
      <c r="A59" s="165" t="s">
        <v>157</v>
      </c>
      <c r="B59" s="162" t="s">
        <v>227</v>
      </c>
      <c r="C59" s="162" t="s">
        <v>228</v>
      </c>
      <c r="D59" s="154"/>
      <c r="F59" s="151"/>
      <c r="G59" s="151"/>
      <c r="H59" s="151"/>
      <c r="I59" s="151"/>
      <c r="J59" s="151"/>
      <c r="K59" s="151"/>
    </row>
    <row r="60" spans="1:11" ht="12.75" customHeight="1">
      <c r="A60" s="161" t="s">
        <v>229</v>
      </c>
      <c r="B60" s="164" t="s">
        <v>230</v>
      </c>
      <c r="C60" s="164" t="s">
        <v>231</v>
      </c>
      <c r="D60" s="155"/>
      <c r="F60" s="151"/>
      <c r="G60" s="151"/>
      <c r="H60" s="151"/>
      <c r="I60" s="151"/>
      <c r="J60" s="151"/>
      <c r="K60" s="151"/>
    </row>
    <row r="61" spans="1:11" ht="12.75" customHeight="1">
      <c r="A61" s="171"/>
      <c r="B61" s="155"/>
      <c r="C61" s="155"/>
      <c r="D61" s="155"/>
      <c r="F61" s="151"/>
      <c r="G61" s="151"/>
      <c r="H61" s="151"/>
      <c r="I61" s="151"/>
      <c r="J61" s="151"/>
      <c r="K61" s="151"/>
    </row>
    <row r="62" spans="1:11" ht="12.75" customHeight="1">
      <c r="A62" s="119" t="s">
        <v>237</v>
      </c>
      <c r="B62" s="119"/>
      <c r="C62" s="150"/>
      <c r="D62" s="150"/>
      <c r="E62" s="150"/>
      <c r="F62" s="150"/>
      <c r="G62" s="150"/>
      <c r="H62" s="151"/>
      <c r="I62" s="151"/>
      <c r="J62" s="151"/>
      <c r="K62" s="151"/>
    </row>
    <row r="63" spans="1:11" ht="12.75" customHeight="1">
      <c r="A63" s="2" t="s">
        <v>55</v>
      </c>
      <c r="B63" s="73" t="s">
        <v>56</v>
      </c>
      <c r="C63" s="78"/>
      <c r="D63" s="78"/>
      <c r="E63" s="78"/>
      <c r="F63" s="78"/>
      <c r="G63" s="173"/>
      <c r="H63" s="172"/>
      <c r="I63" s="151"/>
      <c r="J63" s="151"/>
      <c r="K63" s="151"/>
    </row>
    <row r="64" spans="1:11" ht="12.75" customHeight="1">
      <c r="A64" s="2"/>
      <c r="B64" s="73"/>
      <c r="C64" s="78"/>
      <c r="D64" s="78"/>
      <c r="E64" s="78"/>
      <c r="F64" s="78"/>
      <c r="G64" s="173"/>
      <c r="H64" s="172"/>
      <c r="I64" s="151"/>
      <c r="J64" s="151"/>
      <c r="K64" s="151"/>
    </row>
    <row r="65" spans="1:11" ht="12.75" customHeight="1">
      <c r="A65" s="117" t="s">
        <v>238</v>
      </c>
      <c r="B65" s="117"/>
      <c r="C65" s="115"/>
      <c r="D65" s="115"/>
      <c r="E65" s="115"/>
      <c r="F65" s="115"/>
      <c r="G65" s="78"/>
      <c r="H65" s="174"/>
      <c r="I65" s="151"/>
      <c r="J65" s="151"/>
      <c r="K65" s="151"/>
    </row>
    <row r="66" spans="1:11" ht="12.75" customHeight="1">
      <c r="A66" s="2" t="s">
        <v>55</v>
      </c>
      <c r="B66" s="73" t="s">
        <v>56</v>
      </c>
      <c r="C66" s="78"/>
      <c r="D66" s="78"/>
      <c r="E66" s="78"/>
      <c r="F66" s="78"/>
      <c r="G66" s="173"/>
      <c r="H66" s="149"/>
      <c r="I66" s="151"/>
      <c r="J66" s="151"/>
      <c r="K66" s="151"/>
    </row>
    <row r="67" spans="1:11" ht="12.75" customHeight="1">
      <c r="A67" s="2"/>
      <c r="B67" s="2"/>
      <c r="C67" s="78"/>
      <c r="D67" s="78"/>
      <c r="E67" s="78"/>
      <c r="F67" s="78"/>
      <c r="G67" s="78"/>
      <c r="H67" s="174"/>
      <c r="I67" s="151"/>
      <c r="J67" s="151"/>
      <c r="K67" s="151"/>
    </row>
    <row r="68" spans="1:11" ht="12.75" customHeight="1">
      <c r="A68" s="2" t="s">
        <v>58</v>
      </c>
      <c r="B68" s="2"/>
      <c r="C68" s="78"/>
      <c r="D68" s="78"/>
      <c r="E68" s="78"/>
      <c r="F68" s="78"/>
      <c r="G68" s="78"/>
      <c r="H68" s="149"/>
      <c r="I68" s="151"/>
      <c r="J68" s="151"/>
      <c r="K68" s="151"/>
    </row>
    <row r="69" spans="6:11" ht="12.75" customHeight="1">
      <c r="F69" s="151"/>
      <c r="G69" s="151"/>
      <c r="H69" s="151"/>
      <c r="I69" s="151"/>
      <c r="J69" s="151"/>
      <c r="K69" s="151"/>
    </row>
    <row r="70" spans="6:11" ht="12.75" customHeight="1">
      <c r="F70" s="151"/>
      <c r="G70" s="151"/>
      <c r="H70" s="151"/>
      <c r="I70" s="151"/>
      <c r="J70" s="151"/>
      <c r="K70" s="151"/>
    </row>
    <row r="71" spans="6:11" ht="12.75" customHeight="1">
      <c r="F71" s="151"/>
      <c r="G71" s="151"/>
      <c r="H71" s="151"/>
      <c r="I71" s="151"/>
      <c r="J71" s="151"/>
      <c r="K71" s="151"/>
    </row>
    <row r="72" spans="6:11" ht="12.75" customHeight="1">
      <c r="F72" s="151"/>
      <c r="G72" s="151"/>
      <c r="H72" s="151"/>
      <c r="I72" s="151"/>
      <c r="J72" s="151"/>
      <c r="K72" s="151"/>
    </row>
    <row r="73" spans="6:11" ht="12.75" customHeight="1">
      <c r="F73" s="151"/>
      <c r="G73" s="151"/>
      <c r="H73" s="151"/>
      <c r="I73" s="151"/>
      <c r="J73" s="151"/>
      <c r="K73" s="151"/>
    </row>
    <row r="74" spans="6:11" ht="12.75" customHeight="1">
      <c r="F74" s="151"/>
      <c r="G74" s="151"/>
      <c r="H74" s="151"/>
      <c r="I74" s="151"/>
      <c r="J74" s="151"/>
      <c r="K74" s="151"/>
    </row>
    <row r="75" spans="6:11" ht="12.75" customHeight="1">
      <c r="F75" s="151"/>
      <c r="G75" s="151"/>
      <c r="H75" s="151"/>
      <c r="I75" s="151"/>
      <c r="J75" s="151"/>
      <c r="K75" s="151"/>
    </row>
    <row r="76" spans="6:11" ht="12.75" customHeight="1">
      <c r="F76" s="151"/>
      <c r="G76" s="151"/>
      <c r="H76" s="151"/>
      <c r="I76" s="151"/>
      <c r="J76" s="151"/>
      <c r="K76" s="151"/>
    </row>
    <row r="77" spans="6:11" ht="12.75" customHeight="1">
      <c r="F77" s="151"/>
      <c r="G77" s="151"/>
      <c r="H77" s="151"/>
      <c r="I77" s="151"/>
      <c r="J77" s="151"/>
      <c r="K77" s="151"/>
    </row>
    <row r="78" spans="6:11" ht="12.75" customHeight="1">
      <c r="F78" s="151"/>
      <c r="G78" s="151"/>
      <c r="H78" s="151"/>
      <c r="I78" s="151"/>
      <c r="J78" s="151"/>
      <c r="K78" s="151"/>
    </row>
    <row r="79" spans="6:11" ht="12.75" customHeight="1">
      <c r="F79" s="151"/>
      <c r="G79" s="151"/>
      <c r="H79" s="151"/>
      <c r="I79" s="151"/>
      <c r="J79" s="151"/>
      <c r="K79" s="151"/>
    </row>
    <row r="80" spans="6:11" ht="12.75" customHeight="1">
      <c r="F80" s="151"/>
      <c r="G80" s="151"/>
      <c r="H80" s="151"/>
      <c r="I80" s="151"/>
      <c r="J80" s="151"/>
      <c r="K80" s="151"/>
    </row>
    <row r="81" spans="6:11" ht="12.75" customHeight="1">
      <c r="F81" s="151"/>
      <c r="G81" s="151"/>
      <c r="H81" s="151"/>
      <c r="I81" s="151"/>
      <c r="J81" s="151"/>
      <c r="K81" s="151"/>
    </row>
    <row r="82" spans="6:11" ht="12.75" customHeight="1">
      <c r="F82" s="151"/>
      <c r="G82" s="151"/>
      <c r="H82" s="151"/>
      <c r="I82" s="151"/>
      <c r="J82" s="151"/>
      <c r="K82" s="151"/>
    </row>
    <row r="83" spans="6:11" ht="12.75" customHeight="1">
      <c r="F83" s="151"/>
      <c r="G83" s="151"/>
      <c r="H83" s="151"/>
      <c r="I83" s="151"/>
      <c r="J83" s="151"/>
      <c r="K83" s="151"/>
    </row>
    <row r="84" spans="6:11" ht="12.75" customHeight="1">
      <c r="F84" s="151"/>
      <c r="G84" s="151"/>
      <c r="H84" s="151"/>
      <c r="I84" s="151"/>
      <c r="J84" s="151"/>
      <c r="K84" s="151"/>
    </row>
    <row r="85" spans="6:11" ht="12.75" customHeight="1">
      <c r="F85" s="151"/>
      <c r="G85" s="151"/>
      <c r="H85" s="151"/>
      <c r="I85" s="151"/>
      <c r="J85" s="151"/>
      <c r="K85" s="151"/>
    </row>
    <row r="86" spans="6:11" ht="12.75" customHeight="1">
      <c r="F86" s="151"/>
      <c r="G86" s="151"/>
      <c r="H86" s="151"/>
      <c r="I86" s="151"/>
      <c r="J86" s="151"/>
      <c r="K86" s="151"/>
    </row>
    <row r="87" spans="6:11" ht="12.75" customHeight="1">
      <c r="F87" s="151"/>
      <c r="G87" s="151"/>
      <c r="H87" s="151"/>
      <c r="I87" s="151"/>
      <c r="J87" s="151"/>
      <c r="K87" s="151"/>
    </row>
    <row r="89" spans="8:10" ht="12.75" customHeight="1">
      <c r="H89" s="35"/>
      <c r="I89" s="35"/>
      <c r="J89" s="36"/>
    </row>
    <row r="90" spans="2:9" ht="12.75" customHeight="1">
      <c r="B90" s="158" t="s">
        <v>119</v>
      </c>
      <c r="C90" s="158"/>
      <c r="D90" s="126" t="s">
        <v>129</v>
      </c>
      <c r="E90" s="126"/>
      <c r="F90" s="126"/>
      <c r="G90" s="126"/>
      <c r="H90" s="41"/>
      <c r="I90" s="41"/>
    </row>
    <row r="91" spans="3:9" ht="13.5" customHeight="1">
      <c r="C91" s="157" t="s">
        <v>55</v>
      </c>
      <c r="H91" s="153" t="s">
        <v>56</v>
      </c>
      <c r="I91" s="153" t="s">
        <v>56</v>
      </c>
    </row>
    <row r="92" spans="2:9" ht="12.75" customHeight="1">
      <c r="B92" s="159" t="s">
        <v>57</v>
      </c>
      <c r="C92" s="159"/>
      <c r="D92" s="126" t="s">
        <v>82</v>
      </c>
      <c r="E92" s="126"/>
      <c r="F92" s="126"/>
      <c r="G92" s="126"/>
      <c r="H92" s="39" t="s">
        <v>54</v>
      </c>
      <c r="I92" s="39" t="s">
        <v>54</v>
      </c>
    </row>
    <row r="93" spans="3:9" ht="12.75" customHeight="1">
      <c r="C93" s="157" t="s">
        <v>55</v>
      </c>
      <c r="H93" s="153" t="s">
        <v>56</v>
      </c>
      <c r="I93" s="153" t="s">
        <v>56</v>
      </c>
    </row>
    <row r="94" ht="12">
      <c r="B94" s="157" t="s">
        <v>58</v>
      </c>
    </row>
    <row r="96" spans="8:9" ht="12">
      <c r="H96" s="36"/>
      <c r="I96" s="36"/>
    </row>
    <row r="97" spans="8:9" ht="12">
      <c r="H97" s="36"/>
      <c r="I97" s="36"/>
    </row>
  </sheetData>
  <sheetProtection/>
  <mergeCells count="23">
    <mergeCell ref="C6:H6"/>
    <mergeCell ref="C7:H7"/>
    <mergeCell ref="A8:E8"/>
    <mergeCell ref="F8:H8"/>
    <mergeCell ref="A4:B4"/>
    <mergeCell ref="A5:B5"/>
    <mergeCell ref="A9:E9"/>
    <mergeCell ref="F9:H9"/>
    <mergeCell ref="A10:E10"/>
    <mergeCell ref="F10:H10"/>
    <mergeCell ref="A11:E11"/>
    <mergeCell ref="F11:K11"/>
    <mergeCell ref="D55:D56"/>
    <mergeCell ref="A13:A14"/>
    <mergeCell ref="A62:B62"/>
    <mergeCell ref="C62:E62"/>
    <mergeCell ref="F62:G62"/>
    <mergeCell ref="A65:B65"/>
    <mergeCell ref="C65:F65"/>
    <mergeCell ref="B90:C90"/>
    <mergeCell ref="D90:G90"/>
    <mergeCell ref="B92:C92"/>
    <mergeCell ref="D92:G92"/>
  </mergeCells>
  <printOptions/>
  <pageMargins left="0.7874015748031497" right="0" top="0" bottom="0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3:IT47"/>
  <sheetViews>
    <sheetView zoomScalePageLayoutView="0" workbookViewId="0" topLeftCell="A13">
      <selection activeCell="H47" sqref="H47"/>
    </sheetView>
  </sheetViews>
  <sheetFormatPr defaultColWidth="8.8515625" defaultRowHeight="12.75"/>
  <cols>
    <col min="1" max="1" width="3.140625" style="8" customWidth="1"/>
    <col min="2" max="2" width="3.57421875" style="8" customWidth="1"/>
    <col min="3" max="3" width="9.28125" style="8" customWidth="1"/>
    <col min="4" max="4" width="13.57421875" style="8" customWidth="1"/>
    <col min="5" max="5" width="4.00390625" style="8" customWidth="1"/>
    <col min="6" max="6" width="22.00390625" style="8" customWidth="1"/>
    <col min="7" max="7" width="6.57421875" style="8" customWidth="1"/>
    <col min="8" max="8" width="17.57421875" style="8" customWidth="1"/>
    <col min="9" max="9" width="17.7109375" style="8" customWidth="1"/>
    <col min="10" max="10" width="14.7109375" style="8" customWidth="1"/>
    <col min="11" max="11" width="11.140625" style="8" customWidth="1"/>
    <col min="12" max="16384" width="8.8515625" style="8" customWidth="1"/>
  </cols>
  <sheetData>
    <row r="1" s="1" customFormat="1" ht="12.75" customHeight="1"/>
    <row r="2" ht="12.75" customHeight="1"/>
    <row r="3" spans="5:9" s="2" customFormat="1" ht="12.75" customHeight="1">
      <c r="E3" s="3"/>
      <c r="F3" s="3"/>
      <c r="G3" s="3"/>
      <c r="H3" s="3"/>
      <c r="I3" s="3"/>
    </row>
    <row r="4" spans="5:9" s="2" customFormat="1" ht="12.75" customHeight="1">
      <c r="E4" s="3"/>
      <c r="F4" s="3"/>
      <c r="G4" s="3"/>
      <c r="H4" s="3"/>
      <c r="I4" s="3"/>
    </row>
    <row r="5" ht="12.75" customHeight="1"/>
    <row r="6" spans="1:8" s="6" customFormat="1" ht="12.75" customHeight="1">
      <c r="A6" s="138" t="s">
        <v>69</v>
      </c>
      <c r="B6" s="138"/>
      <c r="C6" s="138"/>
      <c r="D6" s="138"/>
      <c r="E6" s="138"/>
      <c r="F6" s="138"/>
      <c r="G6" s="139"/>
      <c r="H6" s="139"/>
    </row>
    <row r="7" spans="4:7" ht="12.75">
      <c r="D7" s="123" t="s">
        <v>142</v>
      </c>
      <c r="E7" s="123"/>
      <c r="F7" s="123"/>
      <c r="G7" s="123"/>
    </row>
    <row r="8" spans="4:7" ht="12.75" customHeight="1">
      <c r="D8" s="123"/>
      <c r="E8" s="123"/>
      <c r="F8" s="123"/>
      <c r="G8" s="123"/>
    </row>
    <row r="9" spans="10:254" ht="12.75"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8" s="2" customFormat="1" ht="12.75" customHeight="1">
      <c r="A10" s="107" t="s">
        <v>0</v>
      </c>
      <c r="B10" s="107"/>
      <c r="C10" s="107"/>
      <c r="D10" s="107"/>
      <c r="E10" s="92" t="s">
        <v>1</v>
      </c>
      <c r="F10" s="92"/>
      <c r="G10" s="92"/>
      <c r="H10" s="92"/>
    </row>
    <row r="11" spans="1:8" s="2" customFormat="1" ht="12.75" customHeight="1">
      <c r="A11" s="107" t="s">
        <v>2</v>
      </c>
      <c r="B11" s="107"/>
      <c r="C11" s="107"/>
      <c r="D11" s="107"/>
      <c r="E11" s="137" t="s">
        <v>3</v>
      </c>
      <c r="F11" s="137"/>
      <c r="G11" s="137"/>
      <c r="H11" s="137"/>
    </row>
    <row r="12" spans="1:8" s="2" customFormat="1" ht="12.75" customHeight="1">
      <c r="A12" s="107" t="s">
        <v>4</v>
      </c>
      <c r="B12" s="107"/>
      <c r="C12" s="107"/>
      <c r="D12" s="107"/>
      <c r="E12" s="118" t="s">
        <v>5</v>
      </c>
      <c r="F12" s="118"/>
      <c r="G12" s="118"/>
      <c r="H12" s="118"/>
    </row>
    <row r="13" spans="1:10" s="2" customFormat="1" ht="12.75" customHeight="1">
      <c r="A13" s="107" t="s">
        <v>6</v>
      </c>
      <c r="B13" s="107"/>
      <c r="C13" s="107"/>
      <c r="D13" s="107"/>
      <c r="E13" s="115" t="s">
        <v>115</v>
      </c>
      <c r="F13" s="115"/>
      <c r="G13" s="115"/>
      <c r="H13" s="115"/>
      <c r="I13" s="115"/>
      <c r="J13" s="115"/>
    </row>
    <row r="14" spans="8:9" ht="12.75" customHeight="1">
      <c r="H14" s="7"/>
      <c r="I14" s="7"/>
    </row>
    <row r="15" spans="1:9" ht="12.75" customHeight="1">
      <c r="A15" s="95" t="s">
        <v>59</v>
      </c>
      <c r="B15" s="95"/>
      <c r="C15" s="95"/>
      <c r="D15" s="95"/>
      <c r="E15" s="95"/>
      <c r="F15" s="95"/>
      <c r="G15" s="120" t="s">
        <v>8</v>
      </c>
      <c r="H15" s="113" t="s">
        <v>143</v>
      </c>
      <c r="I15" s="113" t="s">
        <v>144</v>
      </c>
    </row>
    <row r="16" spans="1:9" ht="48" customHeight="1">
      <c r="A16" s="95"/>
      <c r="B16" s="95"/>
      <c r="C16" s="95"/>
      <c r="D16" s="95"/>
      <c r="E16" s="95"/>
      <c r="F16" s="95"/>
      <c r="G16" s="121"/>
      <c r="H16" s="114"/>
      <c r="I16" s="114"/>
    </row>
    <row r="17" spans="1:9" ht="12.75" customHeight="1">
      <c r="A17" s="133" t="s">
        <v>70</v>
      </c>
      <c r="B17" s="133"/>
      <c r="C17" s="133"/>
      <c r="D17" s="133"/>
      <c r="E17" s="133"/>
      <c r="F17" s="133"/>
      <c r="G17" s="10" t="s">
        <v>9</v>
      </c>
      <c r="H17" s="51">
        <v>11956711</v>
      </c>
      <c r="I17" s="51">
        <v>12947468</v>
      </c>
    </row>
    <row r="18" spans="1:9" ht="12.75" customHeight="1">
      <c r="A18" s="133" t="s">
        <v>61</v>
      </c>
      <c r="B18" s="133"/>
      <c r="C18" s="133"/>
      <c r="D18" s="133"/>
      <c r="E18" s="133"/>
      <c r="F18" s="133"/>
      <c r="G18" s="45" t="s">
        <v>10</v>
      </c>
      <c r="H18" s="51">
        <v>4966637</v>
      </c>
      <c r="I18" s="51">
        <v>4820009</v>
      </c>
    </row>
    <row r="19" spans="1:9" ht="12.75" customHeight="1">
      <c r="A19" s="136" t="s">
        <v>89</v>
      </c>
      <c r="B19" s="136"/>
      <c r="C19" s="136"/>
      <c r="D19" s="136"/>
      <c r="E19" s="136"/>
      <c r="F19" s="136"/>
      <c r="G19" s="47" t="s">
        <v>11</v>
      </c>
      <c r="H19" s="55">
        <f>H17-H18</f>
        <v>6990074</v>
      </c>
      <c r="I19" s="55">
        <f>I17-I18</f>
        <v>8127459</v>
      </c>
    </row>
    <row r="20" spans="1:10" ht="12.75" customHeight="1">
      <c r="A20" s="133" t="s">
        <v>71</v>
      </c>
      <c r="B20" s="133"/>
      <c r="C20" s="133"/>
      <c r="D20" s="133"/>
      <c r="E20" s="133"/>
      <c r="F20" s="133"/>
      <c r="G20" s="45" t="s">
        <v>12</v>
      </c>
      <c r="H20" s="51">
        <v>835965</v>
      </c>
      <c r="I20" s="51">
        <v>898595</v>
      </c>
      <c r="J20" s="24"/>
    </row>
    <row r="21" spans="1:9" ht="12">
      <c r="A21" s="133" t="s">
        <v>95</v>
      </c>
      <c r="B21" s="133"/>
      <c r="C21" s="133"/>
      <c r="D21" s="133"/>
      <c r="E21" s="133"/>
      <c r="F21" s="133"/>
      <c r="G21" s="45" t="s">
        <v>13</v>
      </c>
      <c r="H21" s="51">
        <v>59329</v>
      </c>
      <c r="I21" s="51">
        <v>28008</v>
      </c>
    </row>
    <row r="22" spans="1:10" ht="12.75" customHeight="1" hidden="1">
      <c r="A22" s="133" t="s">
        <v>62</v>
      </c>
      <c r="B22" s="133"/>
      <c r="C22" s="133"/>
      <c r="D22" s="133"/>
      <c r="E22" s="133"/>
      <c r="F22" s="133"/>
      <c r="G22" s="45" t="s">
        <v>60</v>
      </c>
      <c r="H22" s="51"/>
      <c r="I22" s="51"/>
      <c r="J22" s="24"/>
    </row>
    <row r="23" spans="1:10" ht="12.75" customHeight="1">
      <c r="A23" s="133" t="s">
        <v>98</v>
      </c>
      <c r="B23" s="133"/>
      <c r="C23" s="133"/>
      <c r="D23" s="133"/>
      <c r="E23" s="133"/>
      <c r="F23" s="133"/>
      <c r="G23" s="45" t="s">
        <v>14</v>
      </c>
      <c r="H23" s="51">
        <v>136964</v>
      </c>
      <c r="I23" s="51">
        <v>116915</v>
      </c>
      <c r="J23" s="24"/>
    </row>
    <row r="24" spans="1:10" ht="12.75" customHeight="1">
      <c r="A24" s="133" t="s">
        <v>128</v>
      </c>
      <c r="B24" s="133"/>
      <c r="C24" s="133"/>
      <c r="D24" s="133"/>
      <c r="E24" s="133"/>
      <c r="F24" s="133"/>
      <c r="G24" s="45" t="s">
        <v>15</v>
      </c>
      <c r="H24" s="51">
        <v>14172</v>
      </c>
      <c r="I24" s="51">
        <v>97380</v>
      </c>
      <c r="J24" s="24"/>
    </row>
    <row r="25" spans="1:10" ht="12.75" customHeight="1">
      <c r="A25" s="132" t="s">
        <v>114</v>
      </c>
      <c r="B25" s="132"/>
      <c r="C25" s="132"/>
      <c r="D25" s="132"/>
      <c r="E25" s="132"/>
      <c r="F25" s="132"/>
      <c r="G25" s="47" t="s">
        <v>85</v>
      </c>
      <c r="H25" s="55">
        <f>H19-H20+H21-H23+H24</f>
        <v>6090646</v>
      </c>
      <c r="I25" s="55">
        <f>I19-I20+I21-I23+I24</f>
        <v>7237337</v>
      </c>
      <c r="J25" s="24"/>
    </row>
    <row r="26" spans="1:10" ht="12.75" customHeight="1">
      <c r="A26" s="133" t="s">
        <v>84</v>
      </c>
      <c r="B26" s="133"/>
      <c r="C26" s="133"/>
      <c r="D26" s="133"/>
      <c r="E26" s="133"/>
      <c r="F26" s="133"/>
      <c r="G26" s="45" t="s">
        <v>86</v>
      </c>
      <c r="H26" s="51">
        <v>252623</v>
      </c>
      <c r="I26" s="51">
        <v>518838</v>
      </c>
      <c r="J26" s="24"/>
    </row>
    <row r="27" spans="1:10" ht="16.5" customHeight="1">
      <c r="A27" s="133" t="s">
        <v>72</v>
      </c>
      <c r="B27" s="133"/>
      <c r="C27" s="133"/>
      <c r="D27" s="133"/>
      <c r="E27" s="133"/>
      <c r="F27" s="133"/>
      <c r="G27" s="45" t="s">
        <v>87</v>
      </c>
      <c r="H27" s="51">
        <v>3773006</v>
      </c>
      <c r="I27" s="51">
        <v>4661933</v>
      </c>
      <c r="J27" s="24"/>
    </row>
    <row r="28" spans="1:10" ht="13.5" customHeight="1">
      <c r="A28" s="133" t="s">
        <v>131</v>
      </c>
      <c r="B28" s="133"/>
      <c r="C28" s="133"/>
      <c r="D28" s="133"/>
      <c r="E28" s="133"/>
      <c r="F28" s="133"/>
      <c r="G28" s="45" t="s">
        <v>17</v>
      </c>
      <c r="H28" s="51">
        <v>1866290</v>
      </c>
      <c r="I28" s="51">
        <v>94579</v>
      </c>
      <c r="J28" s="24"/>
    </row>
    <row r="29" spans="1:10" ht="25.5" customHeight="1">
      <c r="A29" s="134" t="s">
        <v>116</v>
      </c>
      <c r="B29" s="134"/>
      <c r="C29" s="134"/>
      <c r="D29" s="134"/>
      <c r="E29" s="134"/>
      <c r="F29" s="134"/>
      <c r="G29" s="47" t="s">
        <v>18</v>
      </c>
      <c r="H29" s="55">
        <f>H25+H26-H27+H28</f>
        <v>4436553</v>
      </c>
      <c r="I29" s="15">
        <f>I25+I26-I27-I28</f>
        <v>2999663</v>
      </c>
      <c r="J29" s="30"/>
    </row>
    <row r="30" spans="1:9" s="14" customFormat="1" ht="12.75" customHeight="1">
      <c r="A30" s="135" t="s">
        <v>147</v>
      </c>
      <c r="B30" s="135"/>
      <c r="C30" s="135"/>
      <c r="D30" s="135"/>
      <c r="E30" s="135"/>
      <c r="F30" s="135"/>
      <c r="G30" s="45" t="s">
        <v>20</v>
      </c>
      <c r="H30" s="75"/>
      <c r="I30" s="16">
        <v>169</v>
      </c>
    </row>
    <row r="31" spans="1:9" ht="29.25" customHeight="1">
      <c r="A31" s="130" t="s">
        <v>97</v>
      </c>
      <c r="B31" s="130"/>
      <c r="C31" s="130"/>
      <c r="D31" s="130"/>
      <c r="E31" s="130"/>
      <c r="F31" s="130"/>
      <c r="G31" s="47" t="s">
        <v>22</v>
      </c>
      <c r="H31" s="76">
        <f>H29</f>
        <v>4436553</v>
      </c>
      <c r="I31" s="17">
        <f>I29-I30</f>
        <v>2999494</v>
      </c>
    </row>
    <row r="32" spans="1:9" ht="24" customHeight="1" hidden="1">
      <c r="A32" s="130" t="s">
        <v>88</v>
      </c>
      <c r="B32" s="130"/>
      <c r="C32" s="130"/>
      <c r="D32" s="130"/>
      <c r="E32" s="130"/>
      <c r="F32" s="130"/>
      <c r="G32" s="47" t="s">
        <v>20</v>
      </c>
      <c r="H32" s="76"/>
      <c r="I32" s="17"/>
    </row>
    <row r="33" spans="1:9" ht="24.75" customHeight="1">
      <c r="A33" s="131" t="s">
        <v>96</v>
      </c>
      <c r="B33" s="131"/>
      <c r="C33" s="131"/>
      <c r="D33" s="131"/>
      <c r="E33" s="131"/>
      <c r="F33" s="131"/>
      <c r="G33" s="52" t="s">
        <v>22</v>
      </c>
      <c r="H33" s="77">
        <f>H31</f>
        <v>4436553</v>
      </c>
      <c r="I33" s="18">
        <f>I31</f>
        <v>2999494</v>
      </c>
    </row>
    <row r="34" spans="8:9" ht="11.25" customHeight="1">
      <c r="H34" s="24"/>
      <c r="I34" s="24"/>
    </row>
    <row r="35" spans="2:9" s="33" customFormat="1" ht="12.75" customHeight="1">
      <c r="B35" s="125" t="s">
        <v>119</v>
      </c>
      <c r="C35" s="125"/>
      <c r="D35" s="126" t="s">
        <v>129</v>
      </c>
      <c r="E35" s="126"/>
      <c r="F35" s="126"/>
      <c r="G35" s="126"/>
      <c r="H35" s="41"/>
      <c r="I35" s="41"/>
    </row>
    <row r="36" spans="3:9" s="33" customFormat="1" ht="13.5" customHeight="1">
      <c r="C36" s="33" t="s">
        <v>55</v>
      </c>
      <c r="H36" s="40" t="s">
        <v>56</v>
      </c>
      <c r="I36" s="40" t="s">
        <v>56</v>
      </c>
    </row>
    <row r="37" spans="2:9" s="33" customFormat="1" ht="12.75" customHeight="1">
      <c r="B37" s="87" t="s">
        <v>57</v>
      </c>
      <c r="C37" s="87"/>
      <c r="D37" s="126" t="s">
        <v>82</v>
      </c>
      <c r="E37" s="126"/>
      <c r="F37" s="126"/>
      <c r="G37" s="126"/>
      <c r="H37" s="39" t="s">
        <v>54</v>
      </c>
      <c r="I37" s="39" t="s">
        <v>54</v>
      </c>
    </row>
    <row r="38" spans="3:9" s="33" customFormat="1" ht="12.75" customHeight="1">
      <c r="C38" s="33" t="s">
        <v>55</v>
      </c>
      <c r="H38" s="40" t="s">
        <v>56</v>
      </c>
      <c r="I38" s="40" t="s">
        <v>56</v>
      </c>
    </row>
    <row r="39" s="33" customFormat="1" ht="12.75">
      <c r="B39" s="34" t="s">
        <v>58</v>
      </c>
    </row>
    <row r="40" ht="12.75" customHeight="1"/>
    <row r="41" spans="1:254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9" ht="12.75">
      <c r="A42"/>
      <c r="B42"/>
      <c r="C42"/>
      <c r="D42"/>
      <c r="E42"/>
      <c r="F42"/>
      <c r="G42"/>
      <c r="H42"/>
      <c r="I42"/>
    </row>
    <row r="44" ht="12.75">
      <c r="A44" s="5"/>
    </row>
    <row r="45" ht="12.75">
      <c r="A45" s="27"/>
    </row>
    <row r="46" ht="12.75">
      <c r="A46" s="28"/>
    </row>
    <row r="47" ht="12">
      <c r="A47" s="29"/>
    </row>
  </sheetData>
  <sheetProtection/>
  <mergeCells count="37">
    <mergeCell ref="A6:F6"/>
    <mergeCell ref="G6:H6"/>
    <mergeCell ref="D7:G7"/>
    <mergeCell ref="D8:G8"/>
    <mergeCell ref="A10:D10"/>
    <mergeCell ref="E10:H10"/>
    <mergeCell ref="A11:D11"/>
    <mergeCell ref="E11:H11"/>
    <mergeCell ref="A12:D12"/>
    <mergeCell ref="E12:H12"/>
    <mergeCell ref="A13:D13"/>
    <mergeCell ref="E13:J13"/>
    <mergeCell ref="A15:F16"/>
    <mergeCell ref="G15:G16"/>
    <mergeCell ref="H15:H16"/>
    <mergeCell ref="I15:I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B35:C35"/>
    <mergeCell ref="D35:G35"/>
    <mergeCell ref="B37:C37"/>
    <mergeCell ref="D37:G37"/>
  </mergeCells>
  <printOptions/>
  <pageMargins left="0.1968503937007874" right="0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Begenov, Daulet [ALM]</cp:lastModifiedBy>
  <cp:lastPrinted>2017-08-14T08:15:06Z</cp:lastPrinted>
  <dcterms:created xsi:type="dcterms:W3CDTF">1996-10-08T23:32:33Z</dcterms:created>
  <dcterms:modified xsi:type="dcterms:W3CDTF">2017-08-18T10:59:20Z</dcterms:modified>
  <cp:category/>
  <cp:version/>
  <cp:contentType/>
  <cp:contentStatus/>
</cp:coreProperties>
</file>