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9720" windowHeight="5640" activeTab="0"/>
  </bookViews>
  <sheets>
    <sheet name="Баланс" sheetId="1" r:id="rId1"/>
    <sheet name="ОПиУ" sheetId="2" r:id="rId2"/>
    <sheet name="ОДДС " sheetId="3" r:id="rId3"/>
    <sheet name="Отчет СК" sheetId="4" r:id="rId4"/>
  </sheets>
  <definedNames>
    <definedName name="_xlnm.Print_Area" localSheetId="0">'Баланс'!$A$1:$J$78</definedName>
    <definedName name="_xlnm.Print_Area" localSheetId="2">'ОДДС '!#REF!</definedName>
    <definedName name="_xlnm.Print_Area" localSheetId="1">'ОПиУ'!$A$1:$I$41</definedName>
    <definedName name="_xlnm.Print_Area" localSheetId="3">'Отчет СК'!$A$1:$H$29</definedName>
  </definedNames>
  <calcPr fullCalcOnLoad="1"/>
</workbook>
</file>

<file path=xl/sharedStrings.xml><?xml version="1.0" encoding="utf-8"?>
<sst xmlns="http://schemas.openxmlformats.org/spreadsheetml/2006/main" count="301" uniqueCount="200">
  <si>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</si>
  <si>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</si>
  <si>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</si>
  <si>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</si>
  <si>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</si>
  <si>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</si>
  <si>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</si>
  <si>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</si>
  <si>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</si>
  <si>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</si>
  <si>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</si>
  <si>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</si>
  <si>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</si>
  <si>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</si>
  <si>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</si>
  <si>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</si>
  <si>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</si>
  <si>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</si>
  <si>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</si>
  <si>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</si>
  <si>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</si>
  <si>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</si>
  <si>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</si>
  <si>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</si>
  <si>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</si>
  <si>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</si>
  <si>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</si>
  <si>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</si>
  <si>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</si>
  <si>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</si>
  <si>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</si>
  <si>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</si>
  <si>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</si>
  <si>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</si>
  <si>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</si>
  <si>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</si>
  <si>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</si>
  <si>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</si>
  <si>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</si>
  <si>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</si>
  <si>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</si>
  <si>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</si>
  <si>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</si>
  <si>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</si>
  <si>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</si>
  <si>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</si>
  <si>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</si>
  <si>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</si>
  <si>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</si>
  <si>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</si>
  <si>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</si>
  <si>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</si>
  <si>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</si>
  <si>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</si>
  <si>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</si>
  <si>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</si>
  <si>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</si>
  <si>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</si>
  <si>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</si>
  <si>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</si>
  <si>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</si>
  <si>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</si>
  <si>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</si>
  <si>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</si>
  <si>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</si>
  <si>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</si>
  <si>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</si>
  <si>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</si>
  <si>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</si>
  <si>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</si>
  <si>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</si>
  <si>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</si>
  <si>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</si>
  <si>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</si>
  <si>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</si>
  <si>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</si>
  <si>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</si>
  <si>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</si>
  <si>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</si>
  <si>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</si>
  <si>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Отчет о финансовом положении</t>
  </si>
  <si>
    <t xml:space="preserve">Финансовые доходы </t>
  </si>
  <si>
    <t>017</t>
  </si>
  <si>
    <t>018</t>
  </si>
  <si>
    <t>019</t>
  </si>
  <si>
    <t>II. Оборотные активы</t>
  </si>
  <si>
    <t>V. Текущие обязательства</t>
  </si>
  <si>
    <t>Торговая кредиторская задолженность</t>
  </si>
  <si>
    <t>Прочие доходы от операционной деятельности</t>
  </si>
  <si>
    <t>Прочие расходы по операционной деятельности</t>
  </si>
  <si>
    <t>034</t>
  </si>
  <si>
    <t>035</t>
  </si>
  <si>
    <t xml:space="preserve">на конец </t>
  </si>
  <si>
    <t>Кредиты и займы</t>
  </si>
  <si>
    <t>Отложенное налоговое обязательство</t>
  </si>
  <si>
    <t>Обязательство по налогу на прибыль</t>
  </si>
  <si>
    <t xml:space="preserve">Итого </t>
  </si>
  <si>
    <t>ТОО Исткомтранс</t>
  </si>
  <si>
    <t xml:space="preserve">Уставный капитал </t>
  </si>
  <si>
    <t>Алматы Аль-Фараби, дом 77/7, н.п.11а</t>
  </si>
  <si>
    <t>Задолженность  по займам</t>
  </si>
  <si>
    <t>Руководитель</t>
  </si>
  <si>
    <t>Авансы выплаченные и прочие оборотные активы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</si>
  <si>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</si>
  <si>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</si>
  <si>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</si>
  <si>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</si>
  <si>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Малахов В.А</t>
  </si>
  <si>
    <t>028</t>
  </si>
  <si>
    <t>Прибыль(убыток) от курсовой разницы</t>
  </si>
  <si>
    <t>Гончарова К.В</t>
  </si>
  <si>
    <t>Экономия(расходы) по корпоративному подоходному налогу</t>
  </si>
  <si>
    <t>Переоценка основных средств</t>
  </si>
  <si>
    <t>Налог на прибыль , отраженный непосредственно в прочем совокупном доходе</t>
  </si>
  <si>
    <t>Долгосрочная дебиторская задолженность</t>
  </si>
  <si>
    <t>Предоплата по текущему подоходному налогу</t>
  </si>
  <si>
    <t xml:space="preserve">Краткосрочные банковские депозиты </t>
  </si>
  <si>
    <t>Итого краткосрочные активы</t>
  </si>
  <si>
    <t>Внеоборотные активы,предназначенные для продажи(или выбывающие группы)</t>
  </si>
  <si>
    <t>Итого долгосрочные активы</t>
  </si>
  <si>
    <t xml:space="preserve">Торговая  и прочая дебиторская задолженность </t>
  </si>
  <si>
    <t>Денежные средства и  их эквиваленты</t>
  </si>
  <si>
    <t>032</t>
  </si>
  <si>
    <t>Прибыль от переоценки основных средств</t>
  </si>
  <si>
    <t>Прочий совокупный доход:</t>
  </si>
  <si>
    <t>Статьи, которые не будут реклассифицированы в состав прибылей или убытков</t>
  </si>
  <si>
    <t>Перенос прироста стоимости от переоценки основных средств  на нераспределенную прибыль</t>
  </si>
  <si>
    <t>на 31 марта 2018 г</t>
  </si>
  <si>
    <t>на конец  31 марта 2018 г.</t>
  </si>
  <si>
    <t>Остаток на 1 января 2017 года</t>
  </si>
  <si>
    <t>Остаток на 31 марта 2018 года</t>
  </si>
  <si>
    <t>Обязательства по договору</t>
  </si>
  <si>
    <t>Прибыль(убыток) от выбытия основных средств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</si>
  <si>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</si>
  <si>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</si>
  <si>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</si>
  <si>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</si>
  <si>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</si>
  <si>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</si>
  <si>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</si>
  <si>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 xml:space="preserve">Восстановление от обесценения основных средств </t>
  </si>
  <si>
    <t>Убыток от обесценения дебиторской задолженности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</si>
  <si>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</si>
  <si>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</si>
  <si>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</si>
  <si>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</si>
  <si>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</si>
  <si>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Прочие оборотные активы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</si>
  <si>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</si>
  <si>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</si>
  <si>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t>Авансы полученные</t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</si>
  <si>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</si>
  <si>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</si>
  <si>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</si>
  <si>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</si>
  <si>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</si>
  <si>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</si>
  <si>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</si>
  <si>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</si>
  <si>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Поступления от продажи основных средств</t>
  </si>
  <si>
    <t>Полученные проценты от депозитов</t>
  </si>
  <si>
    <t>Размещение депозитов</t>
  </si>
  <si>
    <t>Поступления от погашения депозитов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</si>
  <si>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</si>
  <si>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</si>
  <si>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</si>
  <si>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</si>
  <si>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</si>
  <si>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</si>
  <si>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</si>
  <si>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</si>
  <si>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На 31 марта 2018 
(неаудировано)</t>
  </si>
  <si>
    <t>На 31 декабря 2017
(аудировано)</t>
  </si>
  <si>
    <t xml:space="preserve">ИТОГО АКТИВЫ </t>
  </si>
  <si>
    <t xml:space="preserve">ИТОГО ОБЯЗАТЕЛЬСТВ </t>
  </si>
  <si>
    <t xml:space="preserve">ИТОГО КАПИТАЛ И ОБЯЗАТЕЛЬСТВ </t>
  </si>
  <si>
    <t>Заместитель директора по финансам</t>
  </si>
  <si>
    <t>Елгелдиева А.М.</t>
  </si>
  <si>
    <t>Валовая прибыль</t>
  </si>
  <si>
    <t>Операционная прибыль</t>
  </si>
  <si>
    <t xml:space="preserve">Прибыль (убыток) до налогов </t>
  </si>
  <si>
    <t xml:space="preserve">Прибыль (убыток) после налогообложения  </t>
  </si>
  <si>
    <t xml:space="preserve">Итоговая совокупный доход (убыток) за период </t>
  </si>
  <si>
    <t>Прибыль за год</t>
  </si>
  <si>
    <t>Итого совокупный доход за год</t>
  </si>
  <si>
    <t>Резерв переоценки</t>
  </si>
  <si>
    <t>-</t>
  </si>
  <si>
    <t>Остаток на 31 декабря 2017 года</t>
  </si>
  <si>
    <t>Прибыль за период</t>
  </si>
  <si>
    <t>Прочий совокупный доход за год</t>
  </si>
  <si>
    <t>по состоянию на 31 марта 2018 года</t>
  </si>
  <si>
    <t xml:space="preserve">На 31 марта 2018 г.
(неаудировано) </t>
  </si>
  <si>
    <t xml:space="preserve">На 31 марта 2017 г.
(неаудировано) </t>
  </si>
  <si>
    <t>Амортизация</t>
  </si>
  <si>
    <t>(Прибыль) / убыток от выбытия основных средств</t>
  </si>
  <si>
    <t>Возврат займов от третьих лиц</t>
  </si>
  <si>
    <t>Поступления от выпуска облигаций</t>
  </si>
  <si>
    <t>Обратной выкуп собственных облигаций</t>
  </si>
  <si>
    <t>Погашение займов</t>
  </si>
  <si>
    <t>Выплата в погашение обязательств по финансовой аренде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</si>
</sst>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_ ;\-#,##0.00\ "/>
    <numFmt numFmtId="188" formatCode="_-* #,##0_р_._-;\-* #,##0_р_._-;_-* &quot;-&quot;??_р_._-;_-@_-"/>
    <numFmt numFmtId="189" formatCode="_(* #,##0.0_);_(* \(#,##0.0\);_(* &quot;-&quot;??_);_(@_)"/>
    <numFmt numFmtId="190" formatCode="_(* #,##0_);_(* \(#,##0\);_(* &quot;-&quot;??_);_(@_)"/>
    <numFmt numFmtId="191" formatCode="#,##0_р_."/>
    <numFmt numFmtId="192" formatCode="0;[Red]\-0"/>
    <numFmt numFmtId="193" formatCode="0.0;[Red]\-0.0"/>
    <numFmt numFmtId="194" formatCode="0.00_ ;[Red]\-0.00\ "/>
    <numFmt numFmtId="195" formatCode="#,##0.00_ ;[Red]\-#,##0.00\ "/>
    <numFmt numFmtId="196" formatCode="[$-409]d\-mmm\-yyyy;@"/>
    <numFmt numFmtId="197" formatCode="_-* #,##0.00_-;\-* #,##0.00_-;_-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4" fontId="4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3" fontId="4" fillId="34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34" borderId="11" xfId="0" applyFont="1" applyFill="1" applyBorder="1" applyAlignment="1">
      <alignment/>
    </xf>
    <xf numFmtId="3" fontId="58" fillId="34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9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190" fontId="60" fillId="0" borderId="0" xfId="63" applyNumberFormat="1" applyFont="1" applyAlignment="1">
      <alignment horizontal="left" vertical="center" indent="1"/>
    </xf>
    <xf numFmtId="190" fontId="0" fillId="0" borderId="0" xfId="63" applyNumberFormat="1" applyFont="1" applyAlignment="1">
      <alignment/>
    </xf>
    <xf numFmtId="190" fontId="60" fillId="0" borderId="0" xfId="63" applyNumberFormat="1" applyFont="1" applyAlignment="1">
      <alignment horizontal="center" vertical="center"/>
    </xf>
    <xf numFmtId="190" fontId="0" fillId="0" borderId="0" xfId="63" applyNumberFormat="1" applyFont="1" applyAlignment="1">
      <alignment/>
    </xf>
    <xf numFmtId="190" fontId="61" fillId="0" borderId="24" xfId="63" applyNumberFormat="1" applyFont="1" applyBorder="1" applyAlignment="1">
      <alignment vertical="center" wrapText="1"/>
    </xf>
    <xf numFmtId="190" fontId="62" fillId="0" borderId="24" xfId="63" applyNumberFormat="1" applyFont="1" applyBorder="1" applyAlignment="1">
      <alignment horizontal="right" vertical="center" wrapText="1"/>
    </xf>
    <xf numFmtId="190" fontId="59" fillId="0" borderId="0" xfId="63" applyNumberFormat="1" applyFont="1" applyAlignment="1">
      <alignment horizontal="left" vertical="center" wrapText="1" indent="1"/>
    </xf>
    <xf numFmtId="190" fontId="62" fillId="0" borderId="0" xfId="63" applyNumberFormat="1" applyFont="1" applyAlignment="1">
      <alignment vertical="center" wrapText="1"/>
    </xf>
    <xf numFmtId="190" fontId="63" fillId="0" borderId="0" xfId="63" applyNumberFormat="1" applyFont="1" applyAlignment="1">
      <alignment vertical="center" wrapText="1"/>
    </xf>
    <xf numFmtId="190" fontId="58" fillId="0" borderId="0" xfId="63" applyNumberFormat="1" applyFont="1" applyAlignment="1">
      <alignment horizontal="left" vertical="center" wrapText="1" indent="3"/>
    </xf>
    <xf numFmtId="190" fontId="58" fillId="0" borderId="0" xfId="63" applyNumberFormat="1" applyFont="1" applyAlignment="1">
      <alignment vertical="center" wrapText="1"/>
    </xf>
    <xf numFmtId="190" fontId="63" fillId="0" borderId="0" xfId="63" applyNumberFormat="1" applyFont="1" applyAlignment="1">
      <alignment horizontal="left" vertical="center" wrapText="1" indent="3"/>
    </xf>
    <xf numFmtId="190" fontId="58" fillId="0" borderId="0" xfId="63" applyNumberFormat="1" applyFont="1" applyAlignment="1">
      <alignment horizontal="left" vertical="center" wrapText="1" indent="4"/>
    </xf>
    <xf numFmtId="190" fontId="58" fillId="0" borderId="0" xfId="63" applyNumberFormat="1" applyFont="1" applyAlignment="1">
      <alignment horizontal="left" vertical="center" wrapText="1" indent="1"/>
    </xf>
    <xf numFmtId="190" fontId="63" fillId="0" borderId="24" xfId="63" applyNumberFormat="1" applyFont="1" applyBorder="1" applyAlignment="1">
      <alignment horizontal="left" vertical="center" wrapText="1" indent="3"/>
    </xf>
    <xf numFmtId="190" fontId="63" fillId="0" borderId="24" xfId="63" applyNumberFormat="1" applyFont="1" applyBorder="1" applyAlignment="1">
      <alignment vertical="center" wrapText="1"/>
    </xf>
    <xf numFmtId="190" fontId="62" fillId="0" borderId="0" xfId="63" applyNumberFormat="1" applyFont="1" applyAlignment="1">
      <alignment horizontal="left" vertical="center" wrapText="1" indent="1"/>
    </xf>
    <xf numFmtId="190" fontId="63" fillId="0" borderId="0" xfId="63" applyNumberFormat="1" applyFont="1" applyAlignment="1">
      <alignment horizontal="left" vertical="center" wrapText="1" indent="4"/>
    </xf>
    <xf numFmtId="190" fontId="62" fillId="0" borderId="25" xfId="63" applyNumberFormat="1" applyFont="1" applyBorder="1" applyAlignment="1">
      <alignment horizontal="left" vertical="center" wrapText="1" indent="1"/>
    </xf>
    <xf numFmtId="190" fontId="62" fillId="0" borderId="25" xfId="63" applyNumberFormat="1" applyFont="1" applyBorder="1" applyAlignment="1">
      <alignment vertical="center" wrapText="1"/>
    </xf>
    <xf numFmtId="190" fontId="63" fillId="0" borderId="0" xfId="63" applyNumberFormat="1" applyFont="1" applyAlignment="1">
      <alignment horizontal="right" vertical="center" wrapText="1"/>
    </xf>
    <xf numFmtId="190" fontId="59" fillId="0" borderId="25" xfId="63" applyNumberFormat="1" applyFont="1" applyBorder="1" applyAlignment="1">
      <alignment horizontal="left" vertical="center" wrapText="1" indent="1"/>
    </xf>
    <xf numFmtId="190" fontId="62" fillId="0" borderId="25" xfId="63" applyNumberFormat="1" applyFont="1" applyBorder="1" applyAlignment="1">
      <alignment horizontal="right" vertical="center" wrapText="1"/>
    </xf>
    <xf numFmtId="190" fontId="64" fillId="0" borderId="0" xfId="63" applyNumberFormat="1" applyFont="1" applyAlignment="1">
      <alignment/>
    </xf>
    <xf numFmtId="190" fontId="58" fillId="0" borderId="0" xfId="63" applyNumberFormat="1" applyFont="1" applyAlignment="1">
      <alignment horizontal="justify" vertical="center" wrapText="1"/>
    </xf>
    <xf numFmtId="190" fontId="59" fillId="0" borderId="24" xfId="63" applyNumberFormat="1" applyFont="1" applyBorder="1" applyAlignment="1">
      <alignment horizontal="left" vertical="center" wrapText="1" indent="1"/>
    </xf>
    <xf numFmtId="190" fontId="62" fillId="0" borderId="0" xfId="63" applyNumberFormat="1" applyFont="1" applyAlignment="1">
      <alignment horizontal="right" vertical="center" wrapText="1"/>
    </xf>
    <xf numFmtId="190" fontId="63" fillId="0" borderId="0" xfId="63" applyNumberFormat="1" applyFont="1" applyAlignment="1">
      <alignment horizontal="left" vertical="center" wrapText="1" indent="2"/>
    </xf>
    <xf numFmtId="190" fontId="63" fillId="0" borderId="24" xfId="63" applyNumberFormat="1" applyFont="1" applyBorder="1" applyAlignment="1">
      <alignment horizontal="left" vertical="center" wrapText="1" indent="1"/>
    </xf>
    <xf numFmtId="190" fontId="62" fillId="0" borderId="26" xfId="63" applyNumberFormat="1" applyFont="1" applyBorder="1" applyAlignment="1">
      <alignment horizontal="left" vertical="center" wrapText="1" indent="1"/>
    </xf>
    <xf numFmtId="190" fontId="62" fillId="0" borderId="26" xfId="63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190" fontId="63" fillId="0" borderId="0" xfId="63" applyNumberFormat="1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4819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80"/>
  <sheetViews>
    <sheetView tabSelected="1" zoomScalePageLayoutView="0" workbookViewId="0" topLeftCell="A1">
      <selection activeCell="B67" sqref="B67:H78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14.7109375" style="2" customWidth="1"/>
    <col min="5" max="5" width="2.8515625" style="2" customWidth="1"/>
    <col min="6" max="6" width="10.42187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98" t="s">
        <v>80</v>
      </c>
      <c r="E5" s="98"/>
      <c r="F5" s="98"/>
      <c r="G5" s="5"/>
      <c r="H5" s="5"/>
      <c r="I5" s="5"/>
    </row>
    <row r="6" spans="4:7" ht="12.75">
      <c r="D6" s="45" t="s">
        <v>92</v>
      </c>
      <c r="E6" s="103">
        <v>43190</v>
      </c>
      <c r="F6" s="104"/>
      <c r="G6" s="104"/>
    </row>
    <row r="7" spans="1:255" ht="12.75">
      <c r="A7" s="45"/>
      <c r="B7" s="45"/>
      <c r="C7" s="45"/>
      <c r="D7" s="45"/>
      <c r="E7" s="55"/>
      <c r="F7" s="45"/>
      <c r="G7" s="45"/>
      <c r="H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99"/>
      <c r="F8" s="99"/>
      <c r="G8" s="99"/>
    </row>
    <row r="9" spans="1:9" ht="12.75">
      <c r="A9" s="90" t="s">
        <v>0</v>
      </c>
      <c r="B9" s="90"/>
      <c r="C9" s="90"/>
      <c r="D9" s="90"/>
      <c r="E9" s="105" t="s">
        <v>1</v>
      </c>
      <c r="F9" s="105"/>
      <c r="G9" s="105"/>
      <c r="H9" s="105"/>
      <c r="I9" s="105"/>
    </row>
    <row r="10" spans="1:9" ht="12.75" customHeight="1">
      <c r="A10" s="90" t="s">
        <v>2</v>
      </c>
      <c r="B10" s="90"/>
      <c r="C10" s="90"/>
      <c r="D10" s="90"/>
      <c r="E10" s="100" t="s">
        <v>3</v>
      </c>
      <c r="F10" s="100"/>
      <c r="G10" s="100"/>
      <c r="H10" s="100"/>
      <c r="I10" s="100"/>
    </row>
    <row r="11" spans="1:9" ht="12.75" customHeight="1">
      <c r="A11" s="90" t="s">
        <v>4</v>
      </c>
      <c r="B11" s="90"/>
      <c r="C11" s="90"/>
      <c r="D11" s="90"/>
      <c r="E11" s="101" t="s">
        <v>5</v>
      </c>
      <c r="F11" s="101"/>
      <c r="G11" s="101"/>
      <c r="H11" s="101"/>
      <c r="I11" s="101"/>
    </row>
    <row r="12" spans="1:10" ht="12.75" customHeight="1">
      <c r="A12" s="90" t="s">
        <v>6</v>
      </c>
      <c r="B12" s="90"/>
      <c r="C12" s="90"/>
      <c r="D12" s="90"/>
      <c r="E12" s="91" t="s">
        <v>99</v>
      </c>
      <c r="F12" s="91"/>
      <c r="G12" s="91"/>
      <c r="H12" s="91"/>
      <c r="I12" s="91"/>
      <c r="J12" s="91"/>
    </row>
    <row r="13" ht="12.75" customHeight="1"/>
    <row r="14" ht="12.75" customHeight="1">
      <c r="I14" s="7" t="s">
        <v>62</v>
      </c>
    </row>
    <row r="15" spans="1:9" ht="12.75" customHeight="1">
      <c r="A15" s="74" t="s">
        <v>7</v>
      </c>
      <c r="B15" s="74"/>
      <c r="C15" s="74"/>
      <c r="D15" s="74"/>
      <c r="E15" s="74"/>
      <c r="F15" s="74"/>
      <c r="G15" s="83" t="s">
        <v>8</v>
      </c>
      <c r="H15" s="81" t="s">
        <v>171</v>
      </c>
      <c r="I15" s="81" t="s">
        <v>172</v>
      </c>
    </row>
    <row r="16" spans="1:9" ht="21.75" customHeight="1">
      <c r="A16" s="74"/>
      <c r="B16" s="74"/>
      <c r="C16" s="74"/>
      <c r="D16" s="74"/>
      <c r="E16" s="74"/>
      <c r="F16" s="74"/>
      <c r="G16" s="84"/>
      <c r="H16" s="82"/>
      <c r="I16" s="82"/>
    </row>
    <row r="17" spans="1:9" s="8" customFormat="1" ht="12.75" customHeight="1">
      <c r="A17" s="70" t="s">
        <v>74</v>
      </c>
      <c r="B17" s="70"/>
      <c r="C17" s="70"/>
      <c r="D17" s="70"/>
      <c r="E17" s="70"/>
      <c r="F17" s="70"/>
      <c r="G17" s="9"/>
      <c r="H17" s="62"/>
      <c r="I17" s="9"/>
    </row>
    <row r="18" spans="1:11" s="8" customFormat="1" ht="12.75" customHeight="1">
      <c r="A18" s="102" t="s">
        <v>23</v>
      </c>
      <c r="B18" s="102"/>
      <c r="C18" s="102"/>
      <c r="D18" s="102"/>
      <c r="E18" s="102"/>
      <c r="F18" s="102"/>
      <c r="G18" s="35" t="s">
        <v>24</v>
      </c>
      <c r="H18" s="39">
        <v>97653887</v>
      </c>
      <c r="I18" s="39">
        <v>98291225</v>
      </c>
      <c r="K18" s="23"/>
    </row>
    <row r="19" spans="1:11" ht="12.75" customHeight="1">
      <c r="A19" s="85" t="s">
        <v>29</v>
      </c>
      <c r="B19" s="85"/>
      <c r="C19" s="85"/>
      <c r="D19" s="85"/>
      <c r="E19" s="85"/>
      <c r="F19" s="85"/>
      <c r="G19" s="35" t="s">
        <v>30</v>
      </c>
      <c r="H19" s="39">
        <v>39198</v>
      </c>
      <c r="I19" s="39">
        <v>40755</v>
      </c>
      <c r="K19" s="23"/>
    </row>
    <row r="20" spans="1:11" s="8" customFormat="1" ht="12.75" customHeight="1">
      <c r="A20" s="85" t="s">
        <v>114</v>
      </c>
      <c r="B20" s="86"/>
      <c r="C20" s="86"/>
      <c r="D20" s="86"/>
      <c r="E20" s="86"/>
      <c r="F20" s="87"/>
      <c r="G20" s="35" t="s">
        <v>108</v>
      </c>
      <c r="H20" s="42">
        <v>745244</v>
      </c>
      <c r="I20" s="42">
        <v>521881</v>
      </c>
      <c r="K20" s="23"/>
    </row>
    <row r="21" spans="1:11" s="8" customFormat="1" ht="12.75" customHeight="1">
      <c r="A21" s="85" t="s">
        <v>100</v>
      </c>
      <c r="B21" s="85"/>
      <c r="C21" s="85"/>
      <c r="D21" s="85"/>
      <c r="E21" s="85"/>
      <c r="F21" s="85"/>
      <c r="G21" s="35" t="s">
        <v>17</v>
      </c>
      <c r="H21" s="42">
        <v>2366</v>
      </c>
      <c r="I21" s="42">
        <v>3063</v>
      </c>
      <c r="K21" s="23"/>
    </row>
    <row r="22" spans="1:11" s="8" customFormat="1" ht="12.75" customHeight="1">
      <c r="A22" s="92" t="s">
        <v>119</v>
      </c>
      <c r="B22" s="92"/>
      <c r="C22" s="92"/>
      <c r="D22" s="92"/>
      <c r="E22" s="92"/>
      <c r="F22" s="92"/>
      <c r="G22" s="12">
        <v>200</v>
      </c>
      <c r="H22" s="40">
        <f>SUM(H18:H21)</f>
        <v>98440695</v>
      </c>
      <c r="I22" s="19">
        <f>SUM(I18:I21)</f>
        <v>98856924</v>
      </c>
      <c r="J22" s="23"/>
      <c r="K22" s="23"/>
    </row>
    <row r="23" spans="1:11" s="8" customFormat="1" ht="12.75" customHeight="1">
      <c r="A23" s="70" t="s">
        <v>85</v>
      </c>
      <c r="B23" s="70"/>
      <c r="C23" s="70"/>
      <c r="D23" s="70"/>
      <c r="E23" s="70"/>
      <c r="F23" s="70"/>
      <c r="G23" s="9"/>
      <c r="H23" s="43"/>
      <c r="I23" s="20"/>
      <c r="K23" s="23"/>
    </row>
    <row r="24" spans="1:11" s="8" customFormat="1" ht="12.75" customHeight="1">
      <c r="A24" s="71" t="s">
        <v>75</v>
      </c>
      <c r="B24" s="71"/>
      <c r="C24" s="71"/>
      <c r="D24" s="71"/>
      <c r="E24" s="71"/>
      <c r="F24" s="71"/>
      <c r="G24" s="35" t="s">
        <v>12</v>
      </c>
      <c r="H24" s="39">
        <v>185329</v>
      </c>
      <c r="I24" s="39">
        <v>215916</v>
      </c>
      <c r="K24" s="25"/>
    </row>
    <row r="25" spans="1:11" s="8" customFormat="1" ht="12.75" customHeight="1" hidden="1">
      <c r="A25" s="71" t="s">
        <v>25</v>
      </c>
      <c r="B25" s="71"/>
      <c r="C25" s="71"/>
      <c r="D25" s="71"/>
      <c r="E25" s="71"/>
      <c r="F25" s="71"/>
      <c r="G25" s="35" t="s">
        <v>26</v>
      </c>
      <c r="H25" s="39"/>
      <c r="I25" s="39"/>
      <c r="K25" s="23"/>
    </row>
    <row r="26" spans="1:11" s="8" customFormat="1" ht="12" hidden="1">
      <c r="A26" s="71" t="s">
        <v>27</v>
      </c>
      <c r="B26" s="71"/>
      <c r="C26" s="71"/>
      <c r="D26" s="71"/>
      <c r="E26" s="71"/>
      <c r="F26" s="71"/>
      <c r="G26" s="35" t="s">
        <v>28</v>
      </c>
      <c r="H26" s="39"/>
      <c r="I26" s="39"/>
      <c r="K26" s="23"/>
    </row>
    <row r="27" spans="1:11" s="2" customFormat="1" ht="12.75" customHeight="1">
      <c r="A27" s="71" t="s">
        <v>120</v>
      </c>
      <c r="B27" s="72"/>
      <c r="C27" s="72"/>
      <c r="D27" s="72"/>
      <c r="E27" s="72"/>
      <c r="F27" s="73"/>
      <c r="G27" s="35" t="s">
        <v>11</v>
      </c>
      <c r="H27" s="39">
        <v>4728102</v>
      </c>
      <c r="I27" s="39">
        <v>4169727</v>
      </c>
      <c r="K27" s="23"/>
    </row>
    <row r="28" spans="1:11" s="2" customFormat="1" ht="12.75" customHeight="1">
      <c r="A28" s="71" t="s">
        <v>102</v>
      </c>
      <c r="B28" s="72"/>
      <c r="C28" s="72"/>
      <c r="D28" s="72"/>
      <c r="E28" s="72"/>
      <c r="F28" s="73"/>
      <c r="G28" s="35" t="s">
        <v>15</v>
      </c>
      <c r="H28" s="39">
        <v>3671451</v>
      </c>
      <c r="I28" s="39">
        <v>3213388</v>
      </c>
      <c r="J28" s="21"/>
      <c r="K28" s="23"/>
    </row>
    <row r="29" spans="1:11" ht="12.75" customHeight="1">
      <c r="A29" s="71" t="s">
        <v>115</v>
      </c>
      <c r="B29" s="72"/>
      <c r="C29" s="72"/>
      <c r="D29" s="72"/>
      <c r="E29" s="72"/>
      <c r="F29" s="73"/>
      <c r="G29" s="35" t="s">
        <v>13</v>
      </c>
      <c r="H29" s="39">
        <v>340868</v>
      </c>
      <c r="I29" s="39">
        <v>226634</v>
      </c>
      <c r="J29" s="21"/>
      <c r="K29" s="23"/>
    </row>
    <row r="30" spans="1:11" s="8" customFormat="1" ht="12.75" customHeight="1" hidden="1">
      <c r="A30" s="71" t="s">
        <v>73</v>
      </c>
      <c r="B30" s="72"/>
      <c r="C30" s="72"/>
      <c r="D30" s="72"/>
      <c r="E30" s="72"/>
      <c r="F30" s="73"/>
      <c r="G30" s="35" t="s">
        <v>15</v>
      </c>
      <c r="H30" s="39"/>
      <c r="I30" s="39"/>
      <c r="K30" s="23"/>
    </row>
    <row r="31" spans="1:11" s="8" customFormat="1" ht="12.75" customHeight="1" hidden="1">
      <c r="A31" s="71" t="s">
        <v>19</v>
      </c>
      <c r="B31" s="72"/>
      <c r="C31" s="72"/>
      <c r="D31" s="72"/>
      <c r="E31" s="72"/>
      <c r="F31" s="73"/>
      <c r="G31" s="35" t="s">
        <v>20</v>
      </c>
      <c r="H31" s="39"/>
      <c r="I31" s="39"/>
      <c r="K31" s="23"/>
    </row>
    <row r="32" spans="1:11" s="8" customFormat="1" ht="12.75" customHeight="1" hidden="1">
      <c r="A32" s="71" t="s">
        <v>21</v>
      </c>
      <c r="B32" s="72"/>
      <c r="C32" s="72"/>
      <c r="D32" s="72"/>
      <c r="E32" s="72"/>
      <c r="F32" s="73"/>
      <c r="G32" s="35" t="s">
        <v>22</v>
      </c>
      <c r="H32" s="39"/>
      <c r="I32" s="39"/>
      <c r="K32" s="23"/>
    </row>
    <row r="33" spans="1:11" s="2" customFormat="1" ht="12.75" customHeight="1">
      <c r="A33" s="71" t="s">
        <v>116</v>
      </c>
      <c r="B33" s="72"/>
      <c r="C33" s="72"/>
      <c r="D33" s="72"/>
      <c r="E33" s="72"/>
      <c r="F33" s="73"/>
      <c r="G33" s="35" t="s">
        <v>103</v>
      </c>
      <c r="H33" s="39"/>
      <c r="I33" s="39">
        <f>2549352-480000</f>
        <v>2069352</v>
      </c>
      <c r="K33" s="23"/>
    </row>
    <row r="34" spans="1:11" s="2" customFormat="1" ht="12.75" customHeight="1">
      <c r="A34" s="71" t="s">
        <v>104</v>
      </c>
      <c r="B34" s="72"/>
      <c r="C34" s="72"/>
      <c r="D34" s="72"/>
      <c r="E34" s="72"/>
      <c r="F34" s="73"/>
      <c r="G34" s="36" t="s">
        <v>10</v>
      </c>
      <c r="H34" s="39">
        <v>122895</v>
      </c>
      <c r="I34" s="39">
        <v>128566</v>
      </c>
      <c r="K34" s="23"/>
    </row>
    <row r="35" spans="1:11" s="2" customFormat="1" ht="12.75" customHeight="1">
      <c r="A35" s="71" t="s">
        <v>121</v>
      </c>
      <c r="B35" s="72"/>
      <c r="C35" s="72"/>
      <c r="D35" s="72"/>
      <c r="E35" s="72"/>
      <c r="F35" s="73"/>
      <c r="G35" s="36" t="s">
        <v>9</v>
      </c>
      <c r="H35" s="39">
        <v>2108247</v>
      </c>
      <c r="I35" s="39">
        <f>481558+480000</f>
        <v>961558</v>
      </c>
      <c r="K35" s="23"/>
    </row>
    <row r="36" spans="1:11" s="2" customFormat="1" ht="11.25" customHeight="1">
      <c r="A36" s="80" t="s">
        <v>117</v>
      </c>
      <c r="B36" s="80"/>
      <c r="C36" s="80"/>
      <c r="D36" s="80"/>
      <c r="E36" s="80"/>
      <c r="F36" s="80"/>
      <c r="G36" s="37" t="s">
        <v>16</v>
      </c>
      <c r="H36" s="40">
        <f>SUM(H24:H35)</f>
        <v>11156892</v>
      </c>
      <c r="I36" s="40">
        <f>I35+I34+I33+I29+I28+I27+I24</f>
        <v>10985141</v>
      </c>
      <c r="K36" s="23"/>
    </row>
    <row r="37" spans="1:11" s="8" customFormat="1" ht="27" customHeight="1">
      <c r="A37" s="71" t="s">
        <v>118</v>
      </c>
      <c r="B37" s="71"/>
      <c r="C37" s="71"/>
      <c r="D37" s="71"/>
      <c r="E37" s="71"/>
      <c r="F37" s="71"/>
      <c r="G37" s="35" t="s">
        <v>82</v>
      </c>
      <c r="H37" s="42"/>
      <c r="I37" s="42">
        <v>1005307</v>
      </c>
      <c r="K37" s="23"/>
    </row>
    <row r="38" spans="1:11" s="2" customFormat="1" ht="12.75" customHeight="1">
      <c r="A38" s="76" t="s">
        <v>173</v>
      </c>
      <c r="B38" s="76"/>
      <c r="C38" s="76"/>
      <c r="D38" s="76"/>
      <c r="E38" s="76"/>
      <c r="F38" s="76"/>
      <c r="G38" s="12"/>
      <c r="H38" s="40">
        <f>H22+H36+H37</f>
        <v>109597587</v>
      </c>
      <c r="I38" s="40">
        <f>I22+I36+I37</f>
        <v>110847372</v>
      </c>
      <c r="K38" s="23"/>
    </row>
    <row r="39" spans="1:9" ht="12.75" customHeight="1">
      <c r="A39" s="74" t="s">
        <v>76</v>
      </c>
      <c r="B39" s="74"/>
      <c r="C39" s="74"/>
      <c r="D39" s="74"/>
      <c r="E39" s="74"/>
      <c r="F39" s="74"/>
      <c r="G39" s="83"/>
      <c r="H39" s="81"/>
      <c r="I39" s="77"/>
    </row>
    <row r="40" spans="1:9" ht="10.5" customHeight="1">
      <c r="A40" s="74"/>
      <c r="B40" s="74"/>
      <c r="C40" s="74"/>
      <c r="D40" s="74"/>
      <c r="E40" s="74"/>
      <c r="F40" s="74"/>
      <c r="G40" s="84"/>
      <c r="H40" s="82"/>
      <c r="I40" s="78"/>
    </row>
    <row r="41" spans="1:11" s="8" customFormat="1" ht="12.75" customHeight="1">
      <c r="A41" s="79" t="s">
        <v>79</v>
      </c>
      <c r="B41" s="79"/>
      <c r="C41" s="79"/>
      <c r="D41" s="79"/>
      <c r="E41" s="79"/>
      <c r="F41" s="79"/>
      <c r="G41" s="51"/>
      <c r="H41" s="42"/>
      <c r="I41" s="52"/>
      <c r="K41" s="23"/>
    </row>
    <row r="42" spans="1:12" ht="12.75">
      <c r="A42" s="75" t="s">
        <v>77</v>
      </c>
      <c r="B42" s="75"/>
      <c r="C42" s="75"/>
      <c r="D42" s="75"/>
      <c r="E42" s="75"/>
      <c r="F42" s="75"/>
      <c r="G42" s="10" t="s">
        <v>42</v>
      </c>
      <c r="H42" s="39">
        <v>3845400</v>
      </c>
      <c r="I42" s="39">
        <v>3845400</v>
      </c>
      <c r="J42" s="21"/>
      <c r="K42" s="23"/>
      <c r="L42" s="30"/>
    </row>
    <row r="43" spans="1:12" ht="12.75" hidden="1">
      <c r="A43" s="75" t="s">
        <v>43</v>
      </c>
      <c r="B43" s="75"/>
      <c r="C43" s="75"/>
      <c r="D43" s="75"/>
      <c r="E43" s="75"/>
      <c r="F43" s="75"/>
      <c r="G43" s="10" t="s">
        <v>44</v>
      </c>
      <c r="H43" s="39"/>
      <c r="I43" s="39"/>
      <c r="K43" s="23"/>
      <c r="L43" s="30"/>
    </row>
    <row r="44" spans="1:11" ht="12.75" hidden="1">
      <c r="A44" s="75" t="s">
        <v>45</v>
      </c>
      <c r="B44" s="75"/>
      <c r="C44" s="75"/>
      <c r="D44" s="75"/>
      <c r="E44" s="75"/>
      <c r="F44" s="75"/>
      <c r="G44" s="10" t="s">
        <v>46</v>
      </c>
      <c r="H44" s="39"/>
      <c r="I44" s="39"/>
      <c r="K44" s="23"/>
    </row>
    <row r="45" spans="1:11" ht="12.75">
      <c r="A45" s="75" t="s">
        <v>78</v>
      </c>
      <c r="B45" s="75"/>
      <c r="C45" s="75"/>
      <c r="D45" s="75"/>
      <c r="E45" s="75"/>
      <c r="F45" s="75"/>
      <c r="G45" s="10" t="s">
        <v>47</v>
      </c>
      <c r="H45" s="39">
        <v>19894234</v>
      </c>
      <c r="I45" s="39">
        <v>20181027</v>
      </c>
      <c r="J45" s="21"/>
      <c r="K45" s="23"/>
    </row>
    <row r="46" spans="1:11" ht="12.75">
      <c r="A46" s="75" t="s">
        <v>65</v>
      </c>
      <c r="B46" s="75"/>
      <c r="C46" s="75"/>
      <c r="D46" s="75"/>
      <c r="E46" s="75"/>
      <c r="F46" s="75"/>
      <c r="G46" s="10" t="s">
        <v>48</v>
      </c>
      <c r="H46" s="39">
        <v>22153070</v>
      </c>
      <c r="I46" s="39">
        <v>18321551</v>
      </c>
      <c r="J46" s="21"/>
      <c r="K46" s="23"/>
    </row>
    <row r="47" spans="1:11" s="8" customFormat="1" ht="12.75" customHeight="1">
      <c r="A47" s="89" t="s">
        <v>51</v>
      </c>
      <c r="B47" s="89"/>
      <c r="C47" s="89"/>
      <c r="D47" s="89"/>
      <c r="E47" s="89"/>
      <c r="F47" s="89"/>
      <c r="G47" s="12">
        <v>500</v>
      </c>
      <c r="H47" s="40">
        <f>SUM(H42:H46)</f>
        <v>45892704</v>
      </c>
      <c r="I47" s="19">
        <f>SUM(I42:I46)</f>
        <v>42347978</v>
      </c>
      <c r="K47" s="23"/>
    </row>
    <row r="48" spans="1:11" s="8" customFormat="1" ht="12.75" customHeight="1">
      <c r="A48" s="70" t="s">
        <v>35</v>
      </c>
      <c r="B48" s="70"/>
      <c r="C48" s="70"/>
      <c r="D48" s="70"/>
      <c r="E48" s="70"/>
      <c r="F48" s="70"/>
      <c r="G48" s="11"/>
      <c r="H48" s="39"/>
      <c r="I48" s="18"/>
      <c r="K48" s="23"/>
    </row>
    <row r="49" spans="1:12" s="8" customFormat="1" ht="12.75" customHeight="1">
      <c r="A49" s="75" t="s">
        <v>93</v>
      </c>
      <c r="B49" s="75"/>
      <c r="C49" s="75"/>
      <c r="D49" s="75"/>
      <c r="E49" s="75"/>
      <c r="F49" s="75"/>
      <c r="G49" s="10" t="s">
        <v>36</v>
      </c>
      <c r="H49" s="39">
        <v>29734733</v>
      </c>
      <c r="I49" s="39">
        <v>29141952</v>
      </c>
      <c r="K49" s="23"/>
      <c r="L49" s="2"/>
    </row>
    <row r="50" spans="1:11" ht="12.75" customHeight="1">
      <c r="A50" s="75" t="s">
        <v>105</v>
      </c>
      <c r="B50" s="75"/>
      <c r="C50" s="75"/>
      <c r="D50" s="75"/>
      <c r="E50" s="75"/>
      <c r="F50" s="75"/>
      <c r="G50" s="10" t="s">
        <v>37</v>
      </c>
      <c r="H50" s="39"/>
      <c r="I50" s="39"/>
      <c r="K50" s="23"/>
    </row>
    <row r="51" spans="1:11" ht="12.75" customHeight="1">
      <c r="A51" s="75" t="s">
        <v>106</v>
      </c>
      <c r="B51" s="75"/>
      <c r="C51" s="75"/>
      <c r="D51" s="75"/>
      <c r="E51" s="75"/>
      <c r="F51" s="75"/>
      <c r="G51" s="10" t="s">
        <v>38</v>
      </c>
      <c r="H51" s="39">
        <v>15623353</v>
      </c>
      <c r="I51" s="39">
        <v>16299205</v>
      </c>
      <c r="K51" s="23"/>
    </row>
    <row r="52" spans="1:11" s="8" customFormat="1" ht="12.75" customHeight="1">
      <c r="A52" s="75" t="s">
        <v>94</v>
      </c>
      <c r="B52" s="75"/>
      <c r="C52" s="75"/>
      <c r="D52" s="75"/>
      <c r="E52" s="75"/>
      <c r="F52" s="75"/>
      <c r="G52" s="10" t="s">
        <v>39</v>
      </c>
      <c r="H52" s="39">
        <v>9982697</v>
      </c>
      <c r="I52" s="39">
        <v>9982697</v>
      </c>
      <c r="K52" s="23"/>
    </row>
    <row r="53" spans="1:11" s="8" customFormat="1" ht="12.75" customHeight="1">
      <c r="A53" s="89" t="s">
        <v>40</v>
      </c>
      <c r="B53" s="89"/>
      <c r="C53" s="89"/>
      <c r="D53" s="89"/>
      <c r="E53" s="89"/>
      <c r="F53" s="89"/>
      <c r="G53" s="12" t="s">
        <v>41</v>
      </c>
      <c r="H53" s="40">
        <f>SUM(H49:H52)</f>
        <v>55340783</v>
      </c>
      <c r="I53" s="19">
        <f>SUM(I49:I52)</f>
        <v>55423854</v>
      </c>
      <c r="K53" s="23"/>
    </row>
    <row r="54" spans="1:11" s="8" customFormat="1" ht="12.75" customHeight="1">
      <c r="A54" s="70" t="s">
        <v>86</v>
      </c>
      <c r="B54" s="70"/>
      <c r="C54" s="70"/>
      <c r="D54" s="70"/>
      <c r="E54" s="70"/>
      <c r="F54" s="70"/>
      <c r="G54" s="10"/>
      <c r="H54" s="39"/>
      <c r="I54" s="18"/>
      <c r="K54" s="23"/>
    </row>
    <row r="55" spans="1:11" s="2" customFormat="1" ht="12.75" customHeight="1">
      <c r="A55" s="75" t="s">
        <v>93</v>
      </c>
      <c r="B55" s="75"/>
      <c r="C55" s="75"/>
      <c r="D55" s="75"/>
      <c r="E55" s="75"/>
      <c r="F55" s="75"/>
      <c r="G55" s="10" t="s">
        <v>31</v>
      </c>
      <c r="H55" s="39">
        <v>6282297</v>
      </c>
      <c r="I55" s="39">
        <v>10708725</v>
      </c>
      <c r="K55" s="23"/>
    </row>
    <row r="56" spans="1:11" s="2" customFormat="1" ht="12.75" customHeight="1">
      <c r="A56" s="75" t="s">
        <v>106</v>
      </c>
      <c r="B56" s="75"/>
      <c r="C56" s="75"/>
      <c r="D56" s="75"/>
      <c r="E56" s="75"/>
      <c r="F56" s="75"/>
      <c r="G56" s="10" t="s">
        <v>32</v>
      </c>
      <c r="H56" s="39">
        <v>555458</v>
      </c>
      <c r="I56" s="39">
        <v>249587</v>
      </c>
      <c r="K56" s="23"/>
    </row>
    <row r="57" spans="1:11" s="2" customFormat="1" ht="12.75" customHeight="1">
      <c r="A57" s="75" t="s">
        <v>105</v>
      </c>
      <c r="B57" s="75"/>
      <c r="C57" s="75"/>
      <c r="D57" s="75"/>
      <c r="E57" s="75"/>
      <c r="F57" s="75"/>
      <c r="G57" s="10" t="s">
        <v>122</v>
      </c>
      <c r="H57" s="63"/>
      <c r="I57" s="63">
        <v>553344</v>
      </c>
      <c r="K57" s="23"/>
    </row>
    <row r="58" spans="1:12" s="8" customFormat="1" ht="12.75" customHeight="1">
      <c r="A58" s="75" t="s">
        <v>87</v>
      </c>
      <c r="B58" s="75"/>
      <c r="C58" s="75"/>
      <c r="D58" s="75"/>
      <c r="E58" s="75"/>
      <c r="F58" s="75"/>
      <c r="G58" s="34" t="s">
        <v>33</v>
      </c>
      <c r="H58" s="39">
        <v>856072</v>
      </c>
      <c r="I58" s="39">
        <v>789452</v>
      </c>
      <c r="K58" s="23"/>
      <c r="L58" s="2"/>
    </row>
    <row r="59" spans="1:12" s="8" customFormat="1" ht="12.75" customHeight="1">
      <c r="A59" s="75" t="s">
        <v>131</v>
      </c>
      <c r="B59" s="75"/>
      <c r="C59" s="75"/>
      <c r="D59" s="75"/>
      <c r="E59" s="75"/>
      <c r="F59" s="75"/>
      <c r="G59" s="38" t="s">
        <v>91</v>
      </c>
      <c r="H59" s="39">
        <v>136033</v>
      </c>
      <c r="I59" s="39">
        <v>254612</v>
      </c>
      <c r="K59" s="23"/>
      <c r="L59" s="2"/>
    </row>
    <row r="60" spans="1:11" s="8" customFormat="1" ht="12.75" customHeight="1" hidden="1">
      <c r="A60" s="75" t="s">
        <v>95</v>
      </c>
      <c r="B60" s="75"/>
      <c r="C60" s="75"/>
      <c r="D60" s="75"/>
      <c r="E60" s="75"/>
      <c r="F60" s="75"/>
      <c r="G60" s="38" t="s">
        <v>32</v>
      </c>
      <c r="H60" s="39"/>
      <c r="I60" s="39"/>
      <c r="K60" s="23"/>
    </row>
    <row r="61" spans="1:11" s="8" customFormat="1" ht="12.75" customHeight="1">
      <c r="A61" s="75" t="s">
        <v>34</v>
      </c>
      <c r="B61" s="75"/>
      <c r="C61" s="75"/>
      <c r="D61" s="75"/>
      <c r="E61" s="75"/>
      <c r="F61" s="75"/>
      <c r="G61" s="35" t="s">
        <v>90</v>
      </c>
      <c r="H61" s="39">
        <v>534240</v>
      </c>
      <c r="I61" s="39">
        <v>519820</v>
      </c>
      <c r="K61" s="23"/>
    </row>
    <row r="62" spans="1:11" ht="12.75" hidden="1">
      <c r="A62" s="75" t="s">
        <v>49</v>
      </c>
      <c r="B62" s="75"/>
      <c r="C62" s="75"/>
      <c r="D62" s="75"/>
      <c r="E62" s="75"/>
      <c r="F62" s="75"/>
      <c r="G62" s="10" t="s">
        <v>50</v>
      </c>
      <c r="H62" s="39"/>
      <c r="I62" s="18"/>
      <c r="K62" s="23"/>
    </row>
    <row r="63" spans="1:11" ht="12.75">
      <c r="A63" s="89" t="s">
        <v>72</v>
      </c>
      <c r="B63" s="89"/>
      <c r="C63" s="89"/>
      <c r="D63" s="89"/>
      <c r="E63" s="89"/>
      <c r="F63" s="89"/>
      <c r="G63" s="12">
        <v>300</v>
      </c>
      <c r="H63" s="40">
        <f>SUM(H55:H62)</f>
        <v>8364100</v>
      </c>
      <c r="I63" s="33">
        <f>SUM(I55:I62)</f>
        <v>13075540</v>
      </c>
      <c r="K63" s="23"/>
    </row>
    <row r="64" spans="1:11" s="8" customFormat="1" ht="12.75" customHeight="1">
      <c r="A64" s="88" t="s">
        <v>174</v>
      </c>
      <c r="B64" s="88"/>
      <c r="C64" s="88"/>
      <c r="D64" s="88"/>
      <c r="E64" s="88"/>
      <c r="F64" s="88"/>
      <c r="G64" s="13"/>
      <c r="H64" s="40">
        <f>H53+H63</f>
        <v>63704883</v>
      </c>
      <c r="I64" s="33">
        <f>I53+I63</f>
        <v>68499394</v>
      </c>
      <c r="K64" s="23"/>
    </row>
    <row r="65" spans="1:11" s="8" customFormat="1" ht="12.75" customHeight="1">
      <c r="A65" s="88" t="s">
        <v>175</v>
      </c>
      <c r="B65" s="88"/>
      <c r="C65" s="88"/>
      <c r="D65" s="88"/>
      <c r="E65" s="88"/>
      <c r="F65" s="88"/>
      <c r="G65" s="13"/>
      <c r="H65" s="40">
        <f>H64+H47</f>
        <v>109597587</v>
      </c>
      <c r="I65" s="33">
        <f>I47+I64</f>
        <v>110847372</v>
      </c>
      <c r="K65" s="23"/>
    </row>
    <row r="66" spans="1:12" s="8" customFormat="1" ht="12.75" customHeight="1">
      <c r="A66" s="8" t="s">
        <v>52</v>
      </c>
      <c r="H66" s="31"/>
      <c r="I66" s="22"/>
      <c r="K66" s="24"/>
      <c r="L66" s="23"/>
    </row>
    <row r="67" spans="2:9" s="8" customFormat="1" ht="12.75" customHeight="1">
      <c r="B67" s="96" t="s">
        <v>101</v>
      </c>
      <c r="C67" s="96"/>
      <c r="D67" s="97" t="s">
        <v>107</v>
      </c>
      <c r="E67" s="97"/>
      <c r="F67" s="97"/>
      <c r="G67" s="97" t="s">
        <v>53</v>
      </c>
      <c r="H67" s="97"/>
      <c r="I67" s="23"/>
    </row>
    <row r="68" spans="3:9" s="2" customFormat="1" ht="12.75" customHeight="1">
      <c r="C68" s="2" t="s">
        <v>54</v>
      </c>
      <c r="H68" s="56" t="s">
        <v>55</v>
      </c>
      <c r="I68" s="21"/>
    </row>
    <row r="69" spans="8:9" s="2" customFormat="1" ht="12.75" customHeight="1">
      <c r="H69" s="56"/>
      <c r="I69" s="21"/>
    </row>
    <row r="70" spans="2:9" s="2" customFormat="1" ht="12.75" customHeight="1">
      <c r="B70" s="159" t="s">
        <v>176</v>
      </c>
      <c r="C70" s="159"/>
      <c r="D70" s="94" t="s">
        <v>177</v>
      </c>
      <c r="E70" s="95"/>
      <c r="F70" s="95"/>
      <c r="G70" s="95"/>
      <c r="H70" s="54" t="s">
        <v>53</v>
      </c>
      <c r="I70" s="21"/>
    </row>
    <row r="71" spans="3:9" s="2" customFormat="1" ht="12.75" customHeight="1">
      <c r="C71" s="2" t="s">
        <v>54</v>
      </c>
      <c r="H71" s="56" t="s">
        <v>55</v>
      </c>
      <c r="I71" s="21"/>
    </row>
    <row r="72" spans="8:9" s="2" customFormat="1" ht="12.75" customHeight="1">
      <c r="H72" s="56"/>
      <c r="I72" s="21"/>
    </row>
    <row r="73" spans="8:9" s="2" customFormat="1" ht="12.75" customHeight="1">
      <c r="H73" s="56"/>
      <c r="I73" s="21"/>
    </row>
    <row r="74" spans="8:9" s="2" customFormat="1" ht="12.75" customHeight="1">
      <c r="H74" s="56"/>
      <c r="I74" s="21"/>
    </row>
    <row r="75" spans="2:8" s="2" customFormat="1" ht="12.75" customHeight="1">
      <c r="B75" s="93" t="s">
        <v>56</v>
      </c>
      <c r="C75" s="93"/>
      <c r="D75" s="94" t="s">
        <v>110</v>
      </c>
      <c r="E75" s="95"/>
      <c r="F75" s="95"/>
      <c r="G75" s="95"/>
      <c r="H75" s="54" t="s">
        <v>53</v>
      </c>
    </row>
    <row r="76" spans="3:8" s="2" customFormat="1" ht="12" customHeight="1">
      <c r="C76" s="2" t="s">
        <v>54</v>
      </c>
      <c r="H76" s="56" t="s">
        <v>55</v>
      </c>
    </row>
    <row r="77" spans="10:255" ht="12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="2" customFormat="1" ht="12.75">
      <c r="B78" s="2" t="s">
        <v>57</v>
      </c>
    </row>
    <row r="79" s="2" customFormat="1" ht="12.75"/>
    <row r="80" ht="12.75">
      <c r="I80" s="21"/>
    </row>
  </sheetData>
  <sheetProtection/>
  <mergeCells count="72">
    <mergeCell ref="D70:G70"/>
    <mergeCell ref="D5:F5"/>
    <mergeCell ref="E8:G8"/>
    <mergeCell ref="E10:I10"/>
    <mergeCell ref="A11:D11"/>
    <mergeCell ref="E11:I11"/>
    <mergeCell ref="A18:F18"/>
    <mergeCell ref="E6:G6"/>
    <mergeCell ref="A9:D9"/>
    <mergeCell ref="E9:I9"/>
    <mergeCell ref="A10:D10"/>
    <mergeCell ref="A52:F52"/>
    <mergeCell ref="A43:F43"/>
    <mergeCell ref="A45:F45"/>
    <mergeCell ref="A44:F44"/>
    <mergeCell ref="A47:F47"/>
    <mergeCell ref="A51:F51"/>
    <mergeCell ref="A46:F46"/>
    <mergeCell ref="A48:F48"/>
    <mergeCell ref="A49:F49"/>
    <mergeCell ref="B75:C75"/>
    <mergeCell ref="D75:G75"/>
    <mergeCell ref="A55:F55"/>
    <mergeCell ref="A53:F53"/>
    <mergeCell ref="A50:F50"/>
    <mergeCell ref="A54:F54"/>
    <mergeCell ref="B67:C67"/>
    <mergeCell ref="D67:F67"/>
    <mergeCell ref="G67:H67"/>
    <mergeCell ref="A64:F64"/>
    <mergeCell ref="A12:D12"/>
    <mergeCell ref="E12:J12"/>
    <mergeCell ref="A24:F24"/>
    <mergeCell ref="A25:F25"/>
    <mergeCell ref="A21:F21"/>
    <mergeCell ref="A27:F27"/>
    <mergeCell ref="A22:F22"/>
    <mergeCell ref="I15:I16"/>
    <mergeCell ref="A17:F17"/>
    <mergeCell ref="A19:F19"/>
    <mergeCell ref="A65:F65"/>
    <mergeCell ref="A57:F57"/>
    <mergeCell ref="A61:F61"/>
    <mergeCell ref="A58:F58"/>
    <mergeCell ref="A63:F63"/>
    <mergeCell ref="A62:F62"/>
    <mergeCell ref="A59:F59"/>
    <mergeCell ref="A60:F60"/>
    <mergeCell ref="A56:F56"/>
    <mergeCell ref="A15:F16"/>
    <mergeCell ref="A26:F26"/>
    <mergeCell ref="H15:H16"/>
    <mergeCell ref="H39:H40"/>
    <mergeCell ref="G39:G40"/>
    <mergeCell ref="A28:F28"/>
    <mergeCell ref="G15:G16"/>
    <mergeCell ref="A20:F20"/>
    <mergeCell ref="A30:F30"/>
    <mergeCell ref="I39:I40"/>
    <mergeCell ref="A35:F35"/>
    <mergeCell ref="A29:F29"/>
    <mergeCell ref="A41:F41"/>
    <mergeCell ref="A32:F32"/>
    <mergeCell ref="A36:F36"/>
    <mergeCell ref="A23:F23"/>
    <mergeCell ref="A31:F31"/>
    <mergeCell ref="A34:F34"/>
    <mergeCell ref="A33:F33"/>
    <mergeCell ref="A39:F40"/>
    <mergeCell ref="A42:F42"/>
    <mergeCell ref="A38:F38"/>
    <mergeCell ref="A37:F37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T50"/>
  <sheetViews>
    <sheetView zoomScalePageLayoutView="0" workbookViewId="0" topLeftCell="A1">
      <selection activeCell="H15" sqref="H15:I16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2.00390625" style="8" customWidth="1"/>
    <col min="7" max="7" width="6.57421875" style="8" customWidth="1"/>
    <col min="8" max="8" width="17.57421875" style="8" customWidth="1"/>
    <col min="9" max="9" width="17.7109375" style="8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8" s="6" customFormat="1" ht="12.75" customHeight="1">
      <c r="A6" s="112" t="s">
        <v>68</v>
      </c>
      <c r="B6" s="112"/>
      <c r="C6" s="112"/>
      <c r="D6" s="112"/>
      <c r="E6" s="112"/>
      <c r="F6" s="112"/>
      <c r="G6" s="113"/>
      <c r="H6" s="113"/>
    </row>
    <row r="7" spans="4:7" ht="12.75">
      <c r="D7" s="99" t="s">
        <v>127</v>
      </c>
      <c r="E7" s="99"/>
      <c r="F7" s="99"/>
      <c r="G7" s="99"/>
    </row>
    <row r="8" spans="4:7" ht="12.75" customHeight="1">
      <c r="D8" s="99"/>
      <c r="E8" s="99"/>
      <c r="F8" s="99"/>
      <c r="G8" s="99"/>
    </row>
    <row r="9" spans="10:254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90" t="s">
        <v>0</v>
      </c>
      <c r="B10" s="90"/>
      <c r="C10" s="90"/>
      <c r="D10" s="90"/>
      <c r="E10" s="115" t="s">
        <v>1</v>
      </c>
      <c r="F10" s="115"/>
      <c r="G10" s="115"/>
      <c r="H10" s="115"/>
    </row>
    <row r="11" spans="1:8" s="2" customFormat="1" ht="12.75" customHeight="1">
      <c r="A11" s="90" t="s">
        <v>2</v>
      </c>
      <c r="B11" s="90"/>
      <c r="C11" s="90"/>
      <c r="D11" s="90"/>
      <c r="E11" s="111" t="s">
        <v>3</v>
      </c>
      <c r="F11" s="111"/>
      <c r="G11" s="111"/>
      <c r="H11" s="111"/>
    </row>
    <row r="12" spans="1:8" s="2" customFormat="1" ht="12.75" customHeight="1">
      <c r="A12" s="90" t="s">
        <v>4</v>
      </c>
      <c r="B12" s="90"/>
      <c r="C12" s="90"/>
      <c r="D12" s="90"/>
      <c r="E12" s="101" t="s">
        <v>5</v>
      </c>
      <c r="F12" s="101"/>
      <c r="G12" s="101"/>
      <c r="H12" s="101"/>
    </row>
    <row r="13" spans="1:10" s="2" customFormat="1" ht="12.75" customHeight="1">
      <c r="A13" s="90" t="s">
        <v>6</v>
      </c>
      <c r="B13" s="90"/>
      <c r="C13" s="90"/>
      <c r="D13" s="90"/>
      <c r="E13" s="91" t="s">
        <v>99</v>
      </c>
      <c r="F13" s="91"/>
      <c r="G13" s="91"/>
      <c r="H13" s="91"/>
      <c r="I13" s="91"/>
      <c r="J13" s="91"/>
    </row>
    <row r="14" spans="8:11" ht="12.75" customHeight="1">
      <c r="H14" s="7"/>
      <c r="I14" s="7" t="s">
        <v>62</v>
      </c>
      <c r="K14" s="2"/>
    </row>
    <row r="15" spans="1:11" ht="12.75" customHeight="1">
      <c r="A15" s="114" t="s">
        <v>58</v>
      </c>
      <c r="B15" s="114"/>
      <c r="C15" s="114"/>
      <c r="D15" s="114"/>
      <c r="E15" s="114"/>
      <c r="F15" s="114"/>
      <c r="G15" s="77" t="s">
        <v>8</v>
      </c>
      <c r="H15" s="81" t="s">
        <v>171</v>
      </c>
      <c r="I15" s="81" t="s">
        <v>172</v>
      </c>
      <c r="K15" s="2"/>
    </row>
    <row r="16" spans="1:11" ht="33" customHeight="1">
      <c r="A16" s="114"/>
      <c r="B16" s="114"/>
      <c r="C16" s="114"/>
      <c r="D16" s="114"/>
      <c r="E16" s="114"/>
      <c r="F16" s="114"/>
      <c r="G16" s="78"/>
      <c r="H16" s="82"/>
      <c r="I16" s="82"/>
      <c r="K16" s="2"/>
    </row>
    <row r="17" spans="1:9" ht="12.75" customHeight="1">
      <c r="A17" s="109" t="s">
        <v>69</v>
      </c>
      <c r="B17" s="109"/>
      <c r="C17" s="109"/>
      <c r="D17" s="109"/>
      <c r="E17" s="109"/>
      <c r="F17" s="109"/>
      <c r="G17" s="10" t="s">
        <v>9</v>
      </c>
      <c r="H17" s="41">
        <v>7091218</v>
      </c>
      <c r="I17" s="41">
        <v>5711648</v>
      </c>
    </row>
    <row r="18" spans="1:9" ht="12.75" customHeight="1">
      <c r="A18" s="109" t="s">
        <v>60</v>
      </c>
      <c r="B18" s="109"/>
      <c r="C18" s="109"/>
      <c r="D18" s="109"/>
      <c r="E18" s="109"/>
      <c r="F18" s="109"/>
      <c r="G18" s="35" t="s">
        <v>10</v>
      </c>
      <c r="H18" s="41">
        <v>2714882</v>
      </c>
      <c r="I18" s="41">
        <v>2546162</v>
      </c>
    </row>
    <row r="19" spans="1:9" ht="12.75" customHeight="1">
      <c r="A19" s="116" t="s">
        <v>178</v>
      </c>
      <c r="B19" s="116"/>
      <c r="C19" s="116"/>
      <c r="D19" s="116"/>
      <c r="E19" s="116"/>
      <c r="F19" s="116"/>
      <c r="G19" s="37" t="s">
        <v>11</v>
      </c>
      <c r="H19" s="44">
        <f>H17-H18</f>
        <v>4376336</v>
      </c>
      <c r="I19" s="44">
        <f>I17-I18</f>
        <v>3165486</v>
      </c>
    </row>
    <row r="20" spans="1:10" ht="12.75" customHeight="1">
      <c r="A20" s="109" t="s">
        <v>70</v>
      </c>
      <c r="B20" s="109"/>
      <c r="C20" s="109"/>
      <c r="D20" s="109"/>
      <c r="E20" s="109"/>
      <c r="F20" s="109"/>
      <c r="G20" s="35" t="s">
        <v>12</v>
      </c>
      <c r="H20" s="41">
        <v>591963</v>
      </c>
      <c r="I20" s="41">
        <v>389323</v>
      </c>
      <c r="J20" s="23"/>
    </row>
    <row r="21" spans="1:9" ht="12">
      <c r="A21" s="109" t="s">
        <v>88</v>
      </c>
      <c r="B21" s="109"/>
      <c r="C21" s="109"/>
      <c r="D21" s="109"/>
      <c r="E21" s="109"/>
      <c r="F21" s="109"/>
      <c r="G21" s="35" t="s">
        <v>13</v>
      </c>
      <c r="H21" s="41">
        <v>36985</v>
      </c>
      <c r="I21" s="41">
        <v>28306</v>
      </c>
    </row>
    <row r="22" spans="1:10" ht="12.75" customHeight="1" hidden="1">
      <c r="A22" s="109" t="s">
        <v>61</v>
      </c>
      <c r="B22" s="109"/>
      <c r="C22" s="109"/>
      <c r="D22" s="109"/>
      <c r="E22" s="109"/>
      <c r="F22" s="109"/>
      <c r="G22" s="35" t="s">
        <v>59</v>
      </c>
      <c r="H22" s="41"/>
      <c r="I22" s="41"/>
      <c r="J22" s="23"/>
    </row>
    <row r="23" spans="1:10" ht="12.75" customHeight="1">
      <c r="A23" s="109" t="s">
        <v>89</v>
      </c>
      <c r="B23" s="109"/>
      <c r="C23" s="109"/>
      <c r="D23" s="109"/>
      <c r="E23" s="109"/>
      <c r="F23" s="109"/>
      <c r="G23" s="35" t="s">
        <v>14</v>
      </c>
      <c r="H23" s="41">
        <v>8503</v>
      </c>
      <c r="I23" s="41">
        <v>-28501</v>
      </c>
      <c r="J23" s="23"/>
    </row>
    <row r="24" spans="1:10" ht="12.75" customHeight="1">
      <c r="A24" s="109" t="s">
        <v>132</v>
      </c>
      <c r="B24" s="109"/>
      <c r="C24" s="109"/>
      <c r="D24" s="109"/>
      <c r="E24" s="109"/>
      <c r="F24" s="109"/>
      <c r="G24" s="35" t="s">
        <v>15</v>
      </c>
      <c r="H24" s="41">
        <v>55932</v>
      </c>
      <c r="I24" s="41">
        <v>97154</v>
      </c>
      <c r="J24" s="23"/>
    </row>
    <row r="25" spans="1:10" ht="12.75" customHeight="1" hidden="1">
      <c r="A25" s="109" t="s">
        <v>123</v>
      </c>
      <c r="B25" s="109"/>
      <c r="C25" s="109"/>
      <c r="D25" s="109"/>
      <c r="E25" s="109"/>
      <c r="F25" s="109"/>
      <c r="G25" s="35" t="s">
        <v>82</v>
      </c>
      <c r="H25" s="41"/>
      <c r="I25" s="41">
        <v>6050512</v>
      </c>
      <c r="J25" s="23"/>
    </row>
    <row r="26" spans="1:10" s="59" customFormat="1" ht="12.75" customHeight="1">
      <c r="A26" s="106" t="s">
        <v>179</v>
      </c>
      <c r="B26" s="106"/>
      <c r="C26" s="106"/>
      <c r="D26" s="106"/>
      <c r="E26" s="106"/>
      <c r="F26" s="106"/>
      <c r="G26" s="37" t="s">
        <v>83</v>
      </c>
      <c r="H26" s="60">
        <f>H19-H20+H21-H23-H24</f>
        <v>3756923</v>
      </c>
      <c r="I26" s="60">
        <f>I19-I20+I21-I23-I24</f>
        <v>2735816</v>
      </c>
      <c r="J26" s="61"/>
    </row>
    <row r="27" spans="1:10" ht="12.75" customHeight="1">
      <c r="A27" s="109" t="s">
        <v>81</v>
      </c>
      <c r="B27" s="109"/>
      <c r="C27" s="109"/>
      <c r="D27" s="109"/>
      <c r="E27" s="109"/>
      <c r="F27" s="109"/>
      <c r="G27" s="35" t="s">
        <v>84</v>
      </c>
      <c r="H27" s="41">
        <v>23270</v>
      </c>
      <c r="I27" s="41">
        <v>31215</v>
      </c>
      <c r="J27" s="23"/>
    </row>
    <row r="28" spans="1:10" ht="16.5" customHeight="1">
      <c r="A28" s="109" t="s">
        <v>71</v>
      </c>
      <c r="B28" s="109"/>
      <c r="C28" s="109"/>
      <c r="D28" s="109"/>
      <c r="E28" s="109"/>
      <c r="F28" s="109"/>
      <c r="G28" s="35" t="s">
        <v>17</v>
      </c>
      <c r="H28" s="41">
        <v>1534852</v>
      </c>
      <c r="I28" s="41">
        <v>1873880</v>
      </c>
      <c r="J28" s="23"/>
    </row>
    <row r="29" spans="1:10" ht="13.5" customHeight="1">
      <c r="A29" s="109" t="s">
        <v>109</v>
      </c>
      <c r="B29" s="109"/>
      <c r="C29" s="109"/>
      <c r="D29" s="109"/>
      <c r="E29" s="109"/>
      <c r="F29" s="109"/>
      <c r="G29" s="35" t="s">
        <v>18</v>
      </c>
      <c r="H29" s="41">
        <v>1299385</v>
      </c>
      <c r="I29" s="41">
        <v>2720402</v>
      </c>
      <c r="J29" s="23"/>
    </row>
    <row r="30" spans="1:10" ht="25.5" customHeight="1">
      <c r="A30" s="106" t="s">
        <v>180</v>
      </c>
      <c r="B30" s="106"/>
      <c r="C30" s="106"/>
      <c r="D30" s="106"/>
      <c r="E30" s="106"/>
      <c r="F30" s="106"/>
      <c r="G30" s="37" t="s">
        <v>20</v>
      </c>
      <c r="H30" s="44">
        <f>H26+H27-H28+H29</f>
        <v>3544726</v>
      </c>
      <c r="I30" s="15">
        <f>I26+I27-I28+I29</f>
        <v>3613553</v>
      </c>
      <c r="J30" s="29"/>
    </row>
    <row r="31" spans="1:9" s="14" customFormat="1" ht="12.75" customHeight="1">
      <c r="A31" s="108" t="s">
        <v>111</v>
      </c>
      <c r="B31" s="108"/>
      <c r="C31" s="108"/>
      <c r="D31" s="108"/>
      <c r="E31" s="108"/>
      <c r="F31" s="108"/>
      <c r="G31" s="35" t="s">
        <v>22</v>
      </c>
      <c r="H31" s="58"/>
      <c r="I31" s="16"/>
    </row>
    <row r="32" spans="1:9" ht="29.25" customHeight="1">
      <c r="A32" s="107" t="s">
        <v>181</v>
      </c>
      <c r="B32" s="107"/>
      <c r="C32" s="107"/>
      <c r="D32" s="107"/>
      <c r="E32" s="107"/>
      <c r="F32" s="107"/>
      <c r="G32" s="37" t="s">
        <v>24</v>
      </c>
      <c r="H32" s="17">
        <f>H30-H31</f>
        <v>3544726</v>
      </c>
      <c r="I32" s="17">
        <f>I30-I31</f>
        <v>3613553</v>
      </c>
    </row>
    <row r="33" spans="1:9" ht="12">
      <c r="A33" s="107" t="s">
        <v>124</v>
      </c>
      <c r="B33" s="107"/>
      <c r="C33" s="107"/>
      <c r="D33" s="107"/>
      <c r="E33" s="107"/>
      <c r="F33" s="107"/>
      <c r="G33" s="37"/>
      <c r="H33" s="65"/>
      <c r="I33" s="17"/>
    </row>
    <row r="34" spans="1:9" ht="29.25" customHeight="1" hidden="1">
      <c r="A34" s="107" t="s">
        <v>125</v>
      </c>
      <c r="B34" s="107"/>
      <c r="C34" s="107"/>
      <c r="D34" s="107"/>
      <c r="E34" s="107"/>
      <c r="F34" s="107"/>
      <c r="G34" s="37"/>
      <c r="H34" s="65"/>
      <c r="I34" s="17"/>
    </row>
    <row r="35" spans="1:9" ht="13.5" customHeight="1" hidden="1">
      <c r="A35" s="107" t="s">
        <v>112</v>
      </c>
      <c r="B35" s="107"/>
      <c r="C35" s="107"/>
      <c r="D35" s="107"/>
      <c r="E35" s="107"/>
      <c r="F35" s="107"/>
      <c r="G35" s="37" t="s">
        <v>26</v>
      </c>
      <c r="H35" s="65"/>
      <c r="I35" s="17"/>
    </row>
    <row r="36" spans="1:9" ht="29.25" customHeight="1" hidden="1">
      <c r="A36" s="107" t="s">
        <v>113</v>
      </c>
      <c r="B36" s="107"/>
      <c r="C36" s="107"/>
      <c r="D36" s="107"/>
      <c r="E36" s="107"/>
      <c r="F36" s="107"/>
      <c r="G36" s="37" t="s">
        <v>28</v>
      </c>
      <c r="H36" s="65"/>
      <c r="I36" s="17"/>
    </row>
    <row r="37" spans="1:9" ht="24.75" customHeight="1">
      <c r="A37" s="110" t="s">
        <v>182</v>
      </c>
      <c r="B37" s="110"/>
      <c r="C37" s="110"/>
      <c r="D37" s="110"/>
      <c r="E37" s="110"/>
      <c r="F37" s="110"/>
      <c r="G37" s="37" t="s">
        <v>30</v>
      </c>
      <c r="H37" s="66">
        <f>H32</f>
        <v>3544726</v>
      </c>
      <c r="I37" s="64">
        <f>I32</f>
        <v>3613553</v>
      </c>
    </row>
    <row r="38" spans="8:9" ht="11.25" customHeight="1">
      <c r="H38" s="23"/>
      <c r="I38" s="23"/>
    </row>
    <row r="39" spans="1:254" ht="12.75">
      <c r="A39"/>
      <c r="B39" s="96" t="s">
        <v>101</v>
      </c>
      <c r="C39" s="96"/>
      <c r="D39" s="97" t="s">
        <v>107</v>
      </c>
      <c r="E39" s="97"/>
      <c r="F39" s="97"/>
      <c r="G39" s="97" t="s">
        <v>53</v>
      </c>
      <c r="H39" s="97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9" ht="12.75">
      <c r="A40"/>
      <c r="B40" s="2"/>
      <c r="C40" s="2" t="s">
        <v>54</v>
      </c>
      <c r="D40" s="2"/>
      <c r="E40" s="2"/>
      <c r="F40" s="2"/>
      <c r="G40" s="2"/>
      <c r="H40" s="56" t="s">
        <v>55</v>
      </c>
      <c r="I40"/>
    </row>
    <row r="41" spans="2:8" ht="12.75">
      <c r="B41" s="2"/>
      <c r="C41" s="2"/>
      <c r="D41" s="2"/>
      <c r="E41" s="2"/>
      <c r="F41" s="2"/>
      <c r="G41" s="2"/>
      <c r="H41" s="56"/>
    </row>
    <row r="42" spans="1:8" ht="12.75">
      <c r="A42" s="5"/>
      <c r="B42" s="159" t="s">
        <v>176</v>
      </c>
      <c r="C42" s="159"/>
      <c r="D42" s="94" t="s">
        <v>177</v>
      </c>
      <c r="E42" s="95"/>
      <c r="F42" s="95"/>
      <c r="G42" s="95"/>
      <c r="H42" s="54" t="s">
        <v>53</v>
      </c>
    </row>
    <row r="43" spans="1:8" ht="12.75">
      <c r="A43" s="26"/>
      <c r="B43" s="2"/>
      <c r="C43" s="2" t="s">
        <v>54</v>
      </c>
      <c r="D43" s="2"/>
      <c r="E43" s="2"/>
      <c r="F43" s="2"/>
      <c r="G43" s="2"/>
      <c r="H43" s="56" t="s">
        <v>55</v>
      </c>
    </row>
    <row r="44" spans="1:8" ht="12.75">
      <c r="A44" s="27"/>
      <c r="B44" s="2"/>
      <c r="C44" s="2"/>
      <c r="D44" s="2"/>
      <c r="E44" s="2"/>
      <c r="F44" s="2"/>
      <c r="G44" s="2"/>
      <c r="H44" s="56"/>
    </row>
    <row r="45" spans="1:8" ht="12.75">
      <c r="A45" s="28"/>
      <c r="B45" s="2"/>
      <c r="C45" s="2"/>
      <c r="D45" s="2"/>
      <c r="E45" s="2"/>
      <c r="F45" s="2"/>
      <c r="G45" s="2"/>
      <c r="H45" s="56"/>
    </row>
    <row r="46" spans="2:8" ht="12.75">
      <c r="B46" s="2"/>
      <c r="C46" s="2"/>
      <c r="D46" s="2"/>
      <c r="E46" s="2"/>
      <c r="F46" s="2"/>
      <c r="G46" s="2"/>
      <c r="H46" s="56"/>
    </row>
    <row r="47" spans="2:8" ht="12.75">
      <c r="B47" s="93" t="s">
        <v>56</v>
      </c>
      <c r="C47" s="93"/>
      <c r="D47" s="94" t="s">
        <v>110</v>
      </c>
      <c r="E47" s="95"/>
      <c r="F47" s="95"/>
      <c r="G47" s="95"/>
      <c r="H47" s="54" t="s">
        <v>53</v>
      </c>
    </row>
    <row r="48" spans="2:8" ht="12.75">
      <c r="B48" s="2"/>
      <c r="C48" s="2" t="s">
        <v>54</v>
      </c>
      <c r="D48" s="2"/>
      <c r="E48" s="2"/>
      <c r="F48" s="2"/>
      <c r="G48" s="2"/>
      <c r="H48" s="56" t="s">
        <v>55</v>
      </c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 t="s">
        <v>57</v>
      </c>
      <c r="C50" s="2"/>
      <c r="D50" s="2"/>
      <c r="E50" s="2"/>
      <c r="F50" s="2"/>
      <c r="G50" s="2"/>
      <c r="H50" s="2"/>
    </row>
  </sheetData>
  <sheetProtection/>
  <mergeCells count="43">
    <mergeCell ref="A11:D11"/>
    <mergeCell ref="A19:F19"/>
    <mergeCell ref="D39:F39"/>
    <mergeCell ref="G39:H39"/>
    <mergeCell ref="D42:G42"/>
    <mergeCell ref="B47:C47"/>
    <mergeCell ref="D47:G47"/>
    <mergeCell ref="A6:F6"/>
    <mergeCell ref="G6:H6"/>
    <mergeCell ref="D7:G7"/>
    <mergeCell ref="D8:G8"/>
    <mergeCell ref="A10:D10"/>
    <mergeCell ref="I15:I16"/>
    <mergeCell ref="A15:F16"/>
    <mergeCell ref="E10:H10"/>
    <mergeCell ref="E12:H12"/>
    <mergeCell ref="G15:G16"/>
    <mergeCell ref="A36:F36"/>
    <mergeCell ref="A13:D13"/>
    <mergeCell ref="A27:F27"/>
    <mergeCell ref="A28:F28"/>
    <mergeCell ref="A30:F30"/>
    <mergeCell ref="A25:F25"/>
    <mergeCell ref="A17:F17"/>
    <mergeCell ref="A20:F20"/>
    <mergeCell ref="A21:F21"/>
    <mergeCell ref="A37:F37"/>
    <mergeCell ref="A23:F23"/>
    <mergeCell ref="A24:F24"/>
    <mergeCell ref="A32:F32"/>
    <mergeCell ref="E11:H11"/>
    <mergeCell ref="A12:D12"/>
    <mergeCell ref="H15:H16"/>
    <mergeCell ref="E13:J13"/>
    <mergeCell ref="A18:F18"/>
    <mergeCell ref="A22:F22"/>
    <mergeCell ref="B39:C39"/>
    <mergeCell ref="A26:F26"/>
    <mergeCell ref="A33:F33"/>
    <mergeCell ref="A31:F31"/>
    <mergeCell ref="A29:F29"/>
    <mergeCell ref="A35:F35"/>
    <mergeCell ref="A34:F3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63"/>
  <sheetViews>
    <sheetView zoomScalePageLayoutView="0" workbookViewId="0" topLeftCell="A33">
      <selection activeCell="E42" sqref="E42"/>
    </sheetView>
  </sheetViews>
  <sheetFormatPr defaultColWidth="9.140625" defaultRowHeight="12.75"/>
  <cols>
    <col min="1" max="1" width="52.7109375" style="129" customWidth="1"/>
    <col min="2" max="2" width="18.8515625" style="129" customWidth="1"/>
    <col min="3" max="3" width="17.8515625" style="129" customWidth="1"/>
    <col min="4" max="16384" width="9.140625" style="129" customWidth="1"/>
  </cols>
  <sheetData>
    <row r="1" ht="15.75">
      <c r="A1" s="128" t="s">
        <v>133</v>
      </c>
    </row>
    <row r="2" ht="15.75">
      <c r="A2" s="130" t="s">
        <v>97</v>
      </c>
    </row>
    <row r="3" ht="15.75">
      <c r="A3" s="128"/>
    </row>
    <row r="4" ht="12.75">
      <c r="A4" s="131" t="s">
        <v>190</v>
      </c>
    </row>
    <row r="5" spans="1:3" ht="27.75" customHeight="1" thickBot="1">
      <c r="A5" s="132" t="s">
        <v>134</v>
      </c>
      <c r="B5" s="133" t="s">
        <v>191</v>
      </c>
      <c r="C5" s="133" t="s">
        <v>192</v>
      </c>
    </row>
    <row r="6" spans="1:3" ht="24">
      <c r="A6" s="134" t="s">
        <v>135</v>
      </c>
      <c r="B6" s="135"/>
      <c r="C6" s="136"/>
    </row>
    <row r="7" spans="1:4" ht="12.75">
      <c r="A7" s="137" t="s">
        <v>136</v>
      </c>
      <c r="B7" s="136">
        <v>3544727</v>
      </c>
      <c r="C7" s="138">
        <v>3613553</v>
      </c>
      <c r="D7" s="131"/>
    </row>
    <row r="8" spans="1:4" ht="12.75">
      <c r="A8" s="139" t="s">
        <v>137</v>
      </c>
      <c r="B8" s="136"/>
      <c r="C8" s="136"/>
      <c r="D8" s="131"/>
    </row>
    <row r="9" spans="1:4" ht="12.75">
      <c r="A9" s="139" t="s">
        <v>193</v>
      </c>
      <c r="B9" s="136">
        <v>1185068</v>
      </c>
      <c r="C9" s="136">
        <v>940661</v>
      </c>
      <c r="D9" s="131"/>
    </row>
    <row r="10" spans="1:4" ht="12.75">
      <c r="A10" s="137" t="s">
        <v>138</v>
      </c>
      <c r="B10" s="136">
        <v>-23270</v>
      </c>
      <c r="C10" s="136">
        <v>-31215</v>
      </c>
      <c r="D10" s="131"/>
    </row>
    <row r="11" spans="1:4" ht="12.75">
      <c r="A11" s="137" t="s">
        <v>139</v>
      </c>
      <c r="B11" s="136">
        <v>1534852</v>
      </c>
      <c r="C11" s="136">
        <v>1873880</v>
      </c>
      <c r="D11" s="131"/>
    </row>
    <row r="12" spans="1:4" ht="12.75">
      <c r="A12" s="140" t="s">
        <v>194</v>
      </c>
      <c r="B12" s="136">
        <v>55932</v>
      </c>
      <c r="C12" s="136">
        <v>97154</v>
      </c>
      <c r="D12" s="131"/>
    </row>
    <row r="13" spans="1:4" ht="12.75">
      <c r="A13" s="137" t="s">
        <v>140</v>
      </c>
      <c r="B13" s="148" t="s">
        <v>186</v>
      </c>
      <c r="C13" s="136">
        <v>-14172</v>
      </c>
      <c r="D13" s="131"/>
    </row>
    <row r="14" spans="1:4" ht="12.75">
      <c r="A14" s="137" t="s">
        <v>141</v>
      </c>
      <c r="B14" s="136">
        <v>2869</v>
      </c>
      <c r="C14" s="136">
        <v>-29003</v>
      </c>
      <c r="D14" s="131"/>
    </row>
    <row r="15" spans="1:4" ht="12.75">
      <c r="A15" s="137" t="s">
        <v>142</v>
      </c>
      <c r="B15" s="136">
        <v>-212770</v>
      </c>
      <c r="C15" s="136">
        <v>-848875</v>
      </c>
      <c r="D15" s="131"/>
    </row>
    <row r="16" spans="1:4" ht="12.75">
      <c r="A16" s="134" t="s">
        <v>143</v>
      </c>
      <c r="B16" s="138"/>
      <c r="C16" s="138"/>
      <c r="D16" s="131"/>
    </row>
    <row r="17" spans="1:4" ht="12.75">
      <c r="A17" s="141" t="s">
        <v>144</v>
      </c>
      <c r="B17" s="136"/>
      <c r="C17" s="136"/>
      <c r="D17" s="131"/>
    </row>
    <row r="18" spans="1:4" ht="12.75">
      <c r="A18" s="139" t="s">
        <v>145</v>
      </c>
      <c r="B18" s="136">
        <v>30587</v>
      </c>
      <c r="C18" s="136">
        <v>-24364</v>
      </c>
      <c r="D18" s="131"/>
    </row>
    <row r="19" spans="1:4" ht="12.75">
      <c r="A19" s="139" t="s">
        <v>146</v>
      </c>
      <c r="B19" s="136">
        <v>-648024</v>
      </c>
      <c r="C19" s="136">
        <v>-772335</v>
      </c>
      <c r="D19" s="131"/>
    </row>
    <row r="20" spans="1:4" ht="12.75">
      <c r="A20" s="139" t="s">
        <v>147</v>
      </c>
      <c r="B20" s="136">
        <v>209896</v>
      </c>
      <c r="C20" s="136">
        <v>-2037390</v>
      </c>
      <c r="D20" s="131"/>
    </row>
    <row r="21" spans="1:4" ht="12.75">
      <c r="A21" s="141" t="s">
        <v>148</v>
      </c>
      <c r="B21" s="136"/>
      <c r="C21" s="136"/>
      <c r="D21" s="131"/>
    </row>
    <row r="22" spans="1:4" ht="12.75">
      <c r="A22" s="139" t="s">
        <v>149</v>
      </c>
      <c r="B22" s="136">
        <v>66620</v>
      </c>
      <c r="C22" s="136">
        <v>478652</v>
      </c>
      <c r="D22" s="131"/>
    </row>
    <row r="23" spans="1:4" ht="12.75">
      <c r="A23" s="139" t="s">
        <v>150</v>
      </c>
      <c r="B23" s="136">
        <v>-118579</v>
      </c>
      <c r="C23" s="136">
        <v>-40288</v>
      </c>
      <c r="D23" s="131"/>
    </row>
    <row r="24" spans="1:4" ht="13.5" thickBot="1">
      <c r="A24" s="142" t="s">
        <v>151</v>
      </c>
      <c r="B24" s="143">
        <v>10299</v>
      </c>
      <c r="C24" s="143">
        <v>-38905</v>
      </c>
      <c r="D24" s="131"/>
    </row>
    <row r="25" spans="1:4" ht="24">
      <c r="A25" s="144" t="s">
        <v>152</v>
      </c>
      <c r="B25" s="135">
        <v>5638206</v>
      </c>
      <c r="C25" s="135">
        <v>3167353</v>
      </c>
      <c r="D25" s="131"/>
    </row>
    <row r="26" spans="1:4" ht="12.75">
      <c r="A26" s="136" t="s">
        <v>153</v>
      </c>
      <c r="B26" s="136">
        <v>-110113</v>
      </c>
      <c r="C26" s="136">
        <v>-109116</v>
      </c>
      <c r="D26" s="131"/>
    </row>
    <row r="27" spans="1:4" ht="24">
      <c r="A27" s="145" t="s">
        <v>154</v>
      </c>
      <c r="B27" s="136">
        <v>-8159</v>
      </c>
      <c r="C27" s="136">
        <v>-21433</v>
      </c>
      <c r="D27" s="131"/>
    </row>
    <row r="28" spans="1:4" ht="13.5" thickBot="1">
      <c r="A28" s="138" t="s">
        <v>155</v>
      </c>
      <c r="B28" s="136">
        <v>-1104477</v>
      </c>
      <c r="C28" s="136">
        <v>-1227373</v>
      </c>
      <c r="D28" s="131"/>
    </row>
    <row r="29" spans="1:4" ht="24.75" thickBot="1">
      <c r="A29" s="146" t="s">
        <v>156</v>
      </c>
      <c r="B29" s="147">
        <v>4415457</v>
      </c>
      <c r="C29" s="147">
        <v>1809431</v>
      </c>
      <c r="D29" s="131"/>
    </row>
    <row r="30" spans="1:4" ht="24">
      <c r="A30" s="134" t="s">
        <v>157</v>
      </c>
      <c r="B30" s="136"/>
      <c r="C30" s="136"/>
      <c r="D30" s="131"/>
    </row>
    <row r="31" spans="1:4" ht="12.75">
      <c r="A31" s="139" t="s">
        <v>158</v>
      </c>
      <c r="B31" s="136">
        <v>-609044</v>
      </c>
      <c r="C31" s="136">
        <v>-356620</v>
      </c>
      <c r="D31" s="131"/>
    </row>
    <row r="32" spans="1:4" ht="12.75">
      <c r="A32" s="139" t="s">
        <v>159</v>
      </c>
      <c r="B32" s="148">
        <v>1012245</v>
      </c>
      <c r="C32" s="148">
        <v>30984</v>
      </c>
      <c r="D32" s="131"/>
    </row>
    <row r="33" spans="1:4" ht="12.75">
      <c r="A33" s="139" t="s">
        <v>160</v>
      </c>
      <c r="B33" s="148">
        <v>22856</v>
      </c>
      <c r="C33" s="148">
        <v>30638</v>
      </c>
      <c r="D33" s="131"/>
    </row>
    <row r="34" spans="1:4" ht="12.75">
      <c r="A34" s="139" t="s">
        <v>161</v>
      </c>
      <c r="B34" s="148">
        <v>-14306102</v>
      </c>
      <c r="C34" s="148">
        <v>-23874337</v>
      </c>
      <c r="D34" s="131"/>
    </row>
    <row r="35" spans="1:4" ht="12.75">
      <c r="A35" s="139" t="s">
        <v>162</v>
      </c>
      <c r="B35" s="148">
        <v>15017103</v>
      </c>
      <c r="C35" s="148">
        <v>27327119</v>
      </c>
      <c r="D35" s="131"/>
    </row>
    <row r="36" spans="1:4" ht="13.5" thickBot="1">
      <c r="A36" s="137" t="s">
        <v>195</v>
      </c>
      <c r="B36" s="148">
        <v>1487</v>
      </c>
      <c r="C36" s="148">
        <v>4392</v>
      </c>
      <c r="D36" s="131"/>
    </row>
    <row r="37" spans="1:4" ht="24.75" thickBot="1">
      <c r="A37" s="149" t="s">
        <v>163</v>
      </c>
      <c r="B37" s="150">
        <v>1138545</v>
      </c>
      <c r="C37" s="150">
        <v>3162176</v>
      </c>
      <c r="D37" s="131"/>
    </row>
    <row r="38" spans="1:4" ht="12.75">
      <c r="A38" s="151"/>
      <c r="B38" s="131"/>
      <c r="C38" s="131"/>
      <c r="D38" s="131"/>
    </row>
    <row r="39" spans="1:4" ht="24">
      <c r="A39" s="134" t="s">
        <v>164</v>
      </c>
      <c r="B39" s="152"/>
      <c r="C39" s="152"/>
      <c r="D39" s="131"/>
    </row>
    <row r="40" spans="1:4" ht="12.75">
      <c r="A40" s="139" t="s">
        <v>165</v>
      </c>
      <c r="B40" s="148">
        <v>3214465</v>
      </c>
      <c r="C40" s="148" t="s">
        <v>186</v>
      </c>
      <c r="D40" s="131"/>
    </row>
    <row r="41" spans="1:4" ht="12.75">
      <c r="A41" s="139" t="s">
        <v>196</v>
      </c>
      <c r="B41" s="164" t="s">
        <v>186</v>
      </c>
      <c r="C41" s="164" t="s">
        <v>186</v>
      </c>
      <c r="D41" s="131"/>
    </row>
    <row r="42" spans="1:4" ht="12.75">
      <c r="A42" s="139" t="s">
        <v>197</v>
      </c>
      <c r="B42" s="148">
        <v>-644400</v>
      </c>
      <c r="C42" s="148">
        <v>-1748393</v>
      </c>
      <c r="D42" s="131"/>
    </row>
    <row r="43" spans="1:4" ht="12.75">
      <c r="A43" s="139" t="s">
        <v>198</v>
      </c>
      <c r="B43" s="148">
        <v>-6396150</v>
      </c>
      <c r="C43" s="148">
        <v>-2851211</v>
      </c>
      <c r="D43" s="131"/>
    </row>
    <row r="44" spans="1:4" ht="24">
      <c r="A44" s="139" t="s">
        <v>199</v>
      </c>
      <c r="B44" s="148">
        <v>-552227</v>
      </c>
      <c r="C44" s="148">
        <v>-138056</v>
      </c>
      <c r="D44" s="131"/>
    </row>
    <row r="45" spans="1:4" ht="13.5" thickBot="1">
      <c r="A45" s="153" t="s">
        <v>166</v>
      </c>
      <c r="B45" s="133">
        <v>-4378312</v>
      </c>
      <c r="C45" s="133">
        <v>-4737660</v>
      </c>
      <c r="D45" s="131"/>
    </row>
    <row r="46" spans="1:4" ht="24">
      <c r="A46" s="134" t="s">
        <v>167</v>
      </c>
      <c r="B46" s="154">
        <v>1175690</v>
      </c>
      <c r="C46" s="154">
        <v>233947</v>
      </c>
      <c r="D46" s="131"/>
    </row>
    <row r="47" spans="1:4" ht="24">
      <c r="A47" s="155" t="s">
        <v>168</v>
      </c>
      <c r="B47" s="148">
        <v>-29001</v>
      </c>
      <c r="C47" s="148">
        <v>-143996</v>
      </c>
      <c r="D47" s="131"/>
    </row>
    <row r="48" spans="1:4" ht="13.5" thickBot="1">
      <c r="A48" s="156" t="s">
        <v>169</v>
      </c>
      <c r="B48" s="133">
        <v>961558</v>
      </c>
      <c r="C48" s="133">
        <v>1166217</v>
      </c>
      <c r="D48" s="131"/>
    </row>
    <row r="49" spans="1:4" ht="13.5" thickBot="1">
      <c r="A49" s="157" t="s">
        <v>170</v>
      </c>
      <c r="B49" s="158">
        <v>2108247</v>
      </c>
      <c r="C49" s="158">
        <v>1256168</v>
      </c>
      <c r="D49" s="131"/>
    </row>
    <row r="50" spans="2:4" ht="13.5" thickTop="1">
      <c r="B50" s="131"/>
      <c r="C50" s="131"/>
      <c r="D50" s="131"/>
    </row>
    <row r="52" spans="1:7" ht="12.75">
      <c r="A52" s="96" t="s">
        <v>101</v>
      </c>
      <c r="B52" s="96"/>
      <c r="C52" s="97" t="s">
        <v>107</v>
      </c>
      <c r="D52" s="97"/>
      <c r="E52" s="97"/>
      <c r="F52" s="97" t="s">
        <v>53</v>
      </c>
      <c r="G52" s="97"/>
    </row>
    <row r="53" spans="1:7" ht="12.75">
      <c r="A53" s="2"/>
      <c r="B53" s="2" t="s">
        <v>54</v>
      </c>
      <c r="C53" s="2"/>
      <c r="D53" s="2"/>
      <c r="E53" s="2"/>
      <c r="F53" s="2"/>
      <c r="G53" s="56" t="s">
        <v>55</v>
      </c>
    </row>
    <row r="54" spans="1:7" ht="12.75">
      <c r="A54" s="2"/>
      <c r="B54" s="2"/>
      <c r="C54" s="2"/>
      <c r="D54" s="2"/>
      <c r="E54" s="2"/>
      <c r="F54" s="2"/>
      <c r="G54" s="56"/>
    </row>
    <row r="55" spans="1:7" ht="12.75">
      <c r="A55" s="159" t="s">
        <v>176</v>
      </c>
      <c r="B55" s="159"/>
      <c r="C55" s="94" t="s">
        <v>177</v>
      </c>
      <c r="D55" s="95"/>
      <c r="E55" s="95"/>
      <c r="F55" s="95"/>
      <c r="G55" s="54" t="s">
        <v>53</v>
      </c>
    </row>
    <row r="56" spans="1:7" ht="12.75">
      <c r="A56" s="2"/>
      <c r="B56" s="2" t="s">
        <v>54</v>
      </c>
      <c r="C56" s="2"/>
      <c r="D56" s="2"/>
      <c r="E56" s="2"/>
      <c r="F56" s="2"/>
      <c r="G56" s="56" t="s">
        <v>55</v>
      </c>
    </row>
    <row r="57" spans="1:7" ht="12.75">
      <c r="A57" s="2"/>
      <c r="B57" s="2"/>
      <c r="C57" s="2"/>
      <c r="D57" s="2"/>
      <c r="E57" s="2"/>
      <c r="F57" s="2"/>
      <c r="G57" s="56"/>
    </row>
    <row r="58" spans="1:7" ht="12.75">
      <c r="A58" s="2"/>
      <c r="B58" s="2"/>
      <c r="C58" s="2"/>
      <c r="D58" s="2"/>
      <c r="E58" s="2"/>
      <c r="F58" s="2"/>
      <c r="G58" s="56"/>
    </row>
    <row r="59" spans="1:7" ht="12.75">
      <c r="A59" s="2"/>
      <c r="B59" s="2"/>
      <c r="C59" s="2"/>
      <c r="D59" s="2"/>
      <c r="E59" s="2"/>
      <c r="F59" s="2"/>
      <c r="G59" s="56"/>
    </row>
    <row r="60" spans="1:7" ht="12.75">
      <c r="A60" s="93" t="s">
        <v>56</v>
      </c>
      <c r="B60" s="93"/>
      <c r="C60" s="94" t="s">
        <v>110</v>
      </c>
      <c r="D60" s="95"/>
      <c r="E60" s="95"/>
      <c r="F60" s="95"/>
      <c r="G60" s="54" t="s">
        <v>53</v>
      </c>
    </row>
    <row r="61" spans="1:7" ht="12.75">
      <c r="A61" s="2"/>
      <c r="B61" s="2" t="s">
        <v>54</v>
      </c>
      <c r="C61" s="2"/>
      <c r="D61" s="2"/>
      <c r="E61" s="2"/>
      <c r="F61" s="2"/>
      <c r="G61" s="56" t="s">
        <v>55</v>
      </c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 t="s">
        <v>57</v>
      </c>
      <c r="B63" s="2"/>
      <c r="C63" s="2"/>
      <c r="D63" s="2"/>
      <c r="E63" s="2"/>
      <c r="F63" s="2"/>
      <c r="G63" s="2"/>
    </row>
  </sheetData>
  <sheetProtection/>
  <mergeCells count="6">
    <mergeCell ref="A52:B52"/>
    <mergeCell ref="C52:E52"/>
    <mergeCell ref="F52:G52"/>
    <mergeCell ref="C55:F55"/>
    <mergeCell ref="A60:B60"/>
    <mergeCell ref="C60:F60"/>
  </mergeCells>
  <printOptions/>
  <pageMargins left="0.7874015748031497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7"/>
  <sheetViews>
    <sheetView zoomScale="110" zoomScaleNormal="110" zoomScalePageLayoutView="0" workbookViewId="0" topLeftCell="A7">
      <selection activeCell="A25" sqref="A25:G36"/>
    </sheetView>
  </sheetViews>
  <sheetFormatPr defaultColWidth="9.140625" defaultRowHeight="12.75"/>
  <cols>
    <col min="1" max="1" width="43.00390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24"/>
      <c r="H2" s="124"/>
    </row>
    <row r="4" spans="1:8" ht="12.75">
      <c r="A4" s="57" t="s">
        <v>0</v>
      </c>
      <c r="B4" s="57"/>
      <c r="C4" s="57"/>
      <c r="D4" s="57"/>
      <c r="E4" s="115" t="s">
        <v>97</v>
      </c>
      <c r="F4" s="115"/>
      <c r="G4" s="115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125" t="s">
        <v>63</v>
      </c>
      <c r="B6" s="125"/>
      <c r="C6" s="125"/>
      <c r="D6" s="125"/>
      <c r="E6" s="125"/>
      <c r="F6" s="125"/>
      <c r="G6" s="125"/>
      <c r="H6" s="125"/>
    </row>
    <row r="7" spans="1:8" ht="12.75">
      <c r="A7" s="126" t="s">
        <v>128</v>
      </c>
      <c r="B7" s="126"/>
      <c r="C7" s="126"/>
      <c r="D7" s="126"/>
      <c r="E7" s="126"/>
      <c r="F7" s="126"/>
      <c r="G7" s="126"/>
      <c r="H7" s="126"/>
    </row>
    <row r="8" spans="1:8" ht="12.75">
      <c r="A8" s="8"/>
      <c r="B8" s="8"/>
      <c r="C8" s="8"/>
      <c r="D8" s="8"/>
      <c r="E8" s="8"/>
      <c r="F8" s="8"/>
      <c r="G8" s="8"/>
      <c r="H8" s="8" t="s">
        <v>64</v>
      </c>
    </row>
    <row r="9" spans="1:8" ht="12.75">
      <c r="A9" s="75"/>
      <c r="B9" s="75"/>
      <c r="C9" s="75"/>
      <c r="D9" s="75"/>
      <c r="E9" s="114"/>
      <c r="F9" s="114"/>
      <c r="G9" s="114"/>
      <c r="H9" s="32" t="s">
        <v>96</v>
      </c>
    </row>
    <row r="10" spans="1:8" ht="45.75" customHeight="1">
      <c r="A10" s="75"/>
      <c r="B10" s="75"/>
      <c r="C10" s="75"/>
      <c r="D10" s="75"/>
      <c r="E10" s="32" t="s">
        <v>98</v>
      </c>
      <c r="F10" s="32" t="s">
        <v>185</v>
      </c>
      <c r="G10" s="32" t="s">
        <v>65</v>
      </c>
      <c r="H10" s="32"/>
    </row>
    <row r="11" spans="1:8" ht="12.75">
      <c r="A11" s="88" t="s">
        <v>129</v>
      </c>
      <c r="B11" s="88"/>
      <c r="C11" s="88"/>
      <c r="D11" s="88"/>
      <c r="E11" s="46">
        <v>3845400</v>
      </c>
      <c r="F11" s="46">
        <v>12142911</v>
      </c>
      <c r="G11" s="46">
        <v>6523142</v>
      </c>
      <c r="H11" s="46">
        <v>22511453</v>
      </c>
    </row>
    <row r="12" spans="1:8" ht="13.5" thickBot="1">
      <c r="A12" s="127" t="s">
        <v>183</v>
      </c>
      <c r="B12" s="127"/>
      <c r="C12" s="127"/>
      <c r="D12" s="127"/>
      <c r="E12" s="48" t="s">
        <v>66</v>
      </c>
      <c r="F12" s="48">
        <v>8605213</v>
      </c>
      <c r="G12" s="48">
        <v>11231312</v>
      </c>
      <c r="H12" s="48">
        <v>11231312</v>
      </c>
    </row>
    <row r="13" spans="1:8" ht="13.5" thickBot="1">
      <c r="A13" s="117" t="s">
        <v>184</v>
      </c>
      <c r="B13" s="118"/>
      <c r="C13" s="118"/>
      <c r="D13" s="118"/>
      <c r="E13" s="50" t="s">
        <v>66</v>
      </c>
      <c r="F13" s="50">
        <v>8605213</v>
      </c>
      <c r="G13" s="50">
        <v>11231312</v>
      </c>
      <c r="H13" s="67">
        <v>19836525</v>
      </c>
    </row>
    <row r="14" spans="1:8" ht="27.75" customHeight="1">
      <c r="A14" s="121" t="s">
        <v>126</v>
      </c>
      <c r="B14" s="100"/>
      <c r="C14" s="100"/>
      <c r="D14" s="122"/>
      <c r="E14" s="47"/>
      <c r="F14" s="47">
        <v>-567097</v>
      </c>
      <c r="G14" s="47">
        <v>567097</v>
      </c>
      <c r="H14" s="47" t="s">
        <v>186</v>
      </c>
    </row>
    <row r="15" spans="1:8" ht="13.5" hidden="1" thickBot="1">
      <c r="A15" s="119" t="s">
        <v>67</v>
      </c>
      <c r="B15" s="119"/>
      <c r="C15" s="119"/>
      <c r="D15" s="119"/>
      <c r="E15" s="49" t="s">
        <v>66</v>
      </c>
      <c r="F15" s="49"/>
      <c r="G15" s="49"/>
      <c r="H15" s="49"/>
    </row>
    <row r="16" spans="1:8" ht="12.75">
      <c r="A16" s="69"/>
      <c r="B16" s="69"/>
      <c r="C16" s="69"/>
      <c r="D16" s="69"/>
      <c r="E16" s="49"/>
      <c r="F16" s="49">
        <v>-567097</v>
      </c>
      <c r="G16" s="49">
        <v>567097</v>
      </c>
      <c r="H16" s="49"/>
    </row>
    <row r="17" spans="1:8" ht="12.75">
      <c r="A17" s="123" t="s">
        <v>187</v>
      </c>
      <c r="B17" s="123"/>
      <c r="C17" s="123"/>
      <c r="D17" s="123"/>
      <c r="E17" s="68">
        <v>3845400</v>
      </c>
      <c r="F17" s="68">
        <v>20181027</v>
      </c>
      <c r="G17" s="68">
        <v>18321551</v>
      </c>
      <c r="H17" s="68">
        <v>42347978</v>
      </c>
    </row>
    <row r="18" spans="1:8" ht="12.75">
      <c r="A18" s="120" t="s">
        <v>188</v>
      </c>
      <c r="B18" s="120"/>
      <c r="C18" s="120"/>
      <c r="D18" s="120"/>
      <c r="E18" s="47" t="s">
        <v>66</v>
      </c>
      <c r="F18" s="47"/>
      <c r="G18" s="47">
        <v>3544726</v>
      </c>
      <c r="H18" s="47">
        <v>3544726</v>
      </c>
    </row>
    <row r="19" spans="1:8" ht="13.5" thickBot="1">
      <c r="A19" s="160" t="s">
        <v>189</v>
      </c>
      <c r="B19" s="161"/>
      <c r="C19" s="161"/>
      <c r="D19" s="161"/>
      <c r="E19" s="162"/>
      <c r="F19" s="162"/>
      <c r="G19" s="162" t="s">
        <v>186</v>
      </c>
      <c r="H19" s="163" t="s">
        <v>186</v>
      </c>
    </row>
    <row r="20" spans="1:8" ht="13.5" thickBot="1">
      <c r="A20" s="117" t="s">
        <v>184</v>
      </c>
      <c r="B20" s="118"/>
      <c r="C20" s="118"/>
      <c r="D20" s="118"/>
      <c r="E20" s="50" t="s">
        <v>66</v>
      </c>
      <c r="F20" s="50"/>
      <c r="G20" s="50">
        <v>21866277</v>
      </c>
      <c r="H20" s="67">
        <v>45892704</v>
      </c>
    </row>
    <row r="21" spans="1:8" ht="22.5" customHeight="1">
      <c r="A21" s="121" t="s">
        <v>126</v>
      </c>
      <c r="B21" s="100"/>
      <c r="C21" s="100"/>
      <c r="D21" s="122"/>
      <c r="E21" s="47"/>
      <c r="F21" s="47">
        <v>-286793</v>
      </c>
      <c r="G21" s="47">
        <v>286793</v>
      </c>
      <c r="H21" s="47" t="s">
        <v>186</v>
      </c>
    </row>
    <row r="22" spans="1:8" ht="13.5" thickBot="1">
      <c r="A22" s="120"/>
      <c r="B22" s="120"/>
      <c r="C22" s="120"/>
      <c r="D22" s="120"/>
      <c r="E22" s="47"/>
      <c r="F22" s="47"/>
      <c r="G22" s="47"/>
      <c r="H22" s="47"/>
    </row>
    <row r="23" spans="1:9" ht="13.5" thickBot="1">
      <c r="A23" s="117" t="s">
        <v>130</v>
      </c>
      <c r="B23" s="118"/>
      <c r="C23" s="118"/>
      <c r="D23" s="118"/>
      <c r="E23" s="50">
        <v>3845400</v>
      </c>
      <c r="F23" s="50">
        <v>19894234</v>
      </c>
      <c r="G23" s="50">
        <v>22153070</v>
      </c>
      <c r="H23" s="50">
        <v>45892704</v>
      </c>
      <c r="I23" s="53"/>
    </row>
    <row r="25" spans="1:7" ht="12.75">
      <c r="A25" s="96" t="s">
        <v>101</v>
      </c>
      <c r="B25" s="96"/>
      <c r="C25" s="97" t="s">
        <v>107</v>
      </c>
      <c r="D25" s="97"/>
      <c r="E25" s="97"/>
      <c r="F25" s="97" t="s">
        <v>53</v>
      </c>
      <c r="G25" s="97"/>
    </row>
    <row r="26" spans="1:7" ht="12.75">
      <c r="A26" s="2"/>
      <c r="B26" s="2" t="s">
        <v>54</v>
      </c>
      <c r="C26" s="2"/>
      <c r="D26" s="2"/>
      <c r="E26" s="2"/>
      <c r="F26" s="2"/>
      <c r="G26" s="56" t="s">
        <v>55</v>
      </c>
    </row>
    <row r="27" spans="1:7" ht="12.75">
      <c r="A27" s="2"/>
      <c r="B27" s="2"/>
      <c r="C27" s="2"/>
      <c r="D27" s="2"/>
      <c r="E27" s="2"/>
      <c r="F27" s="2"/>
      <c r="G27" s="56"/>
    </row>
    <row r="28" spans="1:7" ht="12.75">
      <c r="A28" s="159" t="s">
        <v>176</v>
      </c>
      <c r="B28" s="159"/>
      <c r="C28" s="94" t="s">
        <v>177</v>
      </c>
      <c r="D28" s="95"/>
      <c r="E28" s="95"/>
      <c r="F28" s="95"/>
      <c r="G28" s="54" t="s">
        <v>53</v>
      </c>
    </row>
    <row r="29" spans="1:7" ht="12.75">
      <c r="A29" s="2"/>
      <c r="B29" s="2" t="s">
        <v>54</v>
      </c>
      <c r="C29" s="2"/>
      <c r="D29" s="2"/>
      <c r="E29" s="2"/>
      <c r="F29" s="2"/>
      <c r="G29" s="56" t="s">
        <v>55</v>
      </c>
    </row>
    <row r="30" spans="1:7" ht="12.75">
      <c r="A30" s="2"/>
      <c r="B30" s="2"/>
      <c r="C30" s="2"/>
      <c r="D30" s="2"/>
      <c r="E30" s="2"/>
      <c r="F30" s="2"/>
      <c r="G30" s="56"/>
    </row>
    <row r="31" spans="1:7" ht="12.75">
      <c r="A31" s="2"/>
      <c r="B31" s="2"/>
      <c r="C31" s="2"/>
      <c r="D31" s="2"/>
      <c r="E31" s="2"/>
      <c r="F31" s="2"/>
      <c r="G31" s="56"/>
    </row>
    <row r="32" spans="1:7" ht="12.75">
      <c r="A32" s="2"/>
      <c r="B32" s="2"/>
      <c r="C32" s="2"/>
      <c r="D32" s="2"/>
      <c r="E32" s="2"/>
      <c r="F32" s="2"/>
      <c r="G32" s="56"/>
    </row>
    <row r="33" spans="1:7" ht="12.75">
      <c r="A33" s="93" t="s">
        <v>56</v>
      </c>
      <c r="B33" s="93"/>
      <c r="C33" s="94" t="s">
        <v>110</v>
      </c>
      <c r="D33" s="95"/>
      <c r="E33" s="95"/>
      <c r="F33" s="95"/>
      <c r="G33" s="54" t="s">
        <v>53</v>
      </c>
    </row>
    <row r="34" spans="1:7" ht="12.75">
      <c r="A34" s="2"/>
      <c r="B34" s="2" t="s">
        <v>54</v>
      </c>
      <c r="C34" s="2"/>
      <c r="D34" s="2"/>
      <c r="E34" s="2"/>
      <c r="F34" s="2"/>
      <c r="G34" s="56" t="s">
        <v>55</v>
      </c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 t="s">
        <v>57</v>
      </c>
      <c r="B36" s="2"/>
      <c r="C36" s="2"/>
      <c r="D36" s="2"/>
      <c r="E36" s="2"/>
      <c r="F36" s="2"/>
      <c r="G36" s="2"/>
    </row>
    <row r="37" spans="1:7" ht="12.75">
      <c r="A37" s="8"/>
      <c r="B37" s="8"/>
      <c r="C37" s="8"/>
      <c r="D37" s="8"/>
      <c r="E37" s="8"/>
      <c r="F37" s="8"/>
      <c r="G37" s="8"/>
    </row>
  </sheetData>
  <sheetProtection/>
  <mergeCells count="23">
    <mergeCell ref="A33:B33"/>
    <mergeCell ref="C33:F33"/>
    <mergeCell ref="A11:D11"/>
    <mergeCell ref="A13:D13"/>
    <mergeCell ref="G2:H2"/>
    <mergeCell ref="E4:G4"/>
    <mergeCell ref="A6:H6"/>
    <mergeCell ref="A7:H7"/>
    <mergeCell ref="A9:D10"/>
    <mergeCell ref="E9:G9"/>
    <mergeCell ref="A12:D12"/>
    <mergeCell ref="A15:D15"/>
    <mergeCell ref="A18:D18"/>
    <mergeCell ref="A20:D20"/>
    <mergeCell ref="A22:D22"/>
    <mergeCell ref="A14:D14"/>
    <mergeCell ref="A21:D21"/>
    <mergeCell ref="A17:D17"/>
    <mergeCell ref="A25:B25"/>
    <mergeCell ref="C25:E25"/>
    <mergeCell ref="F25:G25"/>
    <mergeCell ref="A23:D23"/>
    <mergeCell ref="C28:F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Begenov, Daulet [ALM]</cp:lastModifiedBy>
  <cp:lastPrinted>2018-05-14T08:17:18Z</cp:lastPrinted>
  <dcterms:created xsi:type="dcterms:W3CDTF">1996-10-08T23:32:33Z</dcterms:created>
  <dcterms:modified xsi:type="dcterms:W3CDTF">2018-05-15T10:01:21Z</dcterms:modified>
  <cp:category/>
  <cp:version/>
  <cp:contentType/>
  <cp:contentStatus/>
</cp:coreProperties>
</file>