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2"/>
  </bookViews>
  <sheets>
    <sheet name="Отчет СК" sheetId="1" r:id="rId1"/>
    <sheet name="ДС косвенный" sheetId="2" r:id="rId2"/>
    <sheet name="баланс" sheetId="3" r:id="rId3"/>
    <sheet name="Ф№ 1кв 2015 " sheetId="4" r:id="rId4"/>
  </sheets>
  <externalReferences>
    <externalReference r:id="rId7"/>
  </externalReferences>
  <definedNames>
    <definedName name="_xlnm.Print_Area" localSheetId="2">'баланс'!$A$1:$J$69</definedName>
    <definedName name="_xlnm.Print_Area" localSheetId="0">'Отчет СК'!$A$1:$H$34</definedName>
    <definedName name="_xlnm.Print_Area" localSheetId="3">'Ф№ 1кв 2015 '!$A$1:$I$43</definedName>
  </definedNames>
  <calcPr fullCalcOnLoad="1"/>
</workbook>
</file>

<file path=xl/sharedStrings.xml><?xml version="1.0" encoding="utf-8"?>
<sst xmlns="http://schemas.openxmlformats.org/spreadsheetml/2006/main" count="257" uniqueCount="197">
  <si>
    <t xml:space="preserve">Наименование организации </t>
  </si>
  <si>
    <t>ТОО"Исткомтранс"</t>
  </si>
  <si>
    <t>Вид деятельности организации</t>
  </si>
  <si>
    <t>Реализация товаров (работ, услуг)</t>
  </si>
  <si>
    <t>Организационно-правовая форма</t>
  </si>
  <si>
    <t>ТОО</t>
  </si>
  <si>
    <t>Юридический адрес организации</t>
  </si>
  <si>
    <t>Активы</t>
  </si>
  <si>
    <t>Код стр.</t>
  </si>
  <si>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</si>
  <si>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</si>
  <si>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</si>
  <si>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</si>
  <si>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</si>
  <si>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</si>
  <si>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</si>
  <si>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</si>
  <si>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</si>
  <si>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</si>
  <si>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</si>
  <si>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</si>
  <si>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</si>
  <si>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</si>
  <si>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</si>
  <si>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</si>
  <si>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</si>
  <si>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</si>
  <si>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</si>
  <si>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</si>
  <si>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</si>
  <si>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</si>
  <si>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Итого долгосрочных активов</t>
  </si>
  <si>
    <t>030</t>
  </si>
  <si>
    <t>031</t>
  </si>
  <si>
    <t>033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</si>
  <si>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</si>
  <si>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</si>
  <si>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</si>
  <si>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</si>
  <si>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</si>
  <si>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</si>
  <si>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Итого долгосрочные обязательств</t>
  </si>
  <si>
    <t>400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</si>
  <si>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</si>
  <si>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</si>
  <si>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</si>
  <si>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</si>
  <si>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</si>
  <si>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</si>
  <si>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>054</t>
  </si>
  <si>
    <t>Доля меньшинства</t>
  </si>
  <si>
    <t>055</t>
  </si>
  <si>
    <t>Итого капитал</t>
  </si>
  <si>
    <t xml:space="preserve"> </t>
  </si>
  <si>
    <t xml:space="preserve">Руководитель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</si>
  <si>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</si>
  <si>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</si>
  <si>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</si>
  <si>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</si>
  <si>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</si>
  <si>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</si>
  <si>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060</t>
  </si>
  <si>
    <t>Себестоимость реализованной продукции и оказанных услуг</t>
  </si>
  <si>
    <t>Расходы на реализацию продукции и оказание услуг</t>
  </si>
  <si>
    <t>Гл. бухгалтер</t>
  </si>
  <si>
    <t>тыс. тенге</t>
  </si>
  <si>
    <t>Расходы по корпоративному подоходному налогу</t>
  </si>
  <si>
    <t>ОТЧЕТ ОБ ИЗМЕНЕНИЯХ В КАПИТАЛЕ</t>
  </si>
  <si>
    <t>тыс.тенге</t>
  </si>
  <si>
    <t>Нераспределенная прибыль</t>
  </si>
  <si>
    <t xml:space="preserve">-              </t>
  </si>
  <si>
    <t>Дивиденды</t>
  </si>
  <si>
    <t>ОТЧЕТ О СОВОКУПНОМ ДОХОДЕ</t>
  </si>
  <si>
    <t>Выручка</t>
  </si>
  <si>
    <t>Общие и административные расходы</t>
  </si>
  <si>
    <t xml:space="preserve">Финансовые расходы </t>
  </si>
  <si>
    <t>Итого краткосрочные обязательства</t>
  </si>
  <si>
    <t>Денежные средства и эквиваленты</t>
  </si>
  <si>
    <t>Прочие внеоборотные активы</t>
  </si>
  <si>
    <t>I. Долгосрочные активы</t>
  </si>
  <si>
    <t>Товарно-материальные запасы</t>
  </si>
  <si>
    <t>Обязательства</t>
  </si>
  <si>
    <t>Уставный капитал</t>
  </si>
  <si>
    <t>III. Капитал</t>
  </si>
  <si>
    <t>Койшибекова Ж.А</t>
  </si>
  <si>
    <t>Отчет о финансовом положении</t>
  </si>
  <si>
    <t xml:space="preserve">Финансовые доходы </t>
  </si>
  <si>
    <t>017</t>
  </si>
  <si>
    <t>018</t>
  </si>
  <si>
    <t>019</t>
  </si>
  <si>
    <t xml:space="preserve">Прибыль (убыток) после налогообложения от прекращенной деятельности </t>
  </si>
  <si>
    <t>Валовая прибыль (стр. 010 - стр.011)</t>
  </si>
  <si>
    <t>Прочие оборотные активы</t>
  </si>
  <si>
    <t>II. Оборотные активы</t>
  </si>
  <si>
    <t>Итого оборотных активов</t>
  </si>
  <si>
    <t>V. Текущие обязательства</t>
  </si>
  <si>
    <t>Торговая кредиторская задолженность</t>
  </si>
  <si>
    <t>Авансы полученные</t>
  </si>
  <si>
    <t>Итоговая прибыль (убыток) за период (стр. 021 +/- стр. 022)</t>
  </si>
  <si>
    <t xml:space="preserve">Прибыль (убыток) после налогообложения  (стр.021 - стр. 022) </t>
  </si>
  <si>
    <t>034</t>
  </si>
  <si>
    <t>035</t>
  </si>
  <si>
    <t xml:space="preserve">на конец </t>
  </si>
  <si>
    <t>Задолженность сотрудников по займам</t>
  </si>
  <si>
    <t>Предоплата по налогу на прибыль</t>
  </si>
  <si>
    <t>Кредиты и займы</t>
  </si>
  <si>
    <t>Отложенное налоговое обязательство</t>
  </si>
  <si>
    <t>Обязательство по налогу на прибыль</t>
  </si>
  <si>
    <t>Фонд переоценки</t>
  </si>
  <si>
    <t xml:space="preserve">Итого </t>
  </si>
  <si>
    <t>Аммортизация фонда переоценки</t>
  </si>
  <si>
    <t>ТОО Исткомтранс</t>
  </si>
  <si>
    <t xml:space="preserve">Уставный капитал </t>
  </si>
  <si>
    <t>028</t>
  </si>
  <si>
    <t>ИТОГО АКТИВОВ (стр. 100 + стр. 200)</t>
  </si>
  <si>
    <t xml:space="preserve">ИТОГО ОБЯЗАТЕЛЬСТВ (стр. 300 + стр. 400 )                                                                               </t>
  </si>
  <si>
    <t xml:space="preserve">ИТОГО КАПИТАЛ И ОБЯЗАТЕЛЬСТВ (стр. 300 + стр. 400 +стр 500)                                                                               </t>
  </si>
  <si>
    <t>Прибыль  по операционной  деят-ти стр. 012 -013+ стр. 014- cтр 015-стр 016)</t>
  </si>
  <si>
    <t>Прибыль (убыток) до налогов (стр. 017 + стр. 018- стр.019-стр.020)</t>
  </si>
  <si>
    <t>Итого совокупный доход за отчетный период</t>
  </si>
  <si>
    <t xml:space="preserve">ОТЧЕТ О ДВИЖЕНИИ ДЕНЕЖНЫХ СРЕДСТВ </t>
  </si>
  <si>
    <t>В тысячах тенге</t>
  </si>
  <si>
    <t>Движение денежных средств от операционной деятельности</t>
  </si>
  <si>
    <t>Прибыль до налогообложения</t>
  </si>
  <si>
    <t>Корректировки:</t>
  </si>
  <si>
    <t>Финансовые доходы</t>
  </si>
  <si>
    <t>Финансовые расходы</t>
  </si>
  <si>
    <t>Нереализованные отрицательные курсовые разницы</t>
  </si>
  <si>
    <t>Корректировки оборотного капитала</t>
  </si>
  <si>
    <t>(Увеличение) / уменьшение операционных активов:</t>
  </si>
  <si>
    <t>Запасы</t>
  </si>
  <si>
    <t>Торговая дебиторская задолженность</t>
  </si>
  <si>
    <t>Увеличение / (уменьшение) операционных обязательств:</t>
  </si>
  <si>
    <r>
      <t>Торговая</t>
    </r>
    <r>
      <rPr>
        <sz val="9"/>
        <color indexed="8"/>
        <rFont val="Arial"/>
        <family val="2"/>
      </rPr>
      <t xml:space="preserve"> кредиторская задолженность</t>
    </r>
  </si>
  <si>
    <r>
      <t>П</t>
    </r>
    <r>
      <rPr>
        <sz val="9"/>
        <color indexed="8"/>
        <rFont val="Arial"/>
        <family val="2"/>
      </rPr>
      <t>рочие краткосрочные обязательства</t>
    </r>
  </si>
  <si>
    <t>Поступление денежных средств от операционной деятельности</t>
  </si>
  <si>
    <t>Уплаченный налог на прибыль</t>
  </si>
  <si>
    <t>Проценты, выплаченные по обязательствам по финансовой аренде</t>
  </si>
  <si>
    <t>Чистые денежные потоки от операционной деятельности</t>
  </si>
  <si>
    <t>Движение денежных средств от инвестиционной деятельности</t>
  </si>
  <si>
    <t>Покупка основных средств</t>
  </si>
  <si>
    <t>Покупка нематериальных активов</t>
  </si>
  <si>
    <t>Поступления от продажи основных средств</t>
  </si>
  <si>
    <t>Выплаты займов сотрудниками</t>
  </si>
  <si>
    <t>Займы, выданные сотрудникам</t>
  </si>
  <si>
    <t>Чистые денежные потоки, использованные в инвестиционной деятельности</t>
  </si>
  <si>
    <t>Движение денежных средств от финансовой деятельности</t>
  </si>
  <si>
    <t>Поступления от займов</t>
  </si>
  <si>
    <t>Выплаты кредитов и займов, в т.ч. комиссии за предоставление кредитов</t>
  </si>
  <si>
    <t>Выплаты в погашение обязательств по финансовой аренде</t>
  </si>
  <si>
    <t>Дивиденды выплаченные</t>
  </si>
  <si>
    <t>Чистые денежные потоки от финансовой деятельности</t>
  </si>
  <si>
    <t>Чистое уменьшение денежных средств и их эквивалентов</t>
  </si>
  <si>
    <t>Влияние курсовых разниц на денежные средства и их эквиваленты</t>
  </si>
  <si>
    <t>Денежные средства и их эквиваленты на 1 января</t>
  </si>
  <si>
    <t>Денежные средства и их эквиваленты на 31 марта</t>
  </si>
  <si>
    <t>Износ и аммортизация</t>
  </si>
  <si>
    <t>Размещение депозитов</t>
  </si>
  <si>
    <t>Полученные проценты от депозитов</t>
  </si>
  <si>
    <t>Поступления от погашения депозитов</t>
  </si>
  <si>
    <t>Алматы Аль-Фараби, дом 77/7, н.п.11а</t>
  </si>
  <si>
    <t>Увеличение уставного капитала</t>
  </si>
  <si>
    <t>Поступления от взноса в уставный капитал</t>
  </si>
  <si>
    <t>Сальдо на 31 марта 2015 года(неаудир)</t>
  </si>
  <si>
    <t>Прибыль / убыток за период  1кв  2015</t>
  </si>
  <si>
    <t xml:space="preserve">Итого совокупный доход за  1 кв 2015 </t>
  </si>
  <si>
    <t>Плахотин Е.Д</t>
  </si>
  <si>
    <t>На 31 декабря 2015(аудир)</t>
  </si>
  <si>
    <t>Долгосрочная задолженность связанных сторон</t>
  </si>
  <si>
    <t xml:space="preserve">Торговая  и прочая дебиторская задолженность </t>
  </si>
  <si>
    <t xml:space="preserve">Авансы выплаченные и прочие оборотные активы </t>
  </si>
  <si>
    <t xml:space="preserve">Краткосрочные банковские депозиты </t>
  </si>
  <si>
    <t>009</t>
  </si>
  <si>
    <t>Денежные средства на специальных счетах</t>
  </si>
  <si>
    <t xml:space="preserve">Обязательства по  финансовой аренде </t>
  </si>
  <si>
    <t xml:space="preserve">Облигации </t>
  </si>
  <si>
    <t>Обязательства по финансовой аренде</t>
  </si>
  <si>
    <t>На 31 марта 2016 (неаудиров.)</t>
  </si>
  <si>
    <t>на 31 марта 2016 г</t>
  </si>
  <si>
    <t>За отчетный период   на 31.03 2016(неаудиров)</t>
  </si>
  <si>
    <t>За отчетный период   на  31.03 2015(неаудиров)</t>
  </si>
  <si>
    <t xml:space="preserve">Прочие доходы </t>
  </si>
  <si>
    <t xml:space="preserve">Прочие расходы </t>
  </si>
  <si>
    <t>Восстановление(убыток) от выбытия  обесценения основных средств</t>
  </si>
  <si>
    <t>Отрицательные курсовые разницы нетто</t>
  </si>
  <si>
    <t>по состоянию на 31 марта 2016 года</t>
  </si>
  <si>
    <t>31 марта 2016 г. (неаудир.)</t>
  </si>
  <si>
    <t xml:space="preserve">31 марта 2015 г.(неаудиров) </t>
  </si>
  <si>
    <t>Восстановление от обесценения( выбытия) основных средств</t>
  </si>
  <si>
    <t>Убыток от обесценения дебиторской задолженности</t>
  </si>
  <si>
    <t>Проценты, выплаченные по займам,облигациям и гарантии</t>
  </si>
  <si>
    <t>Обратный выкуп собственных облигаций</t>
  </si>
  <si>
    <t>на конец  31 марта 2016 г.</t>
  </si>
  <si>
    <t>Сальдо на 1 января 2015 года</t>
  </si>
  <si>
    <t>Сальдо на 31 декабря 2015 года(аудиров)</t>
  </si>
  <si>
    <t>Прибыль  за отчетный период   1 кв 2016</t>
  </si>
  <si>
    <t>Сальдо на 31 марта 2016 года(неаудир)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</si>
</sst>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0;[Red]\-0.00"/>
    <numFmt numFmtId="174" formatCode="0.0"/>
    <numFmt numFmtId="175" formatCode="#,##0.0"/>
    <numFmt numFmtId="176" formatCode="#,##0.000"/>
    <numFmt numFmtId="177" formatCode="0.0000"/>
    <numFmt numFmtId="178" formatCode="0.000"/>
    <numFmt numFmtId="179" formatCode="#,##0.00_ ;\-#,##0.00\ "/>
    <numFmt numFmtId="180" formatCode="_-* #,##0_р_._-;\-* #,##0_р_._-;_-* &quot;-&quot;??_р_._-;_-@_-"/>
    <numFmt numFmtId="181" formatCode="_(* #,##0.0_);_(* \(#,##0.0\);_(* &quot;-&quot;??_);_(@_)"/>
    <numFmt numFmtId="182" formatCode="_(* #,##0_);_(* \(#,##0\);_(* &quot;-&quot;??_);_(@_)"/>
    <numFmt numFmtId="183" formatCode="#,##0_р_."/>
    <numFmt numFmtId="184" formatCode="0;[Red]\-0"/>
    <numFmt numFmtId="185" formatCode="0.0;[Red]\-0.0"/>
    <numFmt numFmtId="186" formatCode="0.00_ ;[Red]\-0.00\ "/>
    <numFmt numFmtId="187" formatCode="#,##0.00_ ;[Red]\-#,##0.00\ "/>
    <numFmt numFmtId="188" formatCode="[$-409]d\-mmm\-yyyy;@"/>
    <numFmt numFmtId="189" formatCode="_-* #,##0.00_-;\-* #,##0.00_-;_-* &quot;-&quot;??_-;_-@_-"/>
    <numFmt numFmtId="190" formatCode="[$-FC19]d\ mmmm\ yyyy\ &quot;г.&quot;"/>
    <numFmt numFmtId="191" formatCode="&quot;(&quot;General&quot;)&quot;;&quot;(-&quot;General&quot;)&quot;"/>
    <numFmt numFmtId="192" formatCode="&quot;&quot;General&quot;&quot;;&quot;(-&quot;General&quot;)&quot;"/>
    <numFmt numFmtId="193" formatCode="&quot;&quot;General&quot;&quot;;&quot;(&quot;General&quot;)&quot;"/>
  </numFmts>
  <fonts count="6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1" fontId="17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7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6" fontId="4" fillId="0" borderId="0" xfId="0" applyNumberFormat="1" applyFont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0" fillId="0" borderId="0" xfId="0" applyNumberFormat="1" applyFont="1" applyAlignment="1">
      <alignment/>
    </xf>
    <xf numFmtId="182" fontId="61" fillId="0" borderId="0" xfId="63" applyNumberFormat="1" applyFont="1" applyAlignment="1">
      <alignment horizontal="left" vertical="center" indent="1"/>
    </xf>
    <xf numFmtId="182" fontId="0" fillId="0" borderId="0" xfId="63" applyNumberFormat="1" applyFont="1" applyAlignment="1">
      <alignment/>
    </xf>
    <xf numFmtId="182" fontId="62" fillId="0" borderId="14" xfId="63" applyNumberFormat="1" applyFont="1" applyBorder="1" applyAlignment="1">
      <alignment vertical="center" wrapText="1"/>
    </xf>
    <xf numFmtId="182" fontId="63" fillId="0" borderId="14" xfId="63" applyNumberFormat="1" applyFont="1" applyBorder="1" applyAlignment="1">
      <alignment horizontal="right" vertical="center" wrapText="1"/>
    </xf>
    <xf numFmtId="182" fontId="64" fillId="0" borderId="0" xfId="63" applyNumberFormat="1" applyFont="1" applyAlignment="1">
      <alignment horizontal="left" vertical="center" wrapText="1" indent="1"/>
    </xf>
    <xf numFmtId="182" fontId="63" fillId="0" borderId="0" xfId="63" applyNumberFormat="1" applyFont="1" applyAlignment="1">
      <alignment vertical="center" wrapText="1"/>
    </xf>
    <xf numFmtId="182" fontId="65" fillId="0" borderId="0" xfId="63" applyNumberFormat="1" applyFont="1" applyAlignment="1">
      <alignment vertical="center" wrapText="1"/>
    </xf>
    <xf numFmtId="182" fontId="66" fillId="0" borderId="0" xfId="63" applyNumberFormat="1" applyFont="1" applyAlignment="1">
      <alignment horizontal="left" vertical="center" wrapText="1" indent="3"/>
    </xf>
    <xf numFmtId="182" fontId="66" fillId="0" borderId="0" xfId="63" applyNumberFormat="1" applyFont="1" applyAlignment="1">
      <alignment vertical="center" wrapText="1"/>
    </xf>
    <xf numFmtId="182" fontId="0" fillId="0" borderId="0" xfId="63" applyNumberFormat="1" applyFont="1" applyAlignment="1">
      <alignment/>
    </xf>
    <xf numFmtId="182" fontId="65" fillId="0" borderId="0" xfId="63" applyNumberFormat="1" applyFont="1" applyAlignment="1">
      <alignment horizontal="left" vertical="center" wrapText="1" indent="3"/>
    </xf>
    <xf numFmtId="182" fontId="66" fillId="0" borderId="0" xfId="63" applyNumberFormat="1" applyFont="1" applyAlignment="1">
      <alignment horizontal="left" vertical="center" wrapText="1" indent="4"/>
    </xf>
    <xf numFmtId="182" fontId="66" fillId="0" borderId="0" xfId="63" applyNumberFormat="1" applyFont="1" applyAlignment="1">
      <alignment horizontal="left" vertical="center" wrapText="1" indent="1"/>
    </xf>
    <xf numFmtId="182" fontId="65" fillId="0" borderId="14" xfId="63" applyNumberFormat="1" applyFont="1" applyBorder="1" applyAlignment="1">
      <alignment horizontal="left" vertical="center" wrapText="1" indent="3"/>
    </xf>
    <xf numFmtId="182" fontId="65" fillId="0" borderId="14" xfId="63" applyNumberFormat="1" applyFont="1" applyBorder="1" applyAlignment="1">
      <alignment vertical="center" wrapText="1"/>
    </xf>
    <xf numFmtId="182" fontId="63" fillId="0" borderId="0" xfId="63" applyNumberFormat="1" applyFont="1" applyAlignment="1">
      <alignment horizontal="left" vertical="center" wrapText="1" indent="1"/>
    </xf>
    <xf numFmtId="182" fontId="65" fillId="0" borderId="0" xfId="63" applyNumberFormat="1" applyFont="1" applyAlignment="1">
      <alignment horizontal="left" vertical="center" wrapText="1" indent="4"/>
    </xf>
    <xf numFmtId="182" fontId="63" fillId="0" borderId="15" xfId="63" applyNumberFormat="1" applyFont="1" applyBorder="1" applyAlignment="1">
      <alignment horizontal="left" vertical="center" wrapText="1" indent="1"/>
    </xf>
    <xf numFmtId="182" fontId="63" fillId="0" borderId="15" xfId="63" applyNumberFormat="1" applyFont="1" applyBorder="1" applyAlignment="1">
      <alignment vertical="center" wrapText="1"/>
    </xf>
    <xf numFmtId="182" fontId="65" fillId="0" borderId="0" xfId="63" applyNumberFormat="1" applyFont="1" applyAlignment="1">
      <alignment horizontal="right" vertical="center" wrapText="1"/>
    </xf>
    <xf numFmtId="182" fontId="64" fillId="0" borderId="15" xfId="63" applyNumberFormat="1" applyFont="1" applyBorder="1" applyAlignment="1">
      <alignment horizontal="left" vertical="center" wrapText="1" indent="1"/>
    </xf>
    <xf numFmtId="182" fontId="63" fillId="0" borderId="15" xfId="63" applyNumberFormat="1" applyFont="1" applyBorder="1" applyAlignment="1">
      <alignment horizontal="right" vertical="center" wrapText="1"/>
    </xf>
    <xf numFmtId="182" fontId="67" fillId="0" borderId="0" xfId="63" applyNumberFormat="1" applyFont="1" applyAlignment="1">
      <alignment/>
    </xf>
    <xf numFmtId="182" fontId="66" fillId="0" borderId="0" xfId="63" applyNumberFormat="1" applyFont="1" applyAlignment="1">
      <alignment horizontal="justify" vertical="center" wrapText="1"/>
    </xf>
    <xf numFmtId="182" fontId="65" fillId="0" borderId="14" xfId="63" applyNumberFormat="1" applyFont="1" applyBorder="1" applyAlignment="1">
      <alignment horizontal="right" vertical="center" wrapText="1"/>
    </xf>
    <xf numFmtId="182" fontId="64" fillId="0" borderId="14" xfId="63" applyNumberFormat="1" applyFont="1" applyBorder="1" applyAlignment="1">
      <alignment horizontal="left" vertical="center" wrapText="1" indent="1"/>
    </xf>
    <xf numFmtId="182" fontId="63" fillId="0" borderId="0" xfId="63" applyNumberFormat="1" applyFont="1" applyAlignment="1">
      <alignment horizontal="right" vertical="center" wrapText="1"/>
    </xf>
    <xf numFmtId="182" fontId="65" fillId="0" borderId="0" xfId="63" applyNumberFormat="1" applyFont="1" applyAlignment="1">
      <alignment horizontal="left" vertical="center" wrapText="1" indent="2"/>
    </xf>
    <xf numFmtId="182" fontId="65" fillId="0" borderId="14" xfId="63" applyNumberFormat="1" applyFont="1" applyBorder="1" applyAlignment="1">
      <alignment horizontal="left" vertical="center" wrapText="1" indent="1"/>
    </xf>
    <xf numFmtId="182" fontId="63" fillId="0" borderId="16" xfId="63" applyNumberFormat="1" applyFont="1" applyBorder="1" applyAlignment="1">
      <alignment horizontal="left" vertical="center" wrapText="1" indent="1"/>
    </xf>
    <xf numFmtId="182" fontId="63" fillId="0" borderId="16" xfId="63" applyNumberFormat="1" applyFont="1" applyBorder="1" applyAlignment="1">
      <alignment horizontal="right" vertical="center" wrapText="1"/>
    </xf>
    <xf numFmtId="182" fontId="0" fillId="0" borderId="0" xfId="63" applyNumberFormat="1" applyFont="1" applyFill="1" applyAlignment="1">
      <alignment horizontal="left" vertical="center"/>
    </xf>
    <xf numFmtId="182" fontId="4" fillId="0" borderId="0" xfId="63" applyNumberFormat="1" applyFont="1" applyFill="1" applyBorder="1" applyAlignment="1">
      <alignment/>
    </xf>
    <xf numFmtId="182" fontId="4" fillId="0" borderId="0" xfId="63" applyNumberFormat="1" applyFont="1" applyFill="1" applyAlignment="1">
      <alignment/>
    </xf>
    <xf numFmtId="182" fontId="8" fillId="0" borderId="0" xfId="63" applyNumberFormat="1" applyFont="1" applyFill="1" applyBorder="1" applyAlignment="1">
      <alignment horizontal="center" vertical="top"/>
    </xf>
    <xf numFmtId="182" fontId="4" fillId="0" borderId="0" xfId="63" applyNumberFormat="1" applyFont="1" applyFill="1" applyAlignment="1">
      <alignment horizontal="left"/>
    </xf>
    <xf numFmtId="182" fontId="0" fillId="0" borderId="0" xfId="63" applyNumberFormat="1" applyFont="1" applyFill="1" applyAlignment="1">
      <alignment/>
    </xf>
    <xf numFmtId="193" fontId="0" fillId="0" borderId="0" xfId="0" applyNumberFormat="1" applyFont="1" applyAlignment="1">
      <alignment wrapText="1"/>
    </xf>
    <xf numFmtId="193" fontId="4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93" fontId="3" fillId="0" borderId="0" xfId="0" applyNumberFormat="1" applyFont="1" applyAlignment="1">
      <alignment horizontal="center" vertical="center"/>
    </xf>
    <xf numFmtId="193" fontId="2" fillId="33" borderId="10" xfId="0" applyNumberFormat="1" applyFont="1" applyFill="1" applyBorder="1" applyAlignment="1">
      <alignment horizontal="center"/>
    </xf>
    <xf numFmtId="193" fontId="5" fillId="0" borderId="11" xfId="0" applyNumberFormat="1" applyFont="1" applyBorder="1" applyAlignment="1">
      <alignment horizontal="center" vertical="center"/>
    </xf>
    <xf numFmtId="193" fontId="4" fillId="0" borderId="11" xfId="0" applyNumberFormat="1" applyFont="1" applyBorder="1" applyAlignment="1">
      <alignment horizontal="center" vertical="center"/>
    </xf>
    <xf numFmtId="193" fontId="5" fillId="0" borderId="0" xfId="0" applyNumberFormat="1" applyFont="1" applyAlignment="1">
      <alignment/>
    </xf>
    <xf numFmtId="193" fontId="4" fillId="0" borderId="0" xfId="0" applyNumberFormat="1" applyFont="1" applyAlignment="1">
      <alignment wrapText="1"/>
    </xf>
    <xf numFmtId="193" fontId="5" fillId="0" borderId="11" xfId="0" applyNumberFormat="1" applyFont="1" applyBorder="1" applyAlignment="1">
      <alignment horizontal="center"/>
    </xf>
    <xf numFmtId="193" fontId="0" fillId="0" borderId="0" xfId="0" applyNumberFormat="1" applyFont="1" applyAlignment="1">
      <alignment horizontal="left"/>
    </xf>
    <xf numFmtId="193" fontId="4" fillId="0" borderId="0" xfId="0" applyNumberFormat="1" applyFont="1" applyAlignment="1">
      <alignment horizontal="left"/>
    </xf>
    <xf numFmtId="193" fontId="4" fillId="0" borderId="0" xfId="0" applyNumberFormat="1" applyFont="1" applyAlignment="1">
      <alignment horizontal="left" vertical="center"/>
    </xf>
    <xf numFmtId="193" fontId="1" fillId="0" borderId="0" xfId="0" applyNumberFormat="1" applyFont="1" applyAlignment="1">
      <alignment/>
    </xf>
    <xf numFmtId="193" fontId="12" fillId="0" borderId="0" xfId="0" applyNumberFormat="1" applyFont="1" applyAlignment="1">
      <alignment/>
    </xf>
    <xf numFmtId="193" fontId="13" fillId="0" borderId="0" xfId="0" applyNumberFormat="1" applyFont="1" applyAlignment="1">
      <alignment/>
    </xf>
    <xf numFmtId="193" fontId="14" fillId="0" borderId="0" xfId="0" applyNumberFormat="1" applyFont="1" applyAlignment="1">
      <alignment/>
    </xf>
    <xf numFmtId="182" fontId="4" fillId="34" borderId="17" xfId="63" applyNumberFormat="1" applyFont="1" applyFill="1" applyBorder="1" applyAlignment="1">
      <alignment horizontal="center" vertical="center"/>
    </xf>
    <xf numFmtId="182" fontId="5" fillId="34" borderId="13" xfId="63" applyNumberFormat="1" applyFont="1" applyFill="1" applyBorder="1" applyAlignment="1">
      <alignment horizontal="center" vertical="center"/>
    </xf>
    <xf numFmtId="182" fontId="5" fillId="0" borderId="13" xfId="63" applyNumberFormat="1" applyFont="1" applyBorder="1" applyAlignment="1">
      <alignment horizontal="center" vertical="center"/>
    </xf>
    <xf numFmtId="182" fontId="4" fillId="0" borderId="11" xfId="63" applyNumberFormat="1" applyFont="1" applyBorder="1" applyAlignment="1">
      <alignment horizontal="center"/>
    </xf>
    <xf numFmtId="182" fontId="5" fillId="0" borderId="11" xfId="63" applyNumberFormat="1" applyFont="1" applyBorder="1" applyAlignment="1">
      <alignment horizontal="center" vertical="center"/>
    </xf>
    <xf numFmtId="182" fontId="5" fillId="0" borderId="11" xfId="63" applyNumberFormat="1" applyFont="1" applyBorder="1" applyAlignment="1">
      <alignment horizontal="center"/>
    </xf>
    <xf numFmtId="182" fontId="5" fillId="33" borderId="11" xfId="63" applyNumberFormat="1" applyFont="1" applyFill="1" applyBorder="1" applyAlignment="1">
      <alignment/>
    </xf>
    <xf numFmtId="182" fontId="4" fillId="33" borderId="18" xfId="63" applyNumberFormat="1" applyFont="1" applyFill="1" applyBorder="1" applyAlignment="1">
      <alignment/>
    </xf>
    <xf numFmtId="182" fontId="4" fillId="33" borderId="13" xfId="63" applyNumberFormat="1" applyFont="1" applyFill="1" applyBorder="1" applyAlignment="1">
      <alignment/>
    </xf>
    <xf numFmtId="182" fontId="4" fillId="33" borderId="11" xfId="63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182" fontId="4" fillId="33" borderId="19" xfId="63" applyNumberFormat="1" applyFont="1" applyFill="1" applyBorder="1" applyAlignment="1">
      <alignment/>
    </xf>
    <xf numFmtId="182" fontId="64" fillId="33" borderId="20" xfId="63" applyNumberFormat="1" applyFont="1" applyFill="1" applyBorder="1" applyAlignment="1">
      <alignment/>
    </xf>
    <xf numFmtId="182" fontId="5" fillId="33" borderId="20" xfId="63" applyNumberFormat="1" applyFont="1" applyFill="1" applyBorder="1" applyAlignment="1">
      <alignment/>
    </xf>
    <xf numFmtId="182" fontId="5" fillId="33" borderId="21" xfId="63" applyNumberFormat="1" applyFont="1" applyFill="1" applyBorder="1" applyAlignment="1">
      <alignment/>
    </xf>
    <xf numFmtId="0" fontId="15" fillId="0" borderId="11" xfId="0" applyFont="1" applyBorder="1" applyAlignment="1">
      <alignment/>
    </xf>
    <xf numFmtId="0" fontId="16" fillId="0" borderId="13" xfId="0" applyFont="1" applyBorder="1" applyAlignment="1">
      <alignment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9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34" borderId="11" xfId="0" applyFont="1" applyFill="1" applyBorder="1" applyAlignment="1">
      <alignment/>
    </xf>
    <xf numFmtId="0" fontId="1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14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5" fillId="0" borderId="23" xfId="0" applyFont="1" applyBorder="1" applyAlignment="1">
      <alignment/>
    </xf>
    <xf numFmtId="0" fontId="4" fillId="34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193" fontId="0" fillId="0" borderId="10" xfId="0" applyNumberFormat="1" applyFont="1" applyBorder="1" applyAlignment="1">
      <alignment/>
    </xf>
    <xf numFmtId="193" fontId="8" fillId="0" borderId="0" xfId="0" applyNumberFormat="1" applyFont="1" applyAlignment="1">
      <alignment horizontal="center" vertical="top"/>
    </xf>
    <xf numFmtId="193" fontId="5" fillId="0" borderId="11" xfId="0" applyNumberFormat="1" applyFont="1" applyBorder="1" applyAlignment="1">
      <alignment wrapText="1"/>
    </xf>
    <xf numFmtId="193" fontId="5" fillId="0" borderId="12" xfId="0" applyNumberFormat="1" applyFont="1" applyBorder="1" applyAlignment="1">
      <alignment horizontal="left" wrapText="1"/>
    </xf>
    <xf numFmtId="193" fontId="4" fillId="0" borderId="10" xfId="0" applyNumberFormat="1" applyFont="1" applyBorder="1" applyAlignment="1">
      <alignment/>
    </xf>
    <xf numFmtId="193" fontId="15" fillId="0" borderId="12" xfId="0" applyNumberFormat="1" applyFont="1" applyBorder="1" applyAlignment="1">
      <alignment/>
    </xf>
    <xf numFmtId="193" fontId="4" fillId="0" borderId="12" xfId="0" applyNumberFormat="1" applyFont="1" applyBorder="1" applyAlignment="1">
      <alignment horizontal="left"/>
    </xf>
    <xf numFmtId="193" fontId="5" fillId="0" borderId="12" xfId="0" applyNumberFormat="1" applyFont="1" applyBorder="1" applyAlignment="1">
      <alignment/>
    </xf>
    <xf numFmtId="193" fontId="4" fillId="0" borderId="23" xfId="0" applyNumberFormat="1" applyFont="1" applyBorder="1" applyAlignment="1">
      <alignment horizontal="left" wrapText="1"/>
    </xf>
    <xf numFmtId="193" fontId="5" fillId="0" borderId="12" xfId="0" applyNumberFormat="1" applyFont="1" applyBorder="1" applyAlignment="1">
      <alignment horizontal="left"/>
    </xf>
    <xf numFmtId="193" fontId="5" fillId="0" borderId="11" xfId="0" applyNumberFormat="1" applyFont="1" applyBorder="1" applyAlignment="1">
      <alignment horizontal="center" vertical="center"/>
    </xf>
    <xf numFmtId="193" fontId="5" fillId="0" borderId="19" xfId="0" applyNumberFormat="1" applyFont="1" applyBorder="1" applyAlignment="1">
      <alignment horizontal="center" vertical="center" wrapText="1"/>
    </xf>
    <xf numFmtId="193" fontId="5" fillId="0" borderId="13" xfId="0" applyNumberFormat="1" applyFont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193" fontId="4" fillId="33" borderId="10" xfId="0" applyNumberFormat="1" applyFont="1" applyFill="1" applyBorder="1" applyAlignment="1">
      <alignment wrapText="1"/>
    </xf>
    <xf numFmtId="193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horizontal="left" vertical="center"/>
    </xf>
    <xf numFmtId="193" fontId="1" fillId="0" borderId="0" xfId="0" applyNumberFormat="1" applyFont="1" applyAlignment="1">
      <alignment horizontal="center"/>
    </xf>
    <xf numFmtId="193" fontId="5" fillId="33" borderId="10" xfId="0" applyNumberFormat="1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 2" xfId="33"/>
    <cellStyle name="Comma_PBC KAS final" xfId="34"/>
    <cellStyle name="Normal_PB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95325" y="0"/>
          <a:ext cx="5581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4800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4800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54;%20&#1045;&#1083;&#1077;&#1085;&#1072;%202011&#1048;&#1050;&#1058;\4&#1082;&#1074;2011\&#1060;&#1080;&#1085;&#1072;&#1083;%20&#1060;&#1054;%202011\&#1060;&#1080;&#1085;.&#1086;&#1090;&#1095;&#1077;&#1090;&#1085;&#1086;&#1089;&#1090;&#1100;4&#1082;&#1074;%202011%20&#1075;%20-%2008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СК"/>
      <sheetName val="ДС  12 мес 2011 "/>
      <sheetName val="Отчет о финансовом положении"/>
      <sheetName val="баланс"/>
      <sheetName val="Ф№ 12 мес"/>
      <sheetName val="ОСВ на 31декабр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A37" sqref="A37"/>
    </sheetView>
  </sheetViews>
  <sheetFormatPr defaultColWidth="9.140625" defaultRowHeight="12.75"/>
  <cols>
    <col min="1" max="1" width="34.7109375" style="0" customWidth="1"/>
    <col min="2" max="2" width="9.140625" style="0" hidden="1" customWidth="1"/>
    <col min="3" max="3" width="4.57421875" style="0" hidden="1" customWidth="1"/>
    <col min="4" max="4" width="14.57421875" style="0" hidden="1" customWidth="1"/>
    <col min="5" max="5" width="18.140625" style="0" customWidth="1"/>
    <col min="6" max="6" width="13.7109375" style="0" customWidth="1"/>
    <col min="7" max="7" width="15.57421875" style="0" customWidth="1"/>
    <col min="8" max="8" width="14.7109375" style="0" customWidth="1"/>
    <col min="9" max="9" width="10.140625" style="0" bestFit="1" customWidth="1"/>
  </cols>
  <sheetData>
    <row r="1" spans="1:8" ht="12.75">
      <c r="A1" s="2"/>
      <c r="B1" s="2"/>
      <c r="C1" s="2"/>
      <c r="D1" s="3"/>
      <c r="E1" s="3"/>
      <c r="F1" s="3"/>
      <c r="G1" s="3"/>
      <c r="H1" s="4"/>
    </row>
    <row r="2" spans="1:8" ht="12.75">
      <c r="A2" s="2"/>
      <c r="B2" s="2"/>
      <c r="C2" s="2"/>
      <c r="D2" s="3"/>
      <c r="E2" s="3"/>
      <c r="F2" s="3"/>
      <c r="G2" s="115"/>
      <c r="H2" s="115"/>
    </row>
    <row r="4" spans="1:7" ht="12.75">
      <c r="A4" s="26" t="s">
        <v>0</v>
      </c>
      <c r="B4" s="26"/>
      <c r="C4" s="26"/>
      <c r="D4" s="26"/>
      <c r="E4" s="116" t="s">
        <v>111</v>
      </c>
      <c r="F4" s="116"/>
      <c r="G4" s="116"/>
    </row>
    <row r="6" spans="1:8" ht="15.75">
      <c r="A6" s="117" t="s">
        <v>67</v>
      </c>
      <c r="B6" s="117"/>
      <c r="C6" s="117"/>
      <c r="D6" s="117"/>
      <c r="E6" s="117"/>
      <c r="F6" s="117"/>
      <c r="G6" s="117"/>
      <c r="H6" s="117"/>
    </row>
    <row r="7" spans="1:8" ht="12.75">
      <c r="A7" s="118" t="s">
        <v>192</v>
      </c>
      <c r="B7" s="118"/>
      <c r="C7" s="118"/>
      <c r="D7" s="118"/>
      <c r="E7" s="118"/>
      <c r="F7" s="118"/>
      <c r="G7" s="118"/>
      <c r="H7" s="118"/>
    </row>
    <row r="8" ht="12.75">
      <c r="H8" t="s">
        <v>68</v>
      </c>
    </row>
    <row r="9" spans="1:8" ht="12.75">
      <c r="A9" s="119"/>
      <c r="B9" s="119"/>
      <c r="C9" s="119"/>
      <c r="D9" s="119"/>
      <c r="E9" s="120"/>
      <c r="F9" s="120"/>
      <c r="G9" s="120"/>
      <c r="H9" s="27" t="s">
        <v>109</v>
      </c>
    </row>
    <row r="10" spans="1:8" ht="24">
      <c r="A10" s="119"/>
      <c r="B10" s="119"/>
      <c r="C10" s="119"/>
      <c r="D10" s="119"/>
      <c r="E10" s="27" t="s">
        <v>112</v>
      </c>
      <c r="F10" s="27" t="s">
        <v>108</v>
      </c>
      <c r="G10" s="27" t="s">
        <v>69</v>
      </c>
      <c r="H10" s="27"/>
    </row>
    <row r="11" spans="1:8" ht="12.75">
      <c r="A11" s="113" t="s">
        <v>193</v>
      </c>
      <c r="B11" s="113"/>
      <c r="C11" s="113"/>
      <c r="D11" s="113"/>
      <c r="E11" s="104">
        <v>3845400</v>
      </c>
      <c r="F11" s="104">
        <v>12614011</v>
      </c>
      <c r="G11" s="104">
        <v>28370829</v>
      </c>
      <c r="H11" s="104">
        <f>G11+F11+E11</f>
        <v>44830240</v>
      </c>
    </row>
    <row r="12" spans="1:8" ht="13.5" thickBot="1">
      <c r="A12" s="121" t="s">
        <v>164</v>
      </c>
      <c r="B12" s="121"/>
      <c r="C12" s="121"/>
      <c r="D12" s="121"/>
      <c r="E12" s="105" t="s">
        <v>70</v>
      </c>
      <c r="F12" s="105"/>
      <c r="G12" s="105">
        <v>1185892</v>
      </c>
      <c r="H12" s="105">
        <f>G12</f>
        <v>1185892</v>
      </c>
    </row>
    <row r="13" spans="1:8" ht="12.75">
      <c r="A13" s="114" t="s">
        <v>165</v>
      </c>
      <c r="B13" s="114"/>
      <c r="C13" s="114"/>
      <c r="D13" s="114"/>
      <c r="E13" s="106" t="s">
        <v>70</v>
      </c>
      <c r="F13" s="106"/>
      <c r="G13" s="106">
        <f>G12</f>
        <v>1185892</v>
      </c>
      <c r="H13" s="106">
        <f>G13</f>
        <v>1185892</v>
      </c>
    </row>
    <row r="14" spans="1:8" ht="12.75">
      <c r="A14" s="122" t="s">
        <v>110</v>
      </c>
      <c r="B14" s="122"/>
      <c r="C14" s="122"/>
      <c r="D14" s="122"/>
      <c r="E14" s="107"/>
      <c r="F14" s="107">
        <v>-262658</v>
      </c>
      <c r="G14" s="107">
        <v>262658</v>
      </c>
      <c r="H14" s="107">
        <f>F14+G14</f>
        <v>0</v>
      </c>
    </row>
    <row r="15" spans="1:8" ht="12.75">
      <c r="A15" s="122" t="s">
        <v>161</v>
      </c>
      <c r="B15" s="122"/>
      <c r="C15" s="122"/>
      <c r="D15" s="122"/>
      <c r="E15" s="108"/>
      <c r="F15" s="108"/>
      <c r="G15" s="108"/>
      <c r="H15" s="108">
        <f>E15</f>
        <v>0</v>
      </c>
    </row>
    <row r="16" spans="1:8" ht="13.5" thickBot="1">
      <c r="A16" s="123" t="s">
        <v>71</v>
      </c>
      <c r="B16" s="123"/>
      <c r="C16" s="123"/>
      <c r="D16" s="123"/>
      <c r="E16" s="109" t="s">
        <v>70</v>
      </c>
      <c r="F16" s="109"/>
      <c r="G16" s="109"/>
      <c r="H16" s="109">
        <f>G16</f>
        <v>0</v>
      </c>
    </row>
    <row r="17" spans="1:8" ht="13.5" thickBot="1">
      <c r="A17" s="124" t="s">
        <v>163</v>
      </c>
      <c r="B17" s="125"/>
      <c r="C17" s="125"/>
      <c r="D17" s="125"/>
      <c r="E17" s="110">
        <f>E11+E15</f>
        <v>3845400</v>
      </c>
      <c r="F17" s="110">
        <f>F11+F14</f>
        <v>12351353</v>
      </c>
      <c r="G17" s="110">
        <f>G11+G13+G14+G16</f>
        <v>29819379</v>
      </c>
      <c r="H17" s="110">
        <f>H11+H13+H16+H15</f>
        <v>46016132</v>
      </c>
    </row>
    <row r="18" spans="1:8" ht="13.5" thickBot="1">
      <c r="A18" s="124" t="s">
        <v>194</v>
      </c>
      <c r="B18" s="125"/>
      <c r="C18" s="125"/>
      <c r="D18" s="125"/>
      <c r="E18" s="110">
        <v>3845400</v>
      </c>
      <c r="F18" s="110">
        <v>13051923</v>
      </c>
      <c r="G18" s="110">
        <v>1654738</v>
      </c>
      <c r="H18" s="110">
        <f>G18+F18+E18</f>
        <v>18552061</v>
      </c>
    </row>
    <row r="19" spans="1:8" ht="12.75">
      <c r="A19" s="114" t="s">
        <v>195</v>
      </c>
      <c r="B19" s="114"/>
      <c r="C19" s="114"/>
      <c r="D19" s="114"/>
      <c r="E19" s="106" t="s">
        <v>70</v>
      </c>
      <c r="F19" s="106"/>
      <c r="G19" s="106">
        <v>892223</v>
      </c>
      <c r="H19" s="106">
        <f>G19</f>
        <v>892223</v>
      </c>
    </row>
    <row r="20" spans="1:8" ht="12.75">
      <c r="A20" s="122" t="s">
        <v>119</v>
      </c>
      <c r="B20" s="122"/>
      <c r="C20" s="122"/>
      <c r="D20" s="122"/>
      <c r="E20" s="107" t="s">
        <v>70</v>
      </c>
      <c r="F20" s="107"/>
      <c r="G20" s="107">
        <f>G19</f>
        <v>892223</v>
      </c>
      <c r="H20" s="107">
        <f>G20</f>
        <v>892223</v>
      </c>
    </row>
    <row r="21" spans="1:8" ht="12.75">
      <c r="A21" s="122" t="s">
        <v>110</v>
      </c>
      <c r="B21" s="122"/>
      <c r="C21" s="122"/>
      <c r="D21" s="122"/>
      <c r="E21" s="107"/>
      <c r="F21" s="107">
        <v>-271182</v>
      </c>
      <c r="G21" s="107">
        <v>271182</v>
      </c>
      <c r="H21" s="107">
        <f>F21+G21</f>
        <v>0</v>
      </c>
    </row>
    <row r="22" spans="1:8" ht="13.5" thickBot="1">
      <c r="A22" s="123" t="s">
        <v>71</v>
      </c>
      <c r="B22" s="123"/>
      <c r="C22" s="123"/>
      <c r="D22" s="123"/>
      <c r="E22" s="109"/>
      <c r="F22" s="109"/>
      <c r="G22" s="109"/>
      <c r="H22" s="109">
        <f>G22</f>
        <v>0</v>
      </c>
    </row>
    <row r="23" spans="1:9" ht="13.5" thickBot="1">
      <c r="A23" s="126" t="s">
        <v>196</v>
      </c>
      <c r="B23" s="127"/>
      <c r="C23" s="127"/>
      <c r="D23" s="127"/>
      <c r="E23" s="111">
        <f>E18</f>
        <v>3845400</v>
      </c>
      <c r="F23" s="111">
        <f>F18+F21</f>
        <v>12780741</v>
      </c>
      <c r="G23" s="111">
        <f>G18+G20+G21+G22</f>
        <v>2818143</v>
      </c>
      <c r="H23" s="112">
        <f>G23+F23+E23</f>
        <v>19444284</v>
      </c>
      <c r="I23" s="41"/>
    </row>
    <row r="25" spans="1:7" ht="12.75">
      <c r="A25" s="131" t="s">
        <v>54</v>
      </c>
      <c r="B25" s="131"/>
      <c r="C25" s="129" t="s">
        <v>166</v>
      </c>
      <c r="D25" s="129"/>
      <c r="E25" s="129"/>
      <c r="F25" s="129" t="s">
        <v>55</v>
      </c>
      <c r="G25" s="129"/>
    </row>
    <row r="26" spans="2:7" ht="12.75">
      <c r="B26" t="s">
        <v>56</v>
      </c>
      <c r="F26" s="130" t="s">
        <v>57</v>
      </c>
      <c r="G26" s="130"/>
    </row>
    <row r="27" spans="1:7" ht="12.75">
      <c r="A27" s="128" t="s">
        <v>58</v>
      </c>
      <c r="B27" s="128"/>
      <c r="C27" s="129" t="s">
        <v>84</v>
      </c>
      <c r="D27" s="129"/>
      <c r="E27" s="129"/>
      <c r="F27" s="129" t="s">
        <v>55</v>
      </c>
      <c r="G27" s="129"/>
    </row>
    <row r="28" spans="2:7" ht="12.75">
      <c r="B28" t="s">
        <v>56</v>
      </c>
      <c r="F28" s="130" t="s">
        <v>57</v>
      </c>
      <c r="G28" s="130"/>
    </row>
    <row r="29" ht="12.75">
      <c r="A29" s="2" t="s">
        <v>59</v>
      </c>
    </row>
    <row r="30" ht="12.75">
      <c r="G30" s="41"/>
    </row>
  </sheetData>
  <sheetProtection/>
  <mergeCells count="27">
    <mergeCell ref="A23:D23"/>
    <mergeCell ref="A27:B27"/>
    <mergeCell ref="C27:E27"/>
    <mergeCell ref="F27:G27"/>
    <mergeCell ref="F28:G28"/>
    <mergeCell ref="A25:B25"/>
    <mergeCell ref="C25:E25"/>
    <mergeCell ref="F25:G25"/>
    <mergeCell ref="F26:G26"/>
    <mergeCell ref="A14:D14"/>
    <mergeCell ref="A16:D16"/>
    <mergeCell ref="A19:D19"/>
    <mergeCell ref="A17:D17"/>
    <mergeCell ref="A22:D22"/>
    <mergeCell ref="A20:D20"/>
    <mergeCell ref="A21:D21"/>
    <mergeCell ref="A18:D18"/>
    <mergeCell ref="A15:D15"/>
    <mergeCell ref="A11:D11"/>
    <mergeCell ref="A13:D13"/>
    <mergeCell ref="G2:H2"/>
    <mergeCell ref="E4:G4"/>
    <mergeCell ref="A6:H6"/>
    <mergeCell ref="A7:H7"/>
    <mergeCell ref="A9:D10"/>
    <mergeCell ref="E9:G9"/>
    <mergeCell ref="A12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1">
      <selection activeCell="A6" sqref="A6"/>
    </sheetView>
  </sheetViews>
  <sheetFormatPr defaultColWidth="9.140625" defaultRowHeight="12.75"/>
  <cols>
    <col min="1" max="1" width="52.7109375" style="45" customWidth="1"/>
    <col min="2" max="2" width="18.8515625" style="45" customWidth="1"/>
    <col min="3" max="3" width="17.8515625" style="45" customWidth="1"/>
    <col min="4" max="16384" width="9.140625" style="45" customWidth="1"/>
  </cols>
  <sheetData>
    <row r="1" ht="15.75">
      <c r="A1" s="44" t="s">
        <v>120</v>
      </c>
    </row>
    <row r="2" ht="12.75">
      <c r="A2" s="53" t="s">
        <v>185</v>
      </c>
    </row>
    <row r="3" spans="1:3" ht="37.5" customHeight="1" thickBot="1">
      <c r="A3" s="46" t="s">
        <v>121</v>
      </c>
      <c r="B3" s="47" t="s">
        <v>186</v>
      </c>
      <c r="C3" s="47" t="s">
        <v>187</v>
      </c>
    </row>
    <row r="4" spans="1:3" ht="24">
      <c r="A4" s="48" t="s">
        <v>122</v>
      </c>
      <c r="B4" s="49"/>
      <c r="C4" s="50"/>
    </row>
    <row r="5" spans="1:4" ht="12.75">
      <c r="A5" s="51" t="s">
        <v>123</v>
      </c>
      <c r="B5" s="50">
        <v>892392</v>
      </c>
      <c r="C5" s="52">
        <v>1304595</v>
      </c>
      <c r="D5" s="53"/>
    </row>
    <row r="6" spans="1:4" ht="12.75">
      <c r="A6" s="54" t="s">
        <v>124</v>
      </c>
      <c r="B6" s="50"/>
      <c r="C6" s="50"/>
      <c r="D6" s="53"/>
    </row>
    <row r="7" spans="1:4" ht="12.75">
      <c r="A7" s="54" t="s">
        <v>156</v>
      </c>
      <c r="B7" s="50">
        <v>1308546</v>
      </c>
      <c r="C7" s="50">
        <v>1490748</v>
      </c>
      <c r="D7" s="53"/>
    </row>
    <row r="8" spans="1:4" ht="12.75">
      <c r="A8" s="51" t="s">
        <v>125</v>
      </c>
      <c r="B8" s="50">
        <v>-429804</v>
      </c>
      <c r="C8" s="50">
        <v>-72045</v>
      </c>
      <c r="D8" s="53"/>
    </row>
    <row r="9" spans="1:4" ht="12.75">
      <c r="A9" s="51" t="s">
        <v>126</v>
      </c>
      <c r="B9" s="50">
        <v>2615634</v>
      </c>
      <c r="C9" s="50">
        <v>1384861</v>
      </c>
      <c r="D9" s="53"/>
    </row>
    <row r="10" spans="1:4" ht="24">
      <c r="A10" s="55" t="s">
        <v>188</v>
      </c>
      <c r="B10" s="50">
        <v>-11674</v>
      </c>
      <c r="C10" s="50">
        <v>6882</v>
      </c>
      <c r="D10" s="53"/>
    </row>
    <row r="11" spans="1:4" ht="12.75">
      <c r="A11" s="51" t="s">
        <v>189</v>
      </c>
      <c r="B11" s="50"/>
      <c r="C11" s="50"/>
      <c r="D11" s="53"/>
    </row>
    <row r="12" spans="1:4" ht="12.75">
      <c r="A12" s="51" t="s">
        <v>127</v>
      </c>
      <c r="B12" s="50">
        <v>-1237357</v>
      </c>
      <c r="C12" s="50">
        <v>543342</v>
      </c>
      <c r="D12" s="53"/>
    </row>
    <row r="13" spans="1:4" ht="12.75">
      <c r="A13" s="48" t="s">
        <v>128</v>
      </c>
      <c r="B13" s="52"/>
      <c r="C13" s="52"/>
      <c r="D13" s="53"/>
    </row>
    <row r="14" spans="1:4" ht="12.75">
      <c r="A14" s="56" t="s">
        <v>129</v>
      </c>
      <c r="B14" s="50"/>
      <c r="C14" s="50"/>
      <c r="D14" s="53"/>
    </row>
    <row r="15" spans="1:4" ht="12.75">
      <c r="A15" s="54" t="s">
        <v>130</v>
      </c>
      <c r="B15" s="50">
        <v>-19290</v>
      </c>
      <c r="C15" s="50">
        <v>-19806</v>
      </c>
      <c r="D15" s="53"/>
    </row>
    <row r="16" spans="1:4" ht="12.75">
      <c r="A16" s="54" t="s">
        <v>131</v>
      </c>
      <c r="B16" s="50">
        <v>-453963</v>
      </c>
      <c r="C16" s="50">
        <v>-666751</v>
      </c>
      <c r="D16" s="53"/>
    </row>
    <row r="17" spans="1:4" ht="12.75">
      <c r="A17" s="54" t="s">
        <v>92</v>
      </c>
      <c r="B17" s="50">
        <v>4099361</v>
      </c>
      <c r="C17" s="50">
        <v>-746482</v>
      </c>
      <c r="D17" s="53"/>
    </row>
    <row r="18" spans="1:4" ht="12.75">
      <c r="A18" s="56" t="s">
        <v>132</v>
      </c>
      <c r="B18" s="50"/>
      <c r="C18" s="50"/>
      <c r="D18" s="53"/>
    </row>
    <row r="19" spans="1:4" ht="12.75">
      <c r="A19" s="54" t="s">
        <v>133</v>
      </c>
      <c r="B19" s="50">
        <v>612173</v>
      </c>
      <c r="C19" s="50">
        <v>1331667</v>
      </c>
      <c r="D19" s="53"/>
    </row>
    <row r="20" spans="1:4" ht="12.75">
      <c r="A20" s="54" t="s">
        <v>97</v>
      </c>
      <c r="B20" s="50">
        <v>1695207</v>
      </c>
      <c r="C20" s="50">
        <v>33478</v>
      </c>
      <c r="D20" s="53"/>
    </row>
    <row r="21" spans="1:4" ht="13.5" thickBot="1">
      <c r="A21" s="57" t="s">
        <v>134</v>
      </c>
      <c r="B21" s="58">
        <v>-72306</v>
      </c>
      <c r="C21" s="58">
        <v>108305</v>
      </c>
      <c r="D21" s="53"/>
    </row>
    <row r="22" spans="1:4" ht="24">
      <c r="A22" s="59" t="s">
        <v>135</v>
      </c>
      <c r="B22" s="49">
        <f>B7+B9+B10+B12+B17+B19+B20+B21+B5+B8+B15+B16+B11</f>
        <v>8998919</v>
      </c>
      <c r="C22" s="49">
        <f>C7+C9+C10+C12+C17+C19+C20+C21+C5+C8+C15+C16+C11</f>
        <v>4698794</v>
      </c>
      <c r="D22" s="53"/>
    </row>
    <row r="23" spans="1:4" ht="12.75">
      <c r="A23" s="50" t="s">
        <v>136</v>
      </c>
      <c r="B23" s="50">
        <v>-152346</v>
      </c>
      <c r="C23" s="50">
        <v>-118703</v>
      </c>
      <c r="D23" s="53"/>
    </row>
    <row r="24" spans="1:4" ht="24">
      <c r="A24" s="60" t="s">
        <v>137</v>
      </c>
      <c r="B24" s="50">
        <v>-324672</v>
      </c>
      <c r="C24" s="50">
        <v>-83317</v>
      </c>
      <c r="D24" s="53"/>
    </row>
    <row r="25" spans="1:4" ht="13.5" thickBot="1">
      <c r="A25" s="52" t="s">
        <v>190</v>
      </c>
      <c r="B25" s="50">
        <v>-1417143</v>
      </c>
      <c r="C25" s="50">
        <v>-960849</v>
      </c>
      <c r="D25" s="53"/>
    </row>
    <row r="26" spans="1:4" ht="24.75" thickBot="1">
      <c r="A26" s="61" t="s">
        <v>138</v>
      </c>
      <c r="B26" s="62">
        <f>B22+B23+B24+B25</f>
        <v>7104758</v>
      </c>
      <c r="C26" s="62">
        <f>C22+C23+C24+C25</f>
        <v>3535925</v>
      </c>
      <c r="D26" s="53"/>
    </row>
    <row r="27" spans="1:4" ht="24">
      <c r="A27" s="48" t="s">
        <v>139</v>
      </c>
      <c r="B27" s="50"/>
      <c r="C27" s="50"/>
      <c r="D27" s="53"/>
    </row>
    <row r="28" spans="1:4" ht="12.75">
      <c r="A28" s="54" t="s">
        <v>140</v>
      </c>
      <c r="B28" s="50">
        <v>-2892</v>
      </c>
      <c r="C28" s="50">
        <v>-994965</v>
      </c>
      <c r="D28" s="53"/>
    </row>
    <row r="29" spans="1:4" ht="12.75">
      <c r="A29" s="54" t="s">
        <v>141</v>
      </c>
      <c r="B29" s="63">
        <v>-644</v>
      </c>
      <c r="C29" s="63"/>
      <c r="D29" s="53"/>
    </row>
    <row r="30" spans="1:4" ht="12.75">
      <c r="A30" s="54" t="s">
        <v>142</v>
      </c>
      <c r="B30" s="63">
        <v>4995</v>
      </c>
      <c r="C30" s="63"/>
      <c r="D30" s="53"/>
    </row>
    <row r="31" spans="1:4" ht="12.75">
      <c r="A31" s="54" t="s">
        <v>158</v>
      </c>
      <c r="B31" s="63">
        <v>134321</v>
      </c>
      <c r="C31" s="63">
        <v>55260</v>
      </c>
      <c r="D31" s="53"/>
    </row>
    <row r="32" spans="1:4" ht="12.75">
      <c r="A32" s="54" t="s">
        <v>157</v>
      </c>
      <c r="B32" s="63">
        <v>-36997886</v>
      </c>
      <c r="C32" s="63">
        <v>-3810990</v>
      </c>
      <c r="D32" s="53"/>
    </row>
    <row r="33" spans="1:4" ht="12.75">
      <c r="A33" s="54" t="s">
        <v>159</v>
      </c>
      <c r="B33" s="63">
        <v>41056550</v>
      </c>
      <c r="C33" s="63">
        <v>2722690</v>
      </c>
      <c r="D33" s="53"/>
    </row>
    <row r="34" spans="1:4" ht="12.75">
      <c r="A34" s="51" t="s">
        <v>143</v>
      </c>
      <c r="B34" s="63">
        <v>-62527</v>
      </c>
      <c r="C34" s="63">
        <v>7183</v>
      </c>
      <c r="D34" s="53"/>
    </row>
    <row r="35" spans="1:4" ht="13.5" thickBot="1">
      <c r="A35" s="51" t="s">
        <v>144</v>
      </c>
      <c r="B35" s="63"/>
      <c r="C35" s="63">
        <v>-14480</v>
      </c>
      <c r="D35" s="53"/>
    </row>
    <row r="36" spans="1:4" ht="24.75" thickBot="1">
      <c r="A36" s="64" t="s">
        <v>145</v>
      </c>
      <c r="B36" s="65">
        <f>SUM(B28:B35)</f>
        <v>4131917</v>
      </c>
      <c r="C36" s="65">
        <f>C30+C31+C33+C34+C28+C32+C35+C29</f>
        <v>-2035302</v>
      </c>
      <c r="D36" s="53"/>
    </row>
    <row r="37" spans="1:4" ht="12.75">
      <c r="A37" s="66"/>
      <c r="B37" s="53"/>
      <c r="C37" s="53"/>
      <c r="D37" s="53"/>
    </row>
    <row r="38" spans="1:4" ht="24">
      <c r="A38" s="48" t="s">
        <v>146</v>
      </c>
      <c r="B38" s="67"/>
      <c r="C38" s="67"/>
      <c r="D38" s="53"/>
    </row>
    <row r="39" spans="1:4" ht="12.75">
      <c r="A39" s="54" t="s">
        <v>147</v>
      </c>
      <c r="B39" s="63">
        <v>1143811</v>
      </c>
      <c r="C39" s="63"/>
      <c r="D39" s="53"/>
    </row>
    <row r="40" spans="1:4" ht="12.75">
      <c r="A40" s="54" t="s">
        <v>191</v>
      </c>
      <c r="B40" s="63">
        <v>-7739559</v>
      </c>
      <c r="C40" s="63"/>
      <c r="D40" s="53"/>
    </row>
    <row r="41" spans="1:4" ht="12.75">
      <c r="A41" s="54" t="s">
        <v>162</v>
      </c>
      <c r="B41" s="63"/>
      <c r="C41" s="63"/>
      <c r="D41" s="53"/>
    </row>
    <row r="42" spans="1:4" ht="24">
      <c r="A42" s="54" t="s">
        <v>148</v>
      </c>
      <c r="B42" s="63">
        <v>-3274752</v>
      </c>
      <c r="C42" s="63">
        <v>-1930430</v>
      </c>
      <c r="D42" s="53"/>
    </row>
    <row r="43" spans="1:4" ht="24">
      <c r="A43" s="54" t="s">
        <v>149</v>
      </c>
      <c r="B43" s="63">
        <v>-776497</v>
      </c>
      <c r="C43" s="63">
        <v>-294679</v>
      </c>
      <c r="D43" s="53"/>
    </row>
    <row r="44" spans="1:4" ht="13.5" thickBot="1">
      <c r="A44" s="57" t="s">
        <v>150</v>
      </c>
      <c r="B44" s="68"/>
      <c r="C44" s="68"/>
      <c r="D44" s="53"/>
    </row>
    <row r="45" spans="1:4" ht="13.5" thickBot="1">
      <c r="A45" s="69" t="s">
        <v>151</v>
      </c>
      <c r="B45" s="47">
        <f>SUM(B39:B44)</f>
        <v>-10646997</v>
      </c>
      <c r="C45" s="47">
        <f>C39+C42+C43+C44+C40+C41</f>
        <v>-2225109</v>
      </c>
      <c r="D45" s="53"/>
    </row>
    <row r="46" spans="1:4" ht="24">
      <c r="A46" s="48" t="s">
        <v>152</v>
      </c>
      <c r="B46" s="70">
        <f>B26+B36+B45</f>
        <v>589678</v>
      </c>
      <c r="C46" s="70">
        <f>C26+C36+C45</f>
        <v>-724486</v>
      </c>
      <c r="D46" s="53"/>
    </row>
    <row r="47" spans="1:4" ht="24">
      <c r="A47" s="71" t="s">
        <v>153</v>
      </c>
      <c r="B47" s="63">
        <v>455875</v>
      </c>
      <c r="C47" s="63">
        <v>10978</v>
      </c>
      <c r="D47" s="53"/>
    </row>
    <row r="48" spans="1:4" ht="13.5" thickBot="1">
      <c r="A48" s="72" t="s">
        <v>154</v>
      </c>
      <c r="B48" s="47">
        <v>3016710</v>
      </c>
      <c r="C48" s="47">
        <v>2155105</v>
      </c>
      <c r="D48" s="53"/>
    </row>
    <row r="49" spans="1:4" ht="13.5" thickBot="1">
      <c r="A49" s="73" t="s">
        <v>155</v>
      </c>
      <c r="B49" s="74">
        <f>B46+B48+B47</f>
        <v>4062263</v>
      </c>
      <c r="C49" s="74">
        <f>C46+C48+C47</f>
        <v>1441597</v>
      </c>
      <c r="D49" s="53"/>
    </row>
    <row r="50" spans="2:4" ht="13.5" thickTop="1">
      <c r="B50" s="53"/>
      <c r="C50" s="53"/>
      <c r="D50" s="53"/>
    </row>
    <row r="52" spans="1:8" ht="12.75">
      <c r="A52" s="75" t="s">
        <v>54</v>
      </c>
      <c r="B52" s="129" t="s">
        <v>166</v>
      </c>
      <c r="C52" s="129"/>
      <c r="D52" s="129"/>
      <c r="E52" s="76"/>
      <c r="F52" s="76"/>
      <c r="G52" s="76"/>
      <c r="H52" s="76"/>
    </row>
    <row r="53" spans="1:8" ht="12.75">
      <c r="A53" s="77"/>
      <c r="B53"/>
      <c r="C53"/>
      <c r="D53"/>
      <c r="E53" s="78"/>
      <c r="F53" s="78"/>
      <c r="G53" s="78"/>
      <c r="H53" s="78"/>
    </row>
    <row r="54" spans="1:8" ht="12.75">
      <c r="A54" s="79" t="s">
        <v>58</v>
      </c>
      <c r="B54" s="129" t="s">
        <v>84</v>
      </c>
      <c r="C54" s="129"/>
      <c r="D54" s="129"/>
      <c r="E54" s="76"/>
      <c r="F54" s="76"/>
      <c r="G54" s="76"/>
      <c r="H54" s="76"/>
    </row>
    <row r="55" spans="1:8" ht="12.75">
      <c r="A55" s="77"/>
      <c r="B55" s="76"/>
      <c r="C55" s="76"/>
      <c r="D55" s="76"/>
      <c r="E55" s="78"/>
      <c r="F55" s="78"/>
      <c r="G55" s="78"/>
      <c r="H55" s="78"/>
    </row>
    <row r="56" spans="1:8" ht="12.75">
      <c r="A56" s="80" t="s">
        <v>59</v>
      </c>
      <c r="B56" s="77"/>
      <c r="C56" s="77"/>
      <c r="D56" s="77"/>
      <c r="E56" s="77"/>
      <c r="F56" s="77"/>
      <c r="G56" s="77"/>
      <c r="H56" s="77"/>
    </row>
  </sheetData>
  <sheetProtection/>
  <mergeCells count="2">
    <mergeCell ref="B52:D52"/>
    <mergeCell ref="B54:D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U70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3.57421875" style="2" customWidth="1"/>
    <col min="2" max="2" width="8.8515625" style="2" customWidth="1"/>
    <col min="3" max="3" width="3.28125" style="2" customWidth="1"/>
    <col min="4" max="4" width="20.8515625" style="2" customWidth="1"/>
    <col min="5" max="5" width="10.57421875" style="2" customWidth="1"/>
    <col min="6" max="6" width="8.00390625" style="2" customWidth="1"/>
    <col min="7" max="7" width="10.57421875" style="2" customWidth="1"/>
    <col min="8" max="8" width="13.8515625" style="2" customWidth="1"/>
    <col min="9" max="9" width="14.57421875" style="2" customWidth="1"/>
    <col min="10" max="10" width="12.00390625" style="2" customWidth="1"/>
    <col min="11" max="11" width="14.57421875" style="2" customWidth="1"/>
    <col min="12" max="12" width="18.8515625" style="2" customWidth="1"/>
    <col min="13" max="255" width="8.8515625" style="2" customWidth="1"/>
  </cols>
  <sheetData>
    <row r="1" s="1" customFormat="1" ht="12.75" customHeight="1"/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4:9" ht="12.75" customHeight="1">
      <c r="D4" s="143" t="s">
        <v>85</v>
      </c>
      <c r="E4" s="143"/>
      <c r="F4" s="143"/>
      <c r="G4" s="5"/>
      <c r="H4" s="5"/>
      <c r="I4" s="5"/>
    </row>
    <row r="5" spans="4:7" ht="12.75">
      <c r="D5" s="38" t="s">
        <v>102</v>
      </c>
      <c r="E5" s="144">
        <v>42460</v>
      </c>
      <c r="F5" s="145"/>
      <c r="G5" s="145"/>
    </row>
    <row r="6" spans="5:7" ht="12.75">
      <c r="E6" s="146"/>
      <c r="F6" s="146"/>
      <c r="G6" s="146"/>
    </row>
    <row r="7" spans="1:9" ht="12.75">
      <c r="A7" s="147" t="s">
        <v>0</v>
      </c>
      <c r="B7" s="147"/>
      <c r="C7" s="147"/>
      <c r="D7" s="147"/>
      <c r="E7" s="148" t="s">
        <v>1</v>
      </c>
      <c r="F7" s="148"/>
      <c r="G7" s="148"/>
      <c r="H7" s="148"/>
      <c r="I7" s="148"/>
    </row>
    <row r="8" spans="1:9" ht="12.75" customHeight="1">
      <c r="A8" s="147" t="s">
        <v>2</v>
      </c>
      <c r="B8" s="147"/>
      <c r="C8" s="147"/>
      <c r="D8" s="147"/>
      <c r="E8" s="149" t="s">
        <v>3</v>
      </c>
      <c r="F8" s="149"/>
      <c r="G8" s="149"/>
      <c r="H8" s="149"/>
      <c r="I8" s="149"/>
    </row>
    <row r="9" spans="1:9" ht="12.75" customHeight="1">
      <c r="A9" s="147" t="s">
        <v>4</v>
      </c>
      <c r="B9" s="147"/>
      <c r="C9" s="147"/>
      <c r="D9" s="147"/>
      <c r="E9" s="150" t="s">
        <v>5</v>
      </c>
      <c r="F9" s="150"/>
      <c r="G9" s="150"/>
      <c r="H9" s="150"/>
      <c r="I9" s="150"/>
    </row>
    <row r="10" spans="1:10" ht="12.75" customHeight="1">
      <c r="A10" s="147" t="s">
        <v>6</v>
      </c>
      <c r="B10" s="147"/>
      <c r="C10" s="147"/>
      <c r="D10" s="147"/>
      <c r="E10" s="132" t="s">
        <v>160</v>
      </c>
      <c r="F10" s="132"/>
      <c r="G10" s="132"/>
      <c r="H10" s="132"/>
      <c r="I10" s="132"/>
      <c r="J10" s="132"/>
    </row>
    <row r="11" ht="12.75" customHeight="1"/>
    <row r="12" ht="12.75" customHeight="1">
      <c r="I12" s="7" t="s">
        <v>65</v>
      </c>
    </row>
    <row r="13" spans="1:9" ht="12.75" customHeight="1">
      <c r="A13" s="151" t="s">
        <v>7</v>
      </c>
      <c r="B13" s="151"/>
      <c r="C13" s="151"/>
      <c r="D13" s="151"/>
      <c r="E13" s="151"/>
      <c r="F13" s="151"/>
      <c r="G13" s="137" t="s">
        <v>8</v>
      </c>
      <c r="H13" s="139" t="s">
        <v>177</v>
      </c>
      <c r="I13" s="139" t="s">
        <v>167</v>
      </c>
    </row>
    <row r="14" spans="1:9" ht="38.25" customHeight="1">
      <c r="A14" s="151"/>
      <c r="B14" s="151"/>
      <c r="C14" s="151"/>
      <c r="D14" s="151"/>
      <c r="E14" s="151"/>
      <c r="F14" s="151"/>
      <c r="G14" s="138"/>
      <c r="H14" s="140"/>
      <c r="I14" s="140"/>
    </row>
    <row r="15" spans="1:9" s="8" customFormat="1" ht="12.75" customHeight="1">
      <c r="A15" s="135" t="s">
        <v>79</v>
      </c>
      <c r="B15" s="135"/>
      <c r="C15" s="135"/>
      <c r="D15" s="135"/>
      <c r="E15" s="135"/>
      <c r="F15" s="135"/>
      <c r="G15" s="9"/>
      <c r="H15" s="9"/>
      <c r="I15" s="9"/>
    </row>
    <row r="16" spans="1:11" s="8" customFormat="1" ht="12.75" customHeight="1">
      <c r="A16" s="133" t="s">
        <v>23</v>
      </c>
      <c r="B16" s="133"/>
      <c r="C16" s="133"/>
      <c r="D16" s="133"/>
      <c r="E16" s="133"/>
      <c r="F16" s="133"/>
      <c r="G16" s="30" t="s">
        <v>24</v>
      </c>
      <c r="H16" s="34">
        <v>94514994</v>
      </c>
      <c r="I16" s="25">
        <v>95812877</v>
      </c>
      <c r="K16" s="20"/>
    </row>
    <row r="17" spans="1:11" ht="12.75" customHeight="1">
      <c r="A17" s="153" t="s">
        <v>29</v>
      </c>
      <c r="B17" s="153"/>
      <c r="C17" s="153"/>
      <c r="D17" s="153"/>
      <c r="E17" s="153"/>
      <c r="F17" s="153"/>
      <c r="G17" s="30" t="s">
        <v>30</v>
      </c>
      <c r="H17" s="34">
        <v>39623</v>
      </c>
      <c r="I17" s="25">
        <v>40072</v>
      </c>
      <c r="K17" s="20"/>
    </row>
    <row r="18" spans="1:11" s="8" customFormat="1" ht="12.75" customHeight="1">
      <c r="A18" s="153" t="s">
        <v>103</v>
      </c>
      <c r="B18" s="153"/>
      <c r="C18" s="153"/>
      <c r="D18" s="153"/>
      <c r="E18" s="153"/>
      <c r="F18" s="153"/>
      <c r="G18" s="31" t="s">
        <v>17</v>
      </c>
      <c r="H18" s="36">
        <v>16852</v>
      </c>
      <c r="I18" s="25">
        <v>20405</v>
      </c>
      <c r="K18" s="20"/>
    </row>
    <row r="19" spans="1:11" s="8" customFormat="1" ht="12.75" customHeight="1">
      <c r="A19" s="153" t="s">
        <v>168</v>
      </c>
      <c r="B19" s="153"/>
      <c r="C19" s="153"/>
      <c r="D19" s="153"/>
      <c r="E19" s="153"/>
      <c r="F19" s="153"/>
      <c r="G19" s="31" t="s">
        <v>113</v>
      </c>
      <c r="H19" s="36">
        <v>192750</v>
      </c>
      <c r="I19" s="25"/>
      <c r="K19" s="20"/>
    </row>
    <row r="20" spans="1:11" s="8" customFormat="1" ht="12.75" customHeight="1">
      <c r="A20" s="152" t="s">
        <v>31</v>
      </c>
      <c r="B20" s="152"/>
      <c r="C20" s="152"/>
      <c r="D20" s="152"/>
      <c r="E20" s="152"/>
      <c r="F20" s="152"/>
      <c r="G20" s="12">
        <v>200</v>
      </c>
      <c r="H20" s="35">
        <f>SUM(H16:H19)</f>
        <v>94764219</v>
      </c>
      <c r="I20" s="16">
        <f>SUM(I16:I19)</f>
        <v>95873354</v>
      </c>
      <c r="J20" s="20"/>
      <c r="K20" s="20"/>
    </row>
    <row r="21" spans="1:11" s="8" customFormat="1" ht="12.75" customHeight="1">
      <c r="A21" s="135" t="s">
        <v>93</v>
      </c>
      <c r="B21" s="135"/>
      <c r="C21" s="135"/>
      <c r="D21" s="135"/>
      <c r="E21" s="135"/>
      <c r="F21" s="135"/>
      <c r="G21" s="9"/>
      <c r="H21" s="37"/>
      <c r="I21" s="17"/>
      <c r="K21" s="20"/>
    </row>
    <row r="22" spans="1:11" s="8" customFormat="1" ht="12.75" customHeight="1">
      <c r="A22" s="133" t="s">
        <v>80</v>
      </c>
      <c r="B22" s="133"/>
      <c r="C22" s="133"/>
      <c r="D22" s="133"/>
      <c r="E22" s="133"/>
      <c r="F22" s="133"/>
      <c r="G22" s="30" t="s">
        <v>12</v>
      </c>
      <c r="H22" s="34">
        <v>121194</v>
      </c>
      <c r="I22" s="25">
        <v>101904</v>
      </c>
      <c r="K22" s="22"/>
    </row>
    <row r="23" spans="1:11" s="8" customFormat="1" ht="12.75" customHeight="1" hidden="1">
      <c r="A23" s="133" t="s">
        <v>25</v>
      </c>
      <c r="B23" s="133"/>
      <c r="C23" s="133"/>
      <c r="D23" s="133"/>
      <c r="E23" s="133"/>
      <c r="F23" s="133"/>
      <c r="G23" s="30" t="s">
        <v>26</v>
      </c>
      <c r="H23" s="34"/>
      <c r="I23" s="25"/>
      <c r="K23" s="20"/>
    </row>
    <row r="24" spans="1:11" s="8" customFormat="1" ht="12.75" customHeight="1" hidden="1">
      <c r="A24" s="133" t="s">
        <v>27</v>
      </c>
      <c r="B24" s="133"/>
      <c r="C24" s="133"/>
      <c r="D24" s="133"/>
      <c r="E24" s="133"/>
      <c r="F24" s="133"/>
      <c r="G24" s="30" t="s">
        <v>28</v>
      </c>
      <c r="H24" s="34"/>
      <c r="I24" s="25"/>
      <c r="K24" s="20"/>
    </row>
    <row r="25" spans="1:11" s="2" customFormat="1" ht="12.75" customHeight="1">
      <c r="A25" s="133" t="s">
        <v>169</v>
      </c>
      <c r="B25" s="133"/>
      <c r="C25" s="133"/>
      <c r="D25" s="133"/>
      <c r="E25" s="133"/>
      <c r="F25" s="133"/>
      <c r="G25" s="30" t="s">
        <v>11</v>
      </c>
      <c r="H25" s="34">
        <v>7393153</v>
      </c>
      <c r="I25" s="25">
        <v>7326503</v>
      </c>
      <c r="K25" s="20"/>
    </row>
    <row r="26" spans="1:11" s="2" customFormat="1" ht="12.75" customHeight="1">
      <c r="A26" s="133" t="s">
        <v>170</v>
      </c>
      <c r="B26" s="133"/>
      <c r="C26" s="133"/>
      <c r="D26" s="133"/>
      <c r="E26" s="133"/>
      <c r="F26" s="133"/>
      <c r="G26" s="30" t="s">
        <v>15</v>
      </c>
      <c r="H26" s="34">
        <v>7471019</v>
      </c>
      <c r="I26" s="25">
        <v>3059947</v>
      </c>
      <c r="K26" s="20"/>
    </row>
    <row r="27" spans="1:11" ht="12.75">
      <c r="A27" s="133" t="s">
        <v>104</v>
      </c>
      <c r="B27" s="133"/>
      <c r="C27" s="133"/>
      <c r="D27" s="133"/>
      <c r="E27" s="133"/>
      <c r="F27" s="133"/>
      <c r="G27" s="30" t="s">
        <v>13</v>
      </c>
      <c r="H27" s="34">
        <v>671395</v>
      </c>
      <c r="I27" s="25">
        <v>519218</v>
      </c>
      <c r="K27" s="20"/>
    </row>
    <row r="28" spans="1:11" s="8" customFormat="1" ht="12.75" customHeight="1" hidden="1">
      <c r="A28" s="133" t="s">
        <v>78</v>
      </c>
      <c r="B28" s="133"/>
      <c r="C28" s="133"/>
      <c r="D28" s="133"/>
      <c r="E28" s="133"/>
      <c r="F28" s="133"/>
      <c r="G28" s="30" t="s">
        <v>15</v>
      </c>
      <c r="H28" s="34"/>
      <c r="I28" s="25" t="e">
        <f>#REF!</f>
        <v>#REF!</v>
      </c>
      <c r="K28" s="20"/>
    </row>
    <row r="29" spans="1:11" s="8" customFormat="1" ht="12.75" customHeight="1" hidden="1">
      <c r="A29" s="133" t="s">
        <v>19</v>
      </c>
      <c r="B29" s="133"/>
      <c r="C29" s="133"/>
      <c r="D29" s="133"/>
      <c r="E29" s="133"/>
      <c r="F29" s="133"/>
      <c r="G29" s="30" t="s">
        <v>20</v>
      </c>
      <c r="H29" s="34"/>
      <c r="I29" s="25"/>
      <c r="K29" s="20"/>
    </row>
    <row r="30" spans="1:11" s="8" customFormat="1" ht="12.75" customHeight="1" hidden="1">
      <c r="A30" s="133" t="s">
        <v>21</v>
      </c>
      <c r="B30" s="133"/>
      <c r="C30" s="133"/>
      <c r="D30" s="133"/>
      <c r="E30" s="133"/>
      <c r="F30" s="133"/>
      <c r="G30" s="30" t="s">
        <v>22</v>
      </c>
      <c r="H30" s="34"/>
      <c r="I30" s="25"/>
      <c r="K30" s="20"/>
    </row>
    <row r="31" spans="1:11" s="2" customFormat="1" ht="12.75" customHeight="1">
      <c r="A31" s="133" t="s">
        <v>171</v>
      </c>
      <c r="B31" s="133"/>
      <c r="C31" s="133"/>
      <c r="D31" s="133"/>
      <c r="E31" s="133"/>
      <c r="F31" s="133"/>
      <c r="G31" s="30" t="s">
        <v>172</v>
      </c>
      <c r="H31" s="34">
        <v>5080862</v>
      </c>
      <c r="I31" s="25">
        <v>9777930</v>
      </c>
      <c r="K31" s="20"/>
    </row>
    <row r="32" spans="1:11" s="2" customFormat="1" ht="12.75" customHeight="1">
      <c r="A32" s="133" t="s">
        <v>173</v>
      </c>
      <c r="B32" s="133"/>
      <c r="C32" s="133"/>
      <c r="D32" s="133"/>
      <c r="E32" s="133"/>
      <c r="F32" s="133"/>
      <c r="G32" s="31" t="s">
        <v>9</v>
      </c>
      <c r="H32" s="34">
        <v>4923174</v>
      </c>
      <c r="I32" s="25">
        <v>12520347</v>
      </c>
      <c r="K32" s="20"/>
    </row>
    <row r="33" spans="1:11" s="2" customFormat="1" ht="12.75" customHeight="1">
      <c r="A33" s="133" t="s">
        <v>77</v>
      </c>
      <c r="B33" s="133"/>
      <c r="C33" s="133"/>
      <c r="D33" s="133"/>
      <c r="E33" s="133"/>
      <c r="F33" s="133"/>
      <c r="G33" s="31" t="s">
        <v>10</v>
      </c>
      <c r="H33" s="34">
        <v>4062263</v>
      </c>
      <c r="I33" s="25">
        <v>3016710</v>
      </c>
      <c r="K33" s="20"/>
    </row>
    <row r="34" spans="1:11" s="2" customFormat="1" ht="12.75" customHeight="1">
      <c r="A34" s="134" t="s">
        <v>94</v>
      </c>
      <c r="B34" s="134"/>
      <c r="C34" s="134"/>
      <c r="D34" s="134"/>
      <c r="E34" s="134"/>
      <c r="F34" s="134"/>
      <c r="G34" s="32" t="s">
        <v>16</v>
      </c>
      <c r="H34" s="35">
        <f>SUM(H22:H33)</f>
        <v>29723060</v>
      </c>
      <c r="I34" s="35">
        <v>36322559</v>
      </c>
      <c r="K34" s="20"/>
    </row>
    <row r="35" spans="1:11" s="2" customFormat="1" ht="12.75" customHeight="1">
      <c r="A35" s="142" t="s">
        <v>114</v>
      </c>
      <c r="B35" s="142"/>
      <c r="C35" s="142"/>
      <c r="D35" s="142"/>
      <c r="E35" s="142"/>
      <c r="F35" s="142"/>
      <c r="G35" s="12"/>
      <c r="H35" s="35">
        <f>H20+H34</f>
        <v>124487279</v>
      </c>
      <c r="I35" s="16">
        <f>I20+I34</f>
        <v>132195913</v>
      </c>
      <c r="K35" s="20"/>
    </row>
    <row r="36" spans="1:9" ht="12.75" customHeight="1">
      <c r="A36" s="151" t="s">
        <v>81</v>
      </c>
      <c r="B36" s="151"/>
      <c r="C36" s="151"/>
      <c r="D36" s="151"/>
      <c r="E36" s="151"/>
      <c r="F36" s="151"/>
      <c r="G36" s="137"/>
      <c r="H36" s="139"/>
      <c r="I36" s="139"/>
    </row>
    <row r="37" spans="1:9" ht="10.5" customHeight="1">
      <c r="A37" s="151"/>
      <c r="B37" s="151"/>
      <c r="C37" s="151"/>
      <c r="D37" s="151"/>
      <c r="E37" s="151"/>
      <c r="F37" s="151"/>
      <c r="G37" s="138"/>
      <c r="H37" s="140"/>
      <c r="I37" s="140"/>
    </row>
    <row r="38" spans="1:11" s="8" customFormat="1" ht="12.75" customHeight="1">
      <c r="A38" s="154" t="s">
        <v>83</v>
      </c>
      <c r="B38" s="154"/>
      <c r="C38" s="154"/>
      <c r="D38" s="154"/>
      <c r="E38" s="154"/>
      <c r="F38" s="154"/>
      <c r="G38" s="39"/>
      <c r="H38" s="36"/>
      <c r="I38" s="40"/>
      <c r="K38" s="20"/>
    </row>
    <row r="39" spans="1:12" ht="12.75">
      <c r="A39" s="141" t="s">
        <v>82</v>
      </c>
      <c r="B39" s="141"/>
      <c r="C39" s="141"/>
      <c r="D39" s="141"/>
      <c r="E39" s="141"/>
      <c r="F39" s="141"/>
      <c r="G39" s="10" t="s">
        <v>43</v>
      </c>
      <c r="H39" s="34">
        <v>3845400</v>
      </c>
      <c r="I39" s="25">
        <v>3845400</v>
      </c>
      <c r="J39" s="18"/>
      <c r="K39" s="20"/>
      <c r="L39" s="23"/>
    </row>
    <row r="40" spans="1:12" ht="12.75" hidden="1">
      <c r="A40" s="141" t="s">
        <v>44</v>
      </c>
      <c r="B40" s="141"/>
      <c r="C40" s="141"/>
      <c r="D40" s="141"/>
      <c r="E40" s="141"/>
      <c r="F40" s="141"/>
      <c r="G40" s="10" t="s">
        <v>45</v>
      </c>
      <c r="H40" s="34"/>
      <c r="I40" s="25"/>
      <c r="K40" s="20"/>
      <c r="L40" s="23"/>
    </row>
    <row r="41" spans="1:11" ht="12.75" hidden="1">
      <c r="A41" s="141" t="s">
        <v>46</v>
      </c>
      <c r="B41" s="141"/>
      <c r="C41" s="141"/>
      <c r="D41" s="141"/>
      <c r="E41" s="141"/>
      <c r="F41" s="141"/>
      <c r="G41" s="10" t="s">
        <v>47</v>
      </c>
      <c r="H41" s="34"/>
      <c r="I41" s="25"/>
      <c r="K41" s="20"/>
    </row>
    <row r="42" spans="1:11" ht="12.75">
      <c r="A42" s="141" t="s">
        <v>108</v>
      </c>
      <c r="B42" s="141"/>
      <c r="C42" s="141"/>
      <c r="D42" s="141"/>
      <c r="E42" s="141"/>
      <c r="F42" s="141"/>
      <c r="G42" s="10" t="s">
        <v>48</v>
      </c>
      <c r="H42" s="34">
        <v>12780741</v>
      </c>
      <c r="I42" s="25">
        <v>13051923</v>
      </c>
      <c r="J42" s="18"/>
      <c r="K42" s="20"/>
    </row>
    <row r="43" spans="1:11" ht="12.75">
      <c r="A43" s="141" t="s">
        <v>69</v>
      </c>
      <c r="B43" s="141"/>
      <c r="C43" s="141"/>
      <c r="D43" s="141"/>
      <c r="E43" s="141"/>
      <c r="F43" s="141"/>
      <c r="G43" s="10" t="s">
        <v>49</v>
      </c>
      <c r="H43" s="34">
        <v>2818143</v>
      </c>
      <c r="I43" s="25">
        <v>1654738</v>
      </c>
      <c r="J43" s="18"/>
      <c r="K43" s="20"/>
    </row>
    <row r="44" spans="1:11" s="8" customFormat="1" ht="12.75" customHeight="1">
      <c r="A44" s="155" t="s">
        <v>52</v>
      </c>
      <c r="B44" s="155"/>
      <c r="C44" s="155"/>
      <c r="D44" s="155"/>
      <c r="E44" s="155"/>
      <c r="F44" s="155"/>
      <c r="G44" s="12">
        <v>500</v>
      </c>
      <c r="H44" s="35">
        <f>SUM(H39:H43)</f>
        <v>19444284</v>
      </c>
      <c r="I44" s="16">
        <f>SUM(I39:I43)</f>
        <v>18552061</v>
      </c>
      <c r="K44" s="20"/>
    </row>
    <row r="45" spans="1:11" s="8" customFormat="1" ht="12.75" customHeight="1">
      <c r="A45" s="135" t="s">
        <v>36</v>
      </c>
      <c r="B45" s="135"/>
      <c r="C45" s="135"/>
      <c r="D45" s="135"/>
      <c r="E45" s="135"/>
      <c r="F45" s="135"/>
      <c r="G45" s="11"/>
      <c r="H45" s="34"/>
      <c r="I45" s="15"/>
      <c r="K45" s="20"/>
    </row>
    <row r="46" spans="1:12" s="8" customFormat="1" ht="12.75" customHeight="1">
      <c r="A46" s="141" t="s">
        <v>105</v>
      </c>
      <c r="B46" s="141"/>
      <c r="C46" s="141"/>
      <c r="D46" s="141"/>
      <c r="E46" s="141"/>
      <c r="F46" s="141"/>
      <c r="G46" s="10" t="s">
        <v>37</v>
      </c>
      <c r="H46" s="34">
        <v>41151800</v>
      </c>
      <c r="I46" s="25">
        <v>43075563</v>
      </c>
      <c r="K46" s="20"/>
      <c r="L46" s="2"/>
    </row>
    <row r="47" spans="1:11" ht="12.75" customHeight="1">
      <c r="A47" s="141" t="s">
        <v>174</v>
      </c>
      <c r="B47" s="141"/>
      <c r="C47" s="141"/>
      <c r="D47" s="141"/>
      <c r="E47" s="141"/>
      <c r="F47" s="141"/>
      <c r="G47" s="10" t="s">
        <v>38</v>
      </c>
      <c r="H47" s="34">
        <v>12855734</v>
      </c>
      <c r="I47" s="25">
        <v>12388336</v>
      </c>
      <c r="K47" s="20"/>
    </row>
    <row r="48" spans="1:11" ht="12.75" customHeight="1">
      <c r="A48" s="141" t="s">
        <v>175</v>
      </c>
      <c r="B48" s="141"/>
      <c r="C48" s="141"/>
      <c r="D48" s="141"/>
      <c r="E48" s="141"/>
      <c r="F48" s="141"/>
      <c r="G48" s="10" t="s">
        <v>39</v>
      </c>
      <c r="H48" s="34">
        <v>19983041</v>
      </c>
      <c r="I48" s="25">
        <v>24380098</v>
      </c>
      <c r="K48" s="20"/>
    </row>
    <row r="49" spans="1:11" s="8" customFormat="1" ht="12.75" customHeight="1">
      <c r="A49" s="141" t="s">
        <v>106</v>
      </c>
      <c r="B49" s="141"/>
      <c r="C49" s="141"/>
      <c r="D49" s="141"/>
      <c r="E49" s="141"/>
      <c r="F49" s="141"/>
      <c r="G49" s="10" t="s">
        <v>40</v>
      </c>
      <c r="H49" s="34">
        <v>3467539</v>
      </c>
      <c r="I49" s="25">
        <v>3467539</v>
      </c>
      <c r="K49" s="20"/>
    </row>
    <row r="50" spans="1:11" s="8" customFormat="1" ht="12.75" customHeight="1">
      <c r="A50" s="155" t="s">
        <v>41</v>
      </c>
      <c r="B50" s="155"/>
      <c r="C50" s="155"/>
      <c r="D50" s="155"/>
      <c r="E50" s="155"/>
      <c r="F50" s="155"/>
      <c r="G50" s="12" t="s">
        <v>42</v>
      </c>
      <c r="H50" s="35">
        <f>SUM(H46:H49)</f>
        <v>77458114</v>
      </c>
      <c r="I50" s="16">
        <f>SUM(I46:I49)</f>
        <v>83311536</v>
      </c>
      <c r="K50" s="20"/>
    </row>
    <row r="51" spans="1:11" s="8" customFormat="1" ht="12.75" customHeight="1">
      <c r="A51" s="135" t="s">
        <v>95</v>
      </c>
      <c r="B51" s="135"/>
      <c r="C51" s="135"/>
      <c r="D51" s="135"/>
      <c r="E51" s="135"/>
      <c r="F51" s="135"/>
      <c r="G51" s="10"/>
      <c r="H51" s="34"/>
      <c r="I51" s="15"/>
      <c r="K51" s="20"/>
    </row>
    <row r="52" spans="1:11" s="2" customFormat="1" ht="12.75" customHeight="1">
      <c r="A52" s="141" t="s">
        <v>105</v>
      </c>
      <c r="B52" s="141"/>
      <c r="C52" s="141"/>
      <c r="D52" s="141"/>
      <c r="E52" s="141"/>
      <c r="F52" s="141"/>
      <c r="G52" s="10" t="s">
        <v>32</v>
      </c>
      <c r="H52" s="34">
        <v>18318518</v>
      </c>
      <c r="I52" s="25">
        <v>19054020</v>
      </c>
      <c r="K52" s="20"/>
    </row>
    <row r="53" spans="1:11" s="2" customFormat="1" ht="12.75" customHeight="1">
      <c r="A53" s="141" t="s">
        <v>176</v>
      </c>
      <c r="B53" s="141"/>
      <c r="C53" s="141"/>
      <c r="D53" s="141"/>
      <c r="E53" s="141"/>
      <c r="F53" s="141"/>
      <c r="G53" s="10" t="s">
        <v>32</v>
      </c>
      <c r="H53" s="34">
        <v>2183442</v>
      </c>
      <c r="I53" s="25">
        <v>1859468</v>
      </c>
      <c r="K53" s="20"/>
    </row>
    <row r="54" spans="1:11" s="2" customFormat="1" ht="12.75" customHeight="1">
      <c r="A54" s="141" t="s">
        <v>175</v>
      </c>
      <c r="B54" s="141"/>
      <c r="C54" s="141"/>
      <c r="D54" s="141"/>
      <c r="E54" s="141"/>
      <c r="F54" s="141"/>
      <c r="G54" s="10" t="s">
        <v>33</v>
      </c>
      <c r="H54" s="34">
        <v>685924</v>
      </c>
      <c r="I54" s="25">
        <v>428039</v>
      </c>
      <c r="K54" s="20"/>
    </row>
    <row r="55" spans="1:12" s="8" customFormat="1" ht="12.75" customHeight="1">
      <c r="A55" s="141" t="s">
        <v>96</v>
      </c>
      <c r="B55" s="141"/>
      <c r="C55" s="141"/>
      <c r="D55" s="141"/>
      <c r="E55" s="141"/>
      <c r="F55" s="141"/>
      <c r="G55" s="29" t="s">
        <v>34</v>
      </c>
      <c r="H55" s="34">
        <v>2208334</v>
      </c>
      <c r="I55" s="25">
        <v>1684268</v>
      </c>
      <c r="K55" s="20"/>
      <c r="L55" s="2"/>
    </row>
    <row r="56" spans="1:12" s="8" customFormat="1" ht="12.75" customHeight="1">
      <c r="A56" s="141" t="s">
        <v>97</v>
      </c>
      <c r="B56" s="141"/>
      <c r="C56" s="141"/>
      <c r="D56" s="141"/>
      <c r="E56" s="141"/>
      <c r="F56" s="141"/>
      <c r="G56" s="33" t="s">
        <v>101</v>
      </c>
      <c r="H56" s="34">
        <v>3579297</v>
      </c>
      <c r="I56" s="25">
        <v>1884090</v>
      </c>
      <c r="K56" s="20"/>
      <c r="L56" s="2"/>
    </row>
    <row r="57" spans="1:11" s="8" customFormat="1" ht="12.75" customHeight="1">
      <c r="A57" s="141" t="s">
        <v>107</v>
      </c>
      <c r="B57" s="141"/>
      <c r="C57" s="141"/>
      <c r="D57" s="141"/>
      <c r="E57" s="141"/>
      <c r="F57" s="141"/>
      <c r="G57" s="33" t="s">
        <v>33</v>
      </c>
      <c r="H57" s="34"/>
      <c r="I57" s="25"/>
      <c r="K57" s="20"/>
    </row>
    <row r="58" spans="1:11" s="8" customFormat="1" ht="12.75" customHeight="1">
      <c r="A58" s="141" t="s">
        <v>35</v>
      </c>
      <c r="B58" s="141"/>
      <c r="C58" s="141"/>
      <c r="D58" s="141"/>
      <c r="E58" s="141"/>
      <c r="F58" s="141"/>
      <c r="G58" s="30" t="s">
        <v>100</v>
      </c>
      <c r="H58" s="34">
        <v>609366</v>
      </c>
      <c r="I58" s="25">
        <v>5422432</v>
      </c>
      <c r="K58" s="20"/>
    </row>
    <row r="59" spans="1:11" ht="12.75" hidden="1">
      <c r="A59" s="141" t="s">
        <v>50</v>
      </c>
      <c r="B59" s="141"/>
      <c r="C59" s="141"/>
      <c r="D59" s="141"/>
      <c r="E59" s="141"/>
      <c r="F59" s="141"/>
      <c r="G59" s="10" t="s">
        <v>51</v>
      </c>
      <c r="H59" s="34"/>
      <c r="I59" s="15"/>
      <c r="K59" s="20"/>
    </row>
    <row r="60" spans="1:11" ht="12.75">
      <c r="A60" s="155" t="s">
        <v>76</v>
      </c>
      <c r="B60" s="155"/>
      <c r="C60" s="155"/>
      <c r="D60" s="155"/>
      <c r="E60" s="155"/>
      <c r="F60" s="155"/>
      <c r="G60" s="12">
        <v>300</v>
      </c>
      <c r="H60" s="35">
        <f>SUM(H52:H59)</f>
        <v>27584881</v>
      </c>
      <c r="I60" s="28">
        <f>SUM(I52:I59)</f>
        <v>30332317</v>
      </c>
      <c r="K60" s="20"/>
    </row>
    <row r="61" spans="1:11" s="8" customFormat="1" ht="12.75" customHeight="1">
      <c r="A61" s="136" t="s">
        <v>115</v>
      </c>
      <c r="B61" s="136"/>
      <c r="C61" s="136"/>
      <c r="D61" s="136"/>
      <c r="E61" s="136"/>
      <c r="F61" s="136"/>
      <c r="G61" s="13"/>
      <c r="H61" s="35">
        <f>H50+H60</f>
        <v>105042995</v>
      </c>
      <c r="I61" s="28">
        <f>I50+I60</f>
        <v>113643853</v>
      </c>
      <c r="K61" s="20"/>
    </row>
    <row r="62" spans="1:11" s="8" customFormat="1" ht="12.75" customHeight="1">
      <c r="A62" s="136" t="s">
        <v>116</v>
      </c>
      <c r="B62" s="136"/>
      <c r="C62" s="136"/>
      <c r="D62" s="136"/>
      <c r="E62" s="136"/>
      <c r="F62" s="136"/>
      <c r="G62" s="13"/>
      <c r="H62" s="35">
        <f>H44+H61</f>
        <v>124487279</v>
      </c>
      <c r="I62" s="28">
        <f>I44+I61</f>
        <v>132195914</v>
      </c>
      <c r="K62" s="20"/>
    </row>
    <row r="63" spans="1:12" s="8" customFormat="1" ht="12.75" customHeight="1">
      <c r="A63" s="8" t="s">
        <v>53</v>
      </c>
      <c r="H63" s="24"/>
      <c r="I63" s="19"/>
      <c r="K63" s="21"/>
      <c r="L63" s="20"/>
    </row>
    <row r="64" spans="2:9" s="8" customFormat="1" ht="12.75" customHeight="1">
      <c r="B64" s="156" t="s">
        <v>54</v>
      </c>
      <c r="C64" s="156"/>
      <c r="D64" s="150" t="s">
        <v>166</v>
      </c>
      <c r="E64" s="150"/>
      <c r="F64" s="150"/>
      <c r="G64" s="150"/>
      <c r="H64" s="6" t="s">
        <v>55</v>
      </c>
      <c r="I64" s="20"/>
    </row>
    <row r="65" spans="3:9" s="2" customFormat="1" ht="12.75" customHeight="1">
      <c r="C65" s="2" t="s">
        <v>56</v>
      </c>
      <c r="H65" s="14" t="s">
        <v>57</v>
      </c>
      <c r="I65" s="18"/>
    </row>
    <row r="66" spans="2:8" s="2" customFormat="1" ht="12.75" customHeight="1">
      <c r="B66" s="131" t="s">
        <v>58</v>
      </c>
      <c r="C66" s="131"/>
      <c r="D66" s="150" t="s">
        <v>84</v>
      </c>
      <c r="E66" s="150"/>
      <c r="F66" s="150"/>
      <c r="G66" s="150"/>
      <c r="H66" s="6" t="s">
        <v>55</v>
      </c>
    </row>
    <row r="67" spans="3:8" s="2" customFormat="1" ht="12" customHeight="1">
      <c r="C67" s="2" t="s">
        <v>56</v>
      </c>
      <c r="H67" s="14" t="s">
        <v>57</v>
      </c>
    </row>
    <row r="68" spans="10:255" ht="12.75"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="2" customFormat="1" ht="12.75">
      <c r="B69" s="2" t="s">
        <v>59</v>
      </c>
    </row>
    <row r="70" ht="12.75">
      <c r="I70" s="18"/>
    </row>
  </sheetData>
  <sheetProtection/>
  <mergeCells count="69">
    <mergeCell ref="B66:C66"/>
    <mergeCell ref="D66:G66"/>
    <mergeCell ref="H13:H14"/>
    <mergeCell ref="A49:F49"/>
    <mergeCell ref="A44:F44"/>
    <mergeCell ref="A45:F45"/>
    <mergeCell ref="A46:F46"/>
    <mergeCell ref="A60:F60"/>
    <mergeCell ref="A61:F61"/>
    <mergeCell ref="B64:C64"/>
    <mergeCell ref="D64:G64"/>
    <mergeCell ref="A59:F59"/>
    <mergeCell ref="A50:F50"/>
    <mergeCell ref="A58:F58"/>
    <mergeCell ref="A55:F55"/>
    <mergeCell ref="A51:F51"/>
    <mergeCell ref="A52:F52"/>
    <mergeCell ref="A57:F57"/>
    <mergeCell ref="A56:F56"/>
    <mergeCell ref="A54:F54"/>
    <mergeCell ref="A26:F26"/>
    <mergeCell ref="A36:F37"/>
    <mergeCell ref="A38:F38"/>
    <mergeCell ref="A40:F40"/>
    <mergeCell ref="A41:F41"/>
    <mergeCell ref="A42:F42"/>
    <mergeCell ref="A22:F22"/>
    <mergeCell ref="A23:F23"/>
    <mergeCell ref="A25:F25"/>
    <mergeCell ref="A19:F19"/>
    <mergeCell ref="A39:F39"/>
    <mergeCell ref="A33:F33"/>
    <mergeCell ref="A21:F21"/>
    <mergeCell ref="A28:F28"/>
    <mergeCell ref="A29:F29"/>
    <mergeCell ref="A24:F24"/>
    <mergeCell ref="A9:D9"/>
    <mergeCell ref="E9:I9"/>
    <mergeCell ref="I13:I14"/>
    <mergeCell ref="G13:G14"/>
    <mergeCell ref="A10:D10"/>
    <mergeCell ref="A13:F14"/>
    <mergeCell ref="E10:J10"/>
    <mergeCell ref="D4:F4"/>
    <mergeCell ref="E5:G5"/>
    <mergeCell ref="E6:G6"/>
    <mergeCell ref="A7:D7"/>
    <mergeCell ref="E7:I7"/>
    <mergeCell ref="A8:D8"/>
    <mergeCell ref="E8:I8"/>
    <mergeCell ref="I36:I37"/>
    <mergeCell ref="A27:F27"/>
    <mergeCell ref="A53:F53"/>
    <mergeCell ref="A35:F35"/>
    <mergeCell ref="A30:F30"/>
    <mergeCell ref="A31:F31"/>
    <mergeCell ref="A43:F43"/>
    <mergeCell ref="A47:F47"/>
    <mergeCell ref="A48:F48"/>
    <mergeCell ref="A32:F32"/>
    <mergeCell ref="A34:F34"/>
    <mergeCell ref="A15:F15"/>
    <mergeCell ref="A62:F62"/>
    <mergeCell ref="G36:G37"/>
    <mergeCell ref="H36:H37"/>
    <mergeCell ref="A20:F20"/>
    <mergeCell ref="A16:F16"/>
    <mergeCell ref="A17:F17"/>
    <mergeCell ref="A18:F18"/>
  </mergeCells>
  <printOptions/>
  <pageMargins left="0.3937007874015748" right="0" top="0" bottom="0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T48"/>
  <sheetViews>
    <sheetView zoomScalePageLayoutView="0" workbookViewId="0" topLeftCell="A1">
      <selection activeCell="I31" sqref="I31"/>
    </sheetView>
  </sheetViews>
  <sheetFormatPr defaultColWidth="8.8515625" defaultRowHeight="12.75"/>
  <cols>
    <col min="1" max="1" width="3.140625" style="82" customWidth="1"/>
    <col min="2" max="2" width="3.57421875" style="82" customWidth="1"/>
    <col min="3" max="3" width="9.28125" style="82" customWidth="1"/>
    <col min="4" max="4" width="13.57421875" style="82" customWidth="1"/>
    <col min="5" max="5" width="4.00390625" style="82" customWidth="1"/>
    <col min="6" max="6" width="26.140625" style="82" customWidth="1"/>
    <col min="7" max="7" width="6.57421875" style="82" customWidth="1"/>
    <col min="8" max="8" width="16.57421875" style="82" customWidth="1"/>
    <col min="9" max="9" width="17.421875" style="82" customWidth="1"/>
    <col min="10" max="10" width="14.7109375" style="82" customWidth="1"/>
    <col min="11" max="11" width="11.140625" style="82" customWidth="1"/>
    <col min="12" max="16384" width="8.8515625" style="82" customWidth="1"/>
  </cols>
  <sheetData>
    <row r="1" s="81" customFormat="1" ht="12.75" customHeight="1"/>
    <row r="2" ht="12.75" customHeight="1"/>
    <row r="3" spans="5:9" s="43" customFormat="1" ht="12.75" customHeight="1">
      <c r="E3" s="83"/>
      <c r="F3" s="83"/>
      <c r="G3" s="83"/>
      <c r="H3" s="83"/>
      <c r="I3" s="83"/>
    </row>
    <row r="4" spans="5:9" s="43" customFormat="1" ht="12.75" customHeight="1">
      <c r="E4" s="83"/>
      <c r="F4" s="83"/>
      <c r="G4" s="83"/>
      <c r="H4" s="83"/>
      <c r="I4" s="83"/>
    </row>
    <row r="5" ht="12.75" customHeight="1"/>
    <row r="6" spans="1:8" s="84" customFormat="1" ht="12.75" customHeight="1">
      <c r="A6" s="172" t="s">
        <v>72</v>
      </c>
      <c r="B6" s="172"/>
      <c r="C6" s="172"/>
      <c r="D6" s="172"/>
      <c r="E6" s="172"/>
      <c r="F6" s="172"/>
      <c r="G6" s="173"/>
      <c r="H6" s="173"/>
    </row>
    <row r="7" spans="4:7" ht="12.75">
      <c r="D7" s="174" t="s">
        <v>178</v>
      </c>
      <c r="E7" s="174"/>
      <c r="F7" s="174"/>
      <c r="G7" s="174"/>
    </row>
    <row r="8" spans="4:7" ht="12.75" customHeight="1">
      <c r="D8" s="174"/>
      <c r="E8" s="174"/>
      <c r="F8" s="174"/>
      <c r="G8" s="174"/>
    </row>
    <row r="9" spans="10:254" ht="12.75"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8" s="43" customFormat="1" ht="12.75" customHeight="1">
      <c r="A10" s="170" t="s">
        <v>0</v>
      </c>
      <c r="B10" s="170"/>
      <c r="C10" s="170"/>
      <c r="D10" s="170"/>
      <c r="E10" s="175" t="s">
        <v>1</v>
      </c>
      <c r="F10" s="175"/>
      <c r="G10" s="175"/>
      <c r="H10" s="175"/>
    </row>
    <row r="11" spans="1:8" s="43" customFormat="1" ht="12.75" customHeight="1">
      <c r="A11" s="170" t="s">
        <v>2</v>
      </c>
      <c r="B11" s="170"/>
      <c r="C11" s="170"/>
      <c r="D11" s="170"/>
      <c r="E11" s="171" t="s">
        <v>3</v>
      </c>
      <c r="F11" s="171"/>
      <c r="G11" s="171"/>
      <c r="H11" s="171"/>
    </row>
    <row r="12" spans="1:8" s="43" customFormat="1" ht="12.75" customHeight="1">
      <c r="A12" s="170" t="s">
        <v>4</v>
      </c>
      <c r="B12" s="170"/>
      <c r="C12" s="170"/>
      <c r="D12" s="170"/>
      <c r="E12" s="157" t="s">
        <v>5</v>
      </c>
      <c r="F12" s="157"/>
      <c r="G12" s="157"/>
      <c r="H12" s="157"/>
    </row>
    <row r="13" spans="1:10" s="43" customFormat="1" ht="12.75" customHeight="1">
      <c r="A13" s="170" t="s">
        <v>6</v>
      </c>
      <c r="B13" s="170"/>
      <c r="C13" s="170"/>
      <c r="D13" s="170"/>
      <c r="E13" s="132" t="s">
        <v>160</v>
      </c>
      <c r="F13" s="132"/>
      <c r="G13" s="132"/>
      <c r="H13" s="132"/>
      <c r="I13" s="132"/>
      <c r="J13" s="132"/>
    </row>
    <row r="14" spans="8:9" ht="12.75" customHeight="1">
      <c r="H14" s="85"/>
      <c r="I14" s="85"/>
    </row>
    <row r="15" spans="1:9" ht="12.75" customHeight="1">
      <c r="A15" s="167" t="s">
        <v>60</v>
      </c>
      <c r="B15" s="167"/>
      <c r="C15" s="167"/>
      <c r="D15" s="167"/>
      <c r="E15" s="167"/>
      <c r="F15" s="167"/>
      <c r="G15" s="168" t="s">
        <v>8</v>
      </c>
      <c r="H15" s="168" t="s">
        <v>179</v>
      </c>
      <c r="I15" s="168" t="s">
        <v>180</v>
      </c>
    </row>
    <row r="16" spans="1:9" ht="54" customHeight="1">
      <c r="A16" s="167"/>
      <c r="B16" s="167"/>
      <c r="C16" s="167"/>
      <c r="D16" s="167"/>
      <c r="E16" s="167"/>
      <c r="F16" s="167"/>
      <c r="G16" s="169"/>
      <c r="H16" s="169"/>
      <c r="I16" s="169"/>
    </row>
    <row r="17" spans="1:9" ht="12.75" customHeight="1">
      <c r="A17" s="163" t="s">
        <v>73</v>
      </c>
      <c r="B17" s="163"/>
      <c r="C17" s="163"/>
      <c r="D17" s="163"/>
      <c r="E17" s="163"/>
      <c r="F17" s="163"/>
      <c r="G17" s="87" t="s">
        <v>9</v>
      </c>
      <c r="H17" s="98">
        <v>6573845</v>
      </c>
      <c r="I17" s="98">
        <v>7123766</v>
      </c>
    </row>
    <row r="18" spans="1:9" ht="12.75" customHeight="1">
      <c r="A18" s="163" t="s">
        <v>62</v>
      </c>
      <c r="B18" s="163"/>
      <c r="C18" s="163"/>
      <c r="D18" s="163"/>
      <c r="E18" s="163"/>
      <c r="F18" s="163"/>
      <c r="G18" s="87" t="s">
        <v>10</v>
      </c>
      <c r="H18" s="98">
        <v>-2383414</v>
      </c>
      <c r="I18" s="98">
        <v>-3067566</v>
      </c>
    </row>
    <row r="19" spans="1:9" ht="12.75" customHeight="1">
      <c r="A19" s="166" t="s">
        <v>91</v>
      </c>
      <c r="B19" s="166"/>
      <c r="C19" s="166"/>
      <c r="D19" s="166"/>
      <c r="E19" s="166"/>
      <c r="F19" s="166"/>
      <c r="G19" s="86" t="s">
        <v>11</v>
      </c>
      <c r="H19" s="99">
        <f>H17+H18</f>
        <v>4190431</v>
      </c>
      <c r="I19" s="99">
        <f>I17+I18</f>
        <v>4056200</v>
      </c>
    </row>
    <row r="20" spans="1:9" ht="12.75" customHeight="1">
      <c r="A20" s="163" t="s">
        <v>74</v>
      </c>
      <c r="B20" s="163"/>
      <c r="C20" s="163"/>
      <c r="D20" s="163"/>
      <c r="E20" s="163"/>
      <c r="F20" s="163"/>
      <c r="G20" s="87" t="s">
        <v>12</v>
      </c>
      <c r="H20" s="98">
        <v>-435644</v>
      </c>
      <c r="I20" s="98">
        <v>-633377</v>
      </c>
    </row>
    <row r="21" spans="1:9" ht="12">
      <c r="A21" s="163" t="s">
        <v>181</v>
      </c>
      <c r="B21" s="163"/>
      <c r="C21" s="163"/>
      <c r="D21" s="163"/>
      <c r="E21" s="163"/>
      <c r="F21" s="163"/>
      <c r="G21" s="87" t="s">
        <v>13</v>
      </c>
      <c r="H21" s="98">
        <v>147520</v>
      </c>
      <c r="I21" s="98">
        <v>70736</v>
      </c>
    </row>
    <row r="22" spans="1:9" ht="12.75" customHeight="1" hidden="1">
      <c r="A22" s="163" t="s">
        <v>63</v>
      </c>
      <c r="B22" s="163"/>
      <c r="C22" s="163"/>
      <c r="D22" s="163"/>
      <c r="E22" s="163"/>
      <c r="F22" s="163"/>
      <c r="G22" s="87" t="s">
        <v>61</v>
      </c>
      <c r="H22" s="98"/>
      <c r="I22" s="98"/>
    </row>
    <row r="23" spans="1:9" ht="12.75" customHeight="1">
      <c r="A23" s="163" t="s">
        <v>182</v>
      </c>
      <c r="B23" s="163"/>
      <c r="C23" s="163"/>
      <c r="D23" s="163"/>
      <c r="E23" s="163"/>
      <c r="F23" s="163"/>
      <c r="G23" s="87" t="s">
        <v>14</v>
      </c>
      <c r="H23" s="98">
        <v>-357550</v>
      </c>
      <c r="I23" s="98">
        <v>-37844</v>
      </c>
    </row>
    <row r="24" spans="1:9" ht="12.75" customHeight="1">
      <c r="A24" s="163" t="s">
        <v>183</v>
      </c>
      <c r="B24" s="163"/>
      <c r="C24" s="163"/>
      <c r="D24" s="163"/>
      <c r="E24" s="163"/>
      <c r="F24" s="163"/>
      <c r="G24" s="87" t="s">
        <v>15</v>
      </c>
      <c r="H24" s="98">
        <v>11674</v>
      </c>
      <c r="I24" s="98">
        <v>-6882</v>
      </c>
    </row>
    <row r="25" spans="1:9" ht="12.75" customHeight="1">
      <c r="A25" s="162" t="s">
        <v>117</v>
      </c>
      <c r="B25" s="162"/>
      <c r="C25" s="162"/>
      <c r="D25" s="162"/>
      <c r="E25" s="162"/>
      <c r="F25" s="162"/>
      <c r="G25" s="86" t="s">
        <v>87</v>
      </c>
      <c r="H25" s="100">
        <f>H19+H20+H21+H23+H24</f>
        <v>3556431</v>
      </c>
      <c r="I25" s="100">
        <f>I19+I20+I21+I23+I24</f>
        <v>3448833</v>
      </c>
    </row>
    <row r="26" spans="1:9" ht="12.75" customHeight="1">
      <c r="A26" s="163" t="s">
        <v>86</v>
      </c>
      <c r="B26" s="163"/>
      <c r="C26" s="163"/>
      <c r="D26" s="163"/>
      <c r="E26" s="163"/>
      <c r="F26" s="163"/>
      <c r="G26" s="87" t="s">
        <v>88</v>
      </c>
      <c r="H26" s="98">
        <v>429804</v>
      </c>
      <c r="I26" s="98">
        <v>72045</v>
      </c>
    </row>
    <row r="27" spans="1:9" ht="16.5" customHeight="1">
      <c r="A27" s="163" t="s">
        <v>75</v>
      </c>
      <c r="B27" s="163"/>
      <c r="C27" s="163"/>
      <c r="D27" s="163"/>
      <c r="E27" s="163"/>
      <c r="F27" s="163"/>
      <c r="G27" s="87" t="s">
        <v>89</v>
      </c>
      <c r="H27" s="98">
        <v>-2615634</v>
      </c>
      <c r="I27" s="98">
        <v>-1384861</v>
      </c>
    </row>
    <row r="28" spans="1:9" ht="13.5" customHeight="1">
      <c r="A28" s="163" t="s">
        <v>184</v>
      </c>
      <c r="B28" s="163"/>
      <c r="C28" s="163"/>
      <c r="D28" s="163"/>
      <c r="E28" s="163"/>
      <c r="F28" s="163"/>
      <c r="G28" s="87" t="s">
        <v>17</v>
      </c>
      <c r="H28" s="98">
        <v>-478209</v>
      </c>
      <c r="I28" s="98">
        <v>-831422</v>
      </c>
    </row>
    <row r="29" spans="1:10" ht="25.5" customHeight="1">
      <c r="A29" s="164" t="s">
        <v>118</v>
      </c>
      <c r="B29" s="164"/>
      <c r="C29" s="164"/>
      <c r="D29" s="164"/>
      <c r="E29" s="164"/>
      <c r="F29" s="164"/>
      <c r="G29" s="86" t="s">
        <v>18</v>
      </c>
      <c r="H29" s="100">
        <f>H25+H26+H27+H28</f>
        <v>892392</v>
      </c>
      <c r="I29" s="100">
        <f>I25+I26+I27+I28</f>
        <v>1304595</v>
      </c>
      <c r="J29" s="88"/>
    </row>
    <row r="30" spans="1:9" s="89" customFormat="1" ht="12.75" customHeight="1">
      <c r="A30" s="165" t="s">
        <v>66</v>
      </c>
      <c r="B30" s="165"/>
      <c r="C30" s="165"/>
      <c r="D30" s="165"/>
      <c r="E30" s="165"/>
      <c r="F30" s="165"/>
      <c r="G30" s="87" t="s">
        <v>20</v>
      </c>
      <c r="H30" s="101">
        <v>-169</v>
      </c>
      <c r="I30" s="101">
        <v>-118703</v>
      </c>
    </row>
    <row r="31" spans="1:9" ht="29.25" customHeight="1">
      <c r="A31" s="159" t="s">
        <v>99</v>
      </c>
      <c r="B31" s="159"/>
      <c r="C31" s="159"/>
      <c r="D31" s="159"/>
      <c r="E31" s="159"/>
      <c r="F31" s="159"/>
      <c r="G31" s="86" t="s">
        <v>22</v>
      </c>
      <c r="H31" s="102">
        <f>H29+H30</f>
        <v>892223</v>
      </c>
      <c r="I31" s="102">
        <f>I29+I30</f>
        <v>1185892</v>
      </c>
    </row>
    <row r="32" spans="1:9" ht="24" customHeight="1" hidden="1">
      <c r="A32" s="159" t="s">
        <v>90</v>
      </c>
      <c r="B32" s="159"/>
      <c r="C32" s="159"/>
      <c r="D32" s="159"/>
      <c r="E32" s="159"/>
      <c r="F32" s="159"/>
      <c r="G32" s="86" t="s">
        <v>20</v>
      </c>
      <c r="H32" s="102"/>
      <c r="I32" s="102"/>
    </row>
    <row r="33" spans="1:9" ht="24.75" customHeight="1">
      <c r="A33" s="160" t="s">
        <v>98</v>
      </c>
      <c r="B33" s="160"/>
      <c r="C33" s="160"/>
      <c r="D33" s="160"/>
      <c r="E33" s="160"/>
      <c r="F33" s="160"/>
      <c r="G33" s="90" t="s">
        <v>22</v>
      </c>
      <c r="H33" s="103">
        <f>H31+H32</f>
        <v>892223</v>
      </c>
      <c r="I33" s="103">
        <f>I31+I32</f>
        <v>1185892</v>
      </c>
    </row>
    <row r="34" ht="11.25" customHeight="1"/>
    <row r="35" spans="2:8" ht="12" customHeight="1">
      <c r="B35" s="91" t="s">
        <v>54</v>
      </c>
      <c r="C35" s="92"/>
      <c r="D35" s="157" t="s">
        <v>166</v>
      </c>
      <c r="E35" s="157"/>
      <c r="F35" s="157"/>
      <c r="G35" s="161"/>
      <c r="H35" s="161"/>
    </row>
    <row r="36" spans="1:8" s="93" customFormat="1" ht="12.75" customHeight="1">
      <c r="A36" s="82"/>
      <c r="B36" s="82"/>
      <c r="C36" s="82" t="s">
        <v>56</v>
      </c>
      <c r="D36" s="82"/>
      <c r="E36" s="82"/>
      <c r="F36" s="82"/>
      <c r="G36" s="158"/>
      <c r="H36" s="158"/>
    </row>
    <row r="37" spans="1:8" ht="12.75" customHeight="1">
      <c r="A37" s="43"/>
      <c r="B37" s="43" t="s">
        <v>64</v>
      </c>
      <c r="C37" s="43"/>
      <c r="D37" s="157" t="s">
        <v>84</v>
      </c>
      <c r="E37" s="157"/>
      <c r="F37" s="157"/>
      <c r="G37" s="157"/>
      <c r="H37" s="157"/>
    </row>
    <row r="38" spans="3:8" ht="12.75" customHeight="1">
      <c r="C38" s="82" t="s">
        <v>56</v>
      </c>
      <c r="G38" s="158"/>
      <c r="H38" s="158"/>
    </row>
    <row r="39" ht="12.75" customHeight="1"/>
    <row r="40" spans="1:9" s="43" customFormat="1" ht="12.75" customHeight="1">
      <c r="A40" s="82"/>
      <c r="B40" s="43" t="s">
        <v>59</v>
      </c>
      <c r="C40" s="82"/>
      <c r="D40" s="82"/>
      <c r="E40" s="82"/>
      <c r="F40" s="82"/>
      <c r="G40" s="82"/>
      <c r="H40" s="82"/>
      <c r="I40" s="82"/>
    </row>
    <row r="41" ht="12.75" customHeight="1"/>
    <row r="42" spans="1:254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</row>
    <row r="43" spans="1:9" ht="12.75">
      <c r="A43" s="42"/>
      <c r="B43" s="42"/>
      <c r="C43" s="42"/>
      <c r="D43" s="42"/>
      <c r="E43" s="42"/>
      <c r="F43" s="42"/>
      <c r="G43" s="42"/>
      <c r="H43" s="42"/>
      <c r="I43" s="42"/>
    </row>
    <row r="45" ht="12.75">
      <c r="A45" s="94"/>
    </row>
    <row r="46" ht="12.75">
      <c r="A46" s="95"/>
    </row>
    <row r="47" ht="12.75">
      <c r="A47" s="96"/>
    </row>
    <row r="48" ht="12">
      <c r="A48" s="97"/>
    </row>
  </sheetData>
  <sheetProtection/>
  <mergeCells count="39">
    <mergeCell ref="A6:F6"/>
    <mergeCell ref="G6:H6"/>
    <mergeCell ref="D7:G7"/>
    <mergeCell ref="D8:G8"/>
    <mergeCell ref="A10:D10"/>
    <mergeCell ref="E10:H10"/>
    <mergeCell ref="A11:D11"/>
    <mergeCell ref="E11:H11"/>
    <mergeCell ref="A12:D12"/>
    <mergeCell ref="E12:H12"/>
    <mergeCell ref="A13:D13"/>
    <mergeCell ref="E13:J13"/>
    <mergeCell ref="A15:F16"/>
    <mergeCell ref="G15:G16"/>
    <mergeCell ref="H15:H16"/>
    <mergeCell ref="I15:I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D37:F37"/>
    <mergeCell ref="G37:H37"/>
    <mergeCell ref="G38:H38"/>
    <mergeCell ref="A31:F31"/>
    <mergeCell ref="A32:F32"/>
    <mergeCell ref="A33:F33"/>
    <mergeCell ref="D35:F35"/>
    <mergeCell ref="G35:H35"/>
    <mergeCell ref="G36:H3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Yershov, Anton </cp:lastModifiedBy>
  <cp:lastPrinted>2015-05-08T05:56:22Z</cp:lastPrinted>
  <dcterms:created xsi:type="dcterms:W3CDTF">1996-10-08T23:32:33Z</dcterms:created>
  <dcterms:modified xsi:type="dcterms:W3CDTF">2016-05-16T04:39:54Z</dcterms:modified>
  <cp:category/>
  <cp:version/>
  <cp:contentType/>
  <cp:contentStatus/>
</cp:coreProperties>
</file>