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9600" activeTab="0"/>
  </bookViews>
  <sheets>
    <sheet name="Баланс" sheetId="1" r:id="rId1"/>
    <sheet name="ОПиУ" sheetId="2" r:id="rId2"/>
  </sheets>
  <definedNames>
    <definedName name="_xlnm.Print_Area" localSheetId="0">'Баланс'!$A$1:$D$83</definedName>
  </definedNames>
  <calcPr fullCalcOnLoad="1"/>
</workbook>
</file>

<file path=xl/sharedStrings.xml><?xml version="1.0" encoding="utf-8"?>
<sst xmlns="http://schemas.openxmlformats.org/spreadsheetml/2006/main" count="159" uniqueCount="129">
  <si>
    <t>к приказу Министра финансов</t>
  </si>
  <si>
    <t>Республики Казахстан</t>
  </si>
  <si>
    <t>от 20 августа 2010 года № 422</t>
  </si>
  <si>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</si>
  <si>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</si>
  <si>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</si>
  <si>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</si>
  <si>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</si>
  <si>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</si>
  <si>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</si>
  <si>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</si>
  <si>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</si>
  <si>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</si>
  <si>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</si>
  <si>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</si>
  <si>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</si>
  <si>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</si>
  <si>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</si>
  <si>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</si>
  <si>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</si>
  <si>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</si>
  <si>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</si>
  <si>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</si>
  <si>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</si>
  <si>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</si>
  <si>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</si>
  <si>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</si>
  <si>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</si>
  <si>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</si>
  <si>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</si>
  <si>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</si>
  <si>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Итого долгосрочных активов (сумма строк с 110 по 123)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</si>
  <si>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</si>
  <si>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</si>
  <si>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</si>
  <si>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</si>
  <si>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</si>
  <si>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</si>
  <si>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</si>
  <si>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</si>
  <si>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</si>
  <si>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</si>
  <si>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</si>
  <si>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</si>
  <si>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</si>
  <si>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</si>
  <si>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</si>
  <si>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</si>
  <si>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</si>
  <si>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</si>
  <si>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</si>
  <si>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</si>
  <si>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</si>
  <si>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</si>
  <si>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</si>
  <si>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</si>
  <si>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</si>
  <si>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</si>
  <si>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</si>
  <si>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</si>
  <si>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Место печати</t>
  </si>
  <si>
    <t>БУХГАЛТЕРСКИЙ БАЛАНС</t>
  </si>
  <si>
    <t xml:space="preserve">Наименование организации </t>
  </si>
  <si>
    <t>АО "Досжан темир жолы (ДТЖ)"</t>
  </si>
  <si>
    <t>Вид деятельности организации</t>
  </si>
  <si>
    <t>Организационно-правовая форма</t>
  </si>
  <si>
    <t>Акционерное общество</t>
  </si>
  <si>
    <t>Юридический адрес организации</t>
  </si>
  <si>
    <t>Приложение 1</t>
  </si>
  <si>
    <t>                                               (фамилия, имя, отчество)          (подпись)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</si>
  <si>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</si>
  <si>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</si>
  <si>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</si>
  <si>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</si>
  <si>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</si>
  <si>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</si>
  <si>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</si>
  <si>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</si>
  <si>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</si>
  <si>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</si>
  <si>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</si>
  <si>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</si>
  <si>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</si>
  <si>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</si>
  <si>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</si>
  <si>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</si>
  <si>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</si>
  <si>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</si>
  <si>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</si>
  <si>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</si>
  <si>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</si>
  <si>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</si>
  <si>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</si>
  <si>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</si>
  <si>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</si>
  <si>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</si>
  <si>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</si>
  <si>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</si>
  <si>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</si>
  <si>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</si>
  <si>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</si>
  <si>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</si>
  <si>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</si>
  <si>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</si>
  <si>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</si>
  <si>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</si>
  <si>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</si>
  <si>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</si>
  <si>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</si>
  <si>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</si>
  <si>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</si>
  <si>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</si>
  <si>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</si>
  <si>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</si>
  <si>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ПРИБЫЛЯХ И УБЫТКАХ</t>
  </si>
  <si>
    <t>Прочие долгосрочные активы (незавершенное стр-во)</t>
  </si>
  <si>
    <r>
      <t>Руководитель</t>
    </r>
    <r>
      <rPr>
        <sz val="10"/>
        <color indexed="8"/>
        <rFont val="Times New Roman"/>
        <family val="1"/>
      </rPr>
      <t xml:space="preserve">                    </t>
    </r>
    <r>
      <rPr>
        <u val="single"/>
        <sz val="10"/>
        <color indexed="8"/>
        <rFont val="Times New Roman"/>
        <family val="1"/>
      </rPr>
      <t xml:space="preserve">Боканов К.И.                   </t>
    </r>
    <r>
      <rPr>
        <sz val="10"/>
        <color indexed="8"/>
        <rFont val="Times New Roman"/>
        <family val="1"/>
      </rPr>
      <t xml:space="preserve">         ________________</t>
    </r>
  </si>
  <si>
    <t>Прочие поступления</t>
  </si>
  <si>
    <r>
      <t>Руководитель</t>
    </r>
    <r>
      <rPr>
        <sz val="10"/>
        <color indexed="8"/>
        <rFont val="Times New Roman"/>
        <family val="1"/>
      </rPr>
      <t xml:space="preserve">      </t>
    </r>
    <r>
      <rPr>
        <u val="single"/>
        <sz val="10"/>
        <color indexed="8"/>
        <rFont val="Times New Roman"/>
        <family val="1"/>
      </rPr>
      <t xml:space="preserve">Боканов К.И.                  </t>
    </r>
    <r>
      <rPr>
        <sz val="10"/>
        <color indexed="8"/>
        <rFont val="Times New Roman"/>
        <family val="1"/>
      </rPr>
      <t xml:space="preserve">         ________________</t>
    </r>
  </si>
  <si>
    <t>                                      (фамилия, имя, отчество)          (подпись)</t>
  </si>
  <si>
    <t>Строительство и эксплуатация железной дороги Шар-НУК</t>
  </si>
  <si>
    <t>Строительство и эксплуатация железной дороги Шар- НУК</t>
  </si>
  <si>
    <t>Баланс (строка 100 + строка 200)</t>
  </si>
  <si>
    <t xml:space="preserve">г.Усть-Каменогорск,пос.Меновное, ул.Шоссейная, 26                                                                                                                                                                  </t>
  </si>
  <si>
    <r>
      <t>Гл. бухгалтер</t>
    </r>
    <r>
      <rPr>
        <sz val="10"/>
        <color indexed="8"/>
        <rFont val="Times New Roman"/>
        <family val="1"/>
      </rPr>
      <t xml:space="preserve">       </t>
    </r>
    <r>
      <rPr>
        <u val="single"/>
        <sz val="10"/>
        <color indexed="8"/>
        <rFont val="Times New Roman"/>
        <family val="1"/>
      </rPr>
      <t xml:space="preserve">Махмутова Р.Х.                                                        </t>
    </r>
  </si>
  <si>
    <r>
      <t xml:space="preserve">Главный бухгалтер      </t>
    </r>
    <r>
      <rPr>
        <sz val="10"/>
        <color indexed="8"/>
        <rFont val="Times New Roman"/>
        <family val="1"/>
      </rPr>
      <t xml:space="preserve">      </t>
    </r>
    <r>
      <rPr>
        <u val="single"/>
        <sz val="10"/>
        <color indexed="8"/>
        <rFont val="Times New Roman"/>
        <family val="1"/>
      </rPr>
      <t xml:space="preserve">Махмутова Р.Х.                                                    </t>
    </r>
  </si>
  <si>
    <t xml:space="preserve">       за период, заканчивающийся  31  декабря  2014 года (предварительный)</t>
  </si>
  <si>
    <t xml:space="preserve">                                                                по состоянию на 31  декабря 2014 года</t>
  </si>
  <si>
    <t>12000 - оприходовани стеллаж Д-т 1310-К-т 8110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</si>
</sst>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.##0"/>
    <numFmt numFmtId="165" formatCode="000"/>
    <numFmt numFmtId="166" formatCode="#,##0,"/>
    <numFmt numFmtId="167" formatCode="[=0]&quot;-&quot;;General"/>
    <numFmt numFmtId="168" formatCode="0,"/>
    <numFmt numFmtId="169" formatCode="[=0]&quot;&quot;;General"/>
    <numFmt numFmtId="170" formatCode="[=-856638851.72]&quot;(856 639)&quot;;General"/>
    <numFmt numFmtId="171" formatCode="[=-734103556.89]&quot;(734 104)&quot;;General"/>
    <numFmt numFmtId="172" formatCode="[=-4048]&quot;(4)&quot;;General"/>
    <numFmt numFmtId="173" formatCode="[=-620049233.86]&quot;(620 049)&quot;;General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5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sz val="10"/>
      <color indexed="9"/>
      <name val="Times New Roman"/>
      <family val="1"/>
    </font>
    <font>
      <sz val="10"/>
      <name val="Calibri"/>
      <family val="2"/>
    </font>
    <font>
      <b/>
      <sz val="10"/>
      <color indexed="9"/>
      <name val="Times New Roman"/>
      <family val="1"/>
    </font>
    <font>
      <sz val="11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1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u val="single"/>
      <sz val="8"/>
      <color theme="10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>
        <color indexed="63"/>
      </right>
      <top style="medium"/>
      <bottom/>
    </border>
    <border>
      <left/>
      <right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 horizontal="left"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12" xfId="0" applyFont="1" applyBorder="1" applyAlignment="1">
      <alignment vertical="top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4" fillId="0" borderId="0" xfId="53" applyFont="1" applyBorder="1" applyAlignment="1">
      <alignment horizontal="left" vertical="center" wrapText="1"/>
      <protection/>
    </xf>
    <xf numFmtId="0" fontId="5" fillId="0" borderId="0" xfId="53" applyFont="1" applyBorder="1" applyAlignment="1">
      <alignment wrapText="1"/>
      <protection/>
    </xf>
    <xf numFmtId="0" fontId="57" fillId="0" borderId="0" xfId="0" applyFont="1" applyBorder="1" applyAlignment="1">
      <alignment/>
    </xf>
    <xf numFmtId="0" fontId="5" fillId="0" borderId="0" xfId="53" applyFont="1" applyBorder="1" applyAlignment="1">
      <alignment/>
      <protection/>
    </xf>
    <xf numFmtId="0" fontId="58" fillId="0" borderId="0" xfId="0" applyFont="1" applyAlignment="1">
      <alignment/>
    </xf>
    <xf numFmtId="0" fontId="59" fillId="0" borderId="0" xfId="0" applyFont="1" applyAlignment="1">
      <alignment horizontal="right"/>
    </xf>
    <xf numFmtId="0" fontId="60" fillId="0" borderId="0" xfId="42" applyFont="1" applyAlignment="1" applyProtection="1">
      <alignment horizontal="right"/>
      <protection/>
    </xf>
    <xf numFmtId="0" fontId="55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" fillId="0" borderId="13" xfId="53" applyFont="1" applyBorder="1" applyAlignment="1">
      <alignment wrapText="1"/>
      <protection/>
    </xf>
    <xf numFmtId="0" fontId="5" fillId="0" borderId="14" xfId="53" applyFont="1" applyBorder="1" applyAlignment="1">
      <alignment/>
      <protection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53" applyFont="1" applyBorder="1" applyAlignment="1">
      <alignment horizontal="left" vertical="center"/>
      <protection/>
    </xf>
    <xf numFmtId="0" fontId="7" fillId="0" borderId="0" xfId="53" applyFont="1" applyBorder="1" applyAlignment="1">
      <alignment/>
      <protection/>
    </xf>
    <xf numFmtId="3" fontId="55" fillId="0" borderId="0" xfId="0" applyNumberFormat="1" applyFont="1" applyBorder="1" applyAlignment="1">
      <alignment horizontal="center" vertical="top" wrapText="1"/>
    </xf>
    <xf numFmtId="3" fontId="57" fillId="0" borderId="0" xfId="0" applyNumberFormat="1" applyFont="1" applyAlignment="1">
      <alignment/>
    </xf>
    <xf numFmtId="0" fontId="55" fillId="0" borderId="15" xfId="0" applyFont="1" applyBorder="1" applyAlignment="1">
      <alignment vertical="top" wrapText="1"/>
    </xf>
    <xf numFmtId="3" fontId="5" fillId="33" borderId="16" xfId="0" applyNumberFormat="1" applyFont="1" applyFill="1" applyBorder="1" applyAlignment="1">
      <alignment horizontal="center" vertical="top" wrapText="1"/>
    </xf>
    <xf numFmtId="3" fontId="62" fillId="33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1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3" fontId="4" fillId="33" borderId="0" xfId="0" applyNumberFormat="1" applyFont="1" applyFill="1" applyBorder="1" applyAlignment="1">
      <alignment horizontal="center" vertical="top" wrapText="1"/>
    </xf>
    <xf numFmtId="0" fontId="56" fillId="0" borderId="17" xfId="0" applyFont="1" applyBorder="1" applyAlignment="1">
      <alignment vertical="top" wrapText="1"/>
    </xf>
    <xf numFmtId="3" fontId="5" fillId="0" borderId="18" xfId="0" applyNumberFormat="1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9" fillId="0" borderId="0" xfId="42" applyFont="1" applyAlignment="1" applyProtection="1">
      <alignment horizontal="right"/>
      <protection/>
    </xf>
    <xf numFmtId="0" fontId="56" fillId="0" borderId="15" xfId="0" applyFont="1" applyBorder="1" applyAlignment="1">
      <alignment vertical="top" wrapText="1"/>
    </xf>
    <xf numFmtId="0" fontId="5" fillId="33" borderId="18" xfId="0" applyFont="1" applyFill="1" applyBorder="1" applyAlignment="1">
      <alignment horizontal="center" vertical="top" wrapText="1"/>
    </xf>
    <xf numFmtId="3" fontId="5" fillId="33" borderId="18" xfId="0" applyNumberFormat="1" applyFont="1" applyFill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/>
    </xf>
    <xf numFmtId="0" fontId="55" fillId="0" borderId="17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3" fontId="63" fillId="33" borderId="0" xfId="0" applyNumberFormat="1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4" fillId="0" borderId="19" xfId="53" applyFont="1" applyBorder="1" applyAlignment="1">
      <alignment vertical="center"/>
      <protection/>
    </xf>
    <xf numFmtId="0" fontId="5" fillId="33" borderId="20" xfId="0" applyFont="1" applyFill="1" applyBorder="1" applyAlignment="1">
      <alignment horizontal="center" vertical="top" wrapText="1"/>
    </xf>
    <xf numFmtId="3" fontId="5" fillId="33" borderId="20" xfId="0" applyNumberFormat="1" applyFont="1" applyFill="1" applyBorder="1" applyAlignment="1">
      <alignment horizontal="center" vertical="top" wrapText="1"/>
    </xf>
    <xf numFmtId="3" fontId="55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5" fillId="0" borderId="21" xfId="0" applyFont="1" applyBorder="1" applyAlignment="1">
      <alignment vertical="top" wrapText="1"/>
    </xf>
    <xf numFmtId="3" fontId="55" fillId="0" borderId="10" xfId="0" applyNumberFormat="1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5" fillId="0" borderId="21" xfId="0" applyFont="1" applyBorder="1" applyAlignment="1">
      <alignment horizontal="center" vertical="top" wrapText="1"/>
    </xf>
    <xf numFmtId="0" fontId="56" fillId="0" borderId="22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23" xfId="0" applyFont="1" applyBorder="1" applyAlignment="1">
      <alignment horizontal="center" vertical="top" wrapText="1"/>
    </xf>
    <xf numFmtId="0" fontId="55" fillId="0" borderId="24" xfId="0" applyFont="1" applyBorder="1" applyAlignment="1">
      <alignment horizontal="center" vertical="top" wrapText="1"/>
    </xf>
    <xf numFmtId="0" fontId="56" fillId="0" borderId="24" xfId="0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55" fillId="0" borderId="11" xfId="0" applyNumberFormat="1" applyFont="1" applyBorder="1" applyAlignment="1">
      <alignment horizontal="center" vertical="top" wrapText="1"/>
    </xf>
    <xf numFmtId="3" fontId="5" fillId="0" borderId="25" xfId="0" applyNumberFormat="1" applyFont="1" applyBorder="1" applyAlignment="1">
      <alignment horizontal="center" vertical="top" wrapText="1"/>
    </xf>
    <xf numFmtId="3" fontId="5" fillId="0" borderId="26" xfId="0" applyNumberFormat="1" applyFont="1" applyBorder="1" applyAlignment="1">
      <alignment horizontal="center" vertical="top" wrapText="1"/>
    </xf>
    <xf numFmtId="3" fontId="55" fillId="0" borderId="27" xfId="0" applyNumberFormat="1" applyFont="1" applyBorder="1" applyAlignment="1">
      <alignment horizontal="center" vertical="top" wrapText="1"/>
    </xf>
    <xf numFmtId="3" fontId="55" fillId="0" borderId="25" xfId="0" applyNumberFormat="1" applyFont="1" applyBorder="1" applyAlignment="1">
      <alignment horizontal="center" vertical="top" wrapText="1"/>
    </xf>
    <xf numFmtId="3" fontId="55" fillId="0" borderId="28" xfId="0" applyNumberFormat="1" applyFont="1" applyBorder="1" applyAlignment="1">
      <alignment horizontal="center" vertical="top" wrapText="1"/>
    </xf>
    <xf numFmtId="3" fontId="55" fillId="0" borderId="29" xfId="0" applyNumberFormat="1" applyFont="1" applyBorder="1" applyAlignment="1">
      <alignment horizontal="center" vertical="top" wrapText="1"/>
    </xf>
    <xf numFmtId="3" fontId="55" fillId="0" borderId="30" xfId="0" applyNumberFormat="1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5" fillId="0" borderId="31" xfId="0" applyFont="1" applyBorder="1" applyAlignment="1">
      <alignment horizontal="center" vertical="top" wrapText="1"/>
    </xf>
    <xf numFmtId="3" fontId="5" fillId="0" borderId="32" xfId="0" applyNumberFormat="1" applyFont="1" applyBorder="1" applyAlignment="1">
      <alignment horizontal="center" vertical="top" wrapText="1"/>
    </xf>
    <xf numFmtId="3" fontId="55" fillId="0" borderId="33" xfId="0" applyNumberFormat="1" applyFont="1" applyBorder="1" applyAlignment="1">
      <alignment horizontal="center" vertical="top" wrapText="1"/>
    </xf>
    <xf numFmtId="3" fontId="55" fillId="0" borderId="34" xfId="0" applyNumberFormat="1" applyFont="1" applyBorder="1" applyAlignment="1">
      <alignment horizontal="center" vertical="top" wrapText="1"/>
    </xf>
    <xf numFmtId="3" fontId="5" fillId="0" borderId="35" xfId="0" applyNumberFormat="1" applyFont="1" applyBorder="1" applyAlignment="1">
      <alignment horizontal="center" vertical="top" wrapText="1"/>
    </xf>
    <xf numFmtId="3" fontId="55" fillId="0" borderId="36" xfId="0" applyNumberFormat="1" applyFont="1" applyBorder="1" applyAlignment="1">
      <alignment horizontal="center" vertical="top" wrapText="1"/>
    </xf>
    <xf numFmtId="3" fontId="55" fillId="0" borderId="26" xfId="0" applyNumberFormat="1" applyFont="1" applyBorder="1" applyAlignment="1">
      <alignment horizontal="center" vertical="top" wrapText="1"/>
    </xf>
    <xf numFmtId="3" fontId="55" fillId="0" borderId="35" xfId="0" applyNumberFormat="1" applyFont="1" applyBorder="1" applyAlignment="1">
      <alignment horizontal="center" vertical="top" wrapText="1"/>
    </xf>
    <xf numFmtId="3" fontId="56" fillId="0" borderId="10" xfId="0" applyNumberFormat="1" applyFont="1" applyBorder="1" applyAlignment="1">
      <alignment horizontal="center" vertical="top" wrapText="1"/>
    </xf>
    <xf numFmtId="3" fontId="55" fillId="0" borderId="37" xfId="0" applyNumberFormat="1" applyFont="1" applyBorder="1" applyAlignment="1">
      <alignment horizontal="center" vertical="top" wrapText="1"/>
    </xf>
    <xf numFmtId="3" fontId="5" fillId="33" borderId="10" xfId="0" applyNumberFormat="1" applyFont="1" applyFill="1" applyBorder="1" applyAlignment="1">
      <alignment horizontal="center" vertical="top" wrapText="1"/>
    </xf>
    <xf numFmtId="3" fontId="5" fillId="33" borderId="38" xfId="0" applyNumberFormat="1" applyFont="1" applyFill="1" applyBorder="1" applyAlignment="1">
      <alignment horizontal="center" vertical="top" wrapText="1"/>
    </xf>
    <xf numFmtId="3" fontId="4" fillId="33" borderId="38" xfId="0" applyNumberFormat="1" applyFont="1" applyFill="1" applyBorder="1" applyAlignment="1">
      <alignment horizontal="center" vertical="top" wrapText="1"/>
    </xf>
    <xf numFmtId="3" fontId="5" fillId="33" borderId="31" xfId="0" applyNumberFormat="1" applyFont="1" applyFill="1" applyBorder="1" applyAlignment="1">
      <alignment horizontal="center" vertical="top" wrapText="1"/>
    </xf>
    <xf numFmtId="0" fontId="5" fillId="33" borderId="39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/>
    </xf>
    <xf numFmtId="3" fontId="5" fillId="0" borderId="20" xfId="0" applyNumberFormat="1" applyFont="1" applyBorder="1" applyAlignment="1">
      <alignment horizontal="center" vertical="top"/>
    </xf>
    <xf numFmtId="3" fontId="5" fillId="0" borderId="40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3" fontId="4" fillId="33" borderId="10" xfId="0" applyNumberFormat="1" applyFont="1" applyFill="1" applyBorder="1" applyAlignment="1">
      <alignment horizontal="center" vertical="top" wrapText="1"/>
    </xf>
    <xf numFmtId="3" fontId="5" fillId="33" borderId="4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40" xfId="0" applyFont="1" applyFill="1" applyBorder="1" applyAlignment="1">
      <alignment horizontal="center" vertical="top" wrapText="1"/>
    </xf>
    <xf numFmtId="0" fontId="57" fillId="33" borderId="18" xfId="0" applyFont="1" applyFill="1" applyBorder="1" applyAlignment="1">
      <alignment/>
    </xf>
    <xf numFmtId="3" fontId="4" fillId="0" borderId="41" xfId="0" applyNumberFormat="1" applyFont="1" applyBorder="1" applyAlignment="1">
      <alignment horizontal="center" vertical="top"/>
    </xf>
    <xf numFmtId="3" fontId="5" fillId="0" borderId="10" xfId="0" applyNumberFormat="1" applyFont="1" applyBorder="1" applyAlignment="1">
      <alignment horizontal="center" vertical="top"/>
    </xf>
    <xf numFmtId="0" fontId="57" fillId="0" borderId="18" xfId="0" applyFont="1" applyBorder="1" applyAlignment="1">
      <alignment/>
    </xf>
    <xf numFmtId="0" fontId="57" fillId="0" borderId="2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3" fontId="5" fillId="0" borderId="0" xfId="0" applyNumberFormat="1" applyFont="1" applyAlignment="1">
      <alignment/>
    </xf>
    <xf numFmtId="0" fontId="64" fillId="0" borderId="0" xfId="0" applyFont="1" applyAlignment="1">
      <alignment/>
    </xf>
    <xf numFmtId="0" fontId="4" fillId="0" borderId="14" xfId="53" applyFont="1" applyBorder="1" applyAlignment="1">
      <alignment horizontal="left" vertical="center"/>
      <protection/>
    </xf>
    <xf numFmtId="0" fontId="4" fillId="0" borderId="14" xfId="53" applyFont="1" applyBorder="1" applyAlignment="1">
      <alignment horizontal="left" vertical="center" wrapText="1"/>
      <protection/>
    </xf>
    <xf numFmtId="0" fontId="36" fillId="0" borderId="14" xfId="0" applyFont="1" applyBorder="1" applyAlignment="1">
      <alignment horizontal="left" vertical="center" wrapText="1"/>
    </xf>
    <xf numFmtId="0" fontId="61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" fillId="0" borderId="13" xfId="53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l:30820085.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l:30820085.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64">
      <selection activeCell="C74" sqref="C74"/>
    </sheetView>
  </sheetViews>
  <sheetFormatPr defaultColWidth="21.00390625" defaultRowHeight="24.75" customHeight="1"/>
  <cols>
    <col min="1" max="1" width="51.00390625" style="6" customWidth="1"/>
    <col min="2" max="2" width="12.57421875" style="6" customWidth="1"/>
    <col min="3" max="3" width="18.57421875" style="28" customWidth="1"/>
    <col min="4" max="4" width="19.28125" style="28" customWidth="1"/>
    <col min="5" max="16384" width="21.00390625" style="6" customWidth="1"/>
  </cols>
  <sheetData>
    <row r="1" ht="13.5" customHeight="1">
      <c r="D1" s="36" t="s">
        <v>68</v>
      </c>
    </row>
    <row r="2" ht="10.5" customHeight="1">
      <c r="D2" s="37" t="s">
        <v>0</v>
      </c>
    </row>
    <row r="3" ht="9.75" customHeight="1">
      <c r="D3" s="36" t="s">
        <v>1</v>
      </c>
    </row>
    <row r="4" ht="12" customHeight="1">
      <c r="D4" s="36" t="s">
        <v>2</v>
      </c>
    </row>
    <row r="5" spans="1:4" ht="21" customHeight="1">
      <c r="A5" s="18"/>
      <c r="B5" s="18" t="s">
        <v>61</v>
      </c>
      <c r="C5" s="43"/>
      <c r="D5" s="43"/>
    </row>
    <row r="6" spans="1:4" ht="21" customHeight="1">
      <c r="A6" s="108" t="s">
        <v>127</v>
      </c>
      <c r="B6" s="109"/>
      <c r="C6" s="109"/>
      <c r="D6" s="44"/>
    </row>
    <row r="7" spans="1:4" ht="21" customHeight="1">
      <c r="A7" s="29"/>
      <c r="B7" s="30"/>
      <c r="C7" s="44"/>
      <c r="D7" s="44"/>
    </row>
    <row r="8" spans="1:7" ht="16.5" customHeight="1">
      <c r="A8" s="7" t="s">
        <v>62</v>
      </c>
      <c r="B8" s="110" t="s">
        <v>63</v>
      </c>
      <c r="C8" s="110"/>
      <c r="D8" s="16"/>
      <c r="E8" s="8"/>
      <c r="F8" s="8"/>
      <c r="G8" s="9"/>
    </row>
    <row r="9" spans="1:7" ht="17.25" customHeight="1">
      <c r="A9" s="7" t="s">
        <v>64</v>
      </c>
      <c r="B9" s="106" t="s">
        <v>120</v>
      </c>
      <c r="C9" s="106"/>
      <c r="D9" s="107"/>
      <c r="E9" s="8"/>
      <c r="F9" s="8"/>
      <c r="G9" s="9"/>
    </row>
    <row r="10" spans="1:7" ht="15.75" customHeight="1">
      <c r="A10" s="7" t="s">
        <v>65</v>
      </c>
      <c r="B10" s="105" t="s">
        <v>66</v>
      </c>
      <c r="C10" s="105"/>
      <c r="D10" s="17"/>
      <c r="E10" s="10"/>
      <c r="F10" s="10"/>
      <c r="G10" s="9"/>
    </row>
    <row r="11" spans="1:7" ht="16.5" customHeight="1">
      <c r="A11" s="7" t="s">
        <v>67</v>
      </c>
      <c r="B11" s="47" t="s">
        <v>123</v>
      </c>
      <c r="C11" s="47"/>
      <c r="D11" s="10"/>
      <c r="E11" s="10"/>
      <c r="F11" s="10"/>
      <c r="G11" s="9"/>
    </row>
    <row r="12" spans="1:7" ht="16.5" customHeight="1" thickBot="1">
      <c r="A12" s="7"/>
      <c r="B12" s="21"/>
      <c r="C12" s="21"/>
      <c r="D12" s="22" t="s">
        <v>3</v>
      </c>
      <c r="E12" s="10"/>
      <c r="F12" s="10"/>
      <c r="G12" s="9"/>
    </row>
    <row r="13" spans="1:4" ht="26.25" customHeight="1" thickBot="1">
      <c r="A13" s="2" t="s">
        <v>4</v>
      </c>
      <c r="B13" s="46" t="s">
        <v>5</v>
      </c>
      <c r="C13" s="102" t="s">
        <v>6</v>
      </c>
      <c r="D13" s="102" t="s">
        <v>7</v>
      </c>
    </row>
    <row r="14" spans="1:4" ht="22.5" customHeight="1" thickBot="1">
      <c r="A14" s="25" t="s">
        <v>8</v>
      </c>
      <c r="B14" s="48"/>
      <c r="C14" s="49"/>
      <c r="D14" s="49"/>
    </row>
    <row r="15" spans="1:4" ht="22.5" customHeight="1" thickBot="1">
      <c r="A15" s="25" t="s">
        <v>9</v>
      </c>
      <c r="B15" s="39">
        <v>10</v>
      </c>
      <c r="C15" s="35">
        <v>380177</v>
      </c>
      <c r="D15" s="41">
        <v>2801575</v>
      </c>
    </row>
    <row r="16" spans="1:4" ht="22.5" customHeight="1" thickBot="1">
      <c r="A16" s="25" t="s">
        <v>10</v>
      </c>
      <c r="B16" s="39">
        <v>11</v>
      </c>
      <c r="C16" s="35"/>
      <c r="D16" s="100"/>
    </row>
    <row r="17" spans="1:4" ht="22.5" customHeight="1" thickBot="1">
      <c r="A17" s="25" t="s">
        <v>11</v>
      </c>
      <c r="B17" s="39">
        <v>12</v>
      </c>
      <c r="C17" s="35"/>
      <c r="D17" s="40"/>
    </row>
    <row r="18" spans="1:4" ht="26.25" customHeight="1" thickBot="1">
      <c r="A18" s="25" t="s">
        <v>12</v>
      </c>
      <c r="B18" s="39">
        <v>13</v>
      </c>
      <c r="C18" s="35"/>
      <c r="D18" s="40"/>
    </row>
    <row r="19" spans="1:4" ht="22.5" customHeight="1" thickBot="1">
      <c r="A19" s="25" t="s">
        <v>13</v>
      </c>
      <c r="B19" s="39">
        <v>14</v>
      </c>
      <c r="C19" s="35"/>
      <c r="D19" s="40"/>
    </row>
    <row r="20" spans="1:4" ht="22.5" customHeight="1" thickBot="1">
      <c r="A20" s="25" t="s">
        <v>14</v>
      </c>
      <c r="B20" s="39">
        <v>15</v>
      </c>
      <c r="C20" s="35"/>
      <c r="D20" s="40"/>
    </row>
    <row r="21" spans="1:4" ht="22.5" customHeight="1" thickBot="1">
      <c r="A21" s="25" t="s">
        <v>15</v>
      </c>
      <c r="B21" s="39">
        <v>16</v>
      </c>
      <c r="C21" s="35">
        <v>785005</v>
      </c>
      <c r="D21" s="40">
        <v>410724</v>
      </c>
    </row>
    <row r="22" spans="1:4" ht="22.5" customHeight="1" thickBot="1">
      <c r="A22" s="25" t="s">
        <v>16</v>
      </c>
      <c r="B22" s="39">
        <v>17</v>
      </c>
      <c r="C22" s="35">
        <v>0</v>
      </c>
      <c r="D22" s="40">
        <v>0</v>
      </c>
    </row>
    <row r="23" spans="1:4" ht="22.5" customHeight="1" thickBot="1">
      <c r="A23" s="25" t="s">
        <v>17</v>
      </c>
      <c r="B23" s="39">
        <v>18</v>
      </c>
      <c r="C23" s="35">
        <v>218299</v>
      </c>
      <c r="D23" s="40">
        <f>242832-18562</f>
        <v>224270</v>
      </c>
    </row>
    <row r="24" spans="1:4" ht="22.5" customHeight="1" thickBot="1">
      <c r="A24" s="25" t="s">
        <v>18</v>
      </c>
      <c r="B24" s="86">
        <v>19</v>
      </c>
      <c r="C24" s="90">
        <v>392975</v>
      </c>
      <c r="D24" s="83">
        <f>161503-100543</f>
        <v>60960</v>
      </c>
    </row>
    <row r="25" spans="1:6" ht="22.5" customHeight="1" thickBot="1">
      <c r="A25" s="38" t="s">
        <v>19</v>
      </c>
      <c r="B25" s="95">
        <v>100</v>
      </c>
      <c r="C25" s="91">
        <f>SUM(C15:C24)</f>
        <v>1776456</v>
      </c>
      <c r="D25" s="84">
        <f>SUM(D15:D24)</f>
        <v>3497529</v>
      </c>
      <c r="F25" s="24"/>
    </row>
    <row r="26" spans="1:4" ht="26.25" customHeight="1" thickBot="1">
      <c r="A26" s="25" t="s">
        <v>20</v>
      </c>
      <c r="B26" s="96">
        <v>101</v>
      </c>
      <c r="C26" s="90"/>
      <c r="D26" s="83"/>
    </row>
    <row r="27" spans="1:6" ht="22.5" customHeight="1" thickBot="1">
      <c r="A27" s="25" t="s">
        <v>21</v>
      </c>
      <c r="B27" s="87"/>
      <c r="C27" s="99"/>
      <c r="D27" s="82"/>
      <c r="E27" s="9"/>
      <c r="F27" s="9"/>
    </row>
    <row r="28" spans="1:6" ht="22.5" customHeight="1" thickBot="1">
      <c r="A28" s="25" t="s">
        <v>10</v>
      </c>
      <c r="B28" s="48">
        <v>110</v>
      </c>
      <c r="C28" s="89"/>
      <c r="D28" s="101"/>
      <c r="E28" s="27">
        <f>5613820+457810</f>
        <v>6071630</v>
      </c>
      <c r="F28" s="9"/>
    </row>
    <row r="29" spans="1:6" ht="22.5" customHeight="1" thickBot="1">
      <c r="A29" s="25" t="s">
        <v>11</v>
      </c>
      <c r="B29" s="39">
        <v>111</v>
      </c>
      <c r="C29" s="35"/>
      <c r="D29" s="40"/>
      <c r="E29" s="9"/>
      <c r="F29" s="9"/>
    </row>
    <row r="30" spans="1:4" ht="29.25" customHeight="1" thickBot="1">
      <c r="A30" s="25" t="s">
        <v>12</v>
      </c>
      <c r="B30" s="39">
        <v>112</v>
      </c>
      <c r="C30" s="35"/>
      <c r="D30" s="40"/>
    </row>
    <row r="31" spans="1:4" ht="22.5" customHeight="1" thickBot="1">
      <c r="A31" s="25" t="s">
        <v>13</v>
      </c>
      <c r="B31" s="39">
        <v>113</v>
      </c>
      <c r="C31" s="35"/>
      <c r="D31" s="40"/>
    </row>
    <row r="32" spans="1:4" ht="22.5" customHeight="1" thickBot="1">
      <c r="A32" s="25" t="s">
        <v>22</v>
      </c>
      <c r="B32" s="39">
        <v>114</v>
      </c>
      <c r="C32" s="35">
        <v>80519</v>
      </c>
      <c r="D32" s="40">
        <v>230000</v>
      </c>
    </row>
    <row r="33" spans="1:4" ht="22.5" customHeight="1" thickBot="1">
      <c r="A33" s="25" t="s">
        <v>23</v>
      </c>
      <c r="B33" s="39">
        <v>115</v>
      </c>
      <c r="C33" s="35">
        <v>1803</v>
      </c>
      <c r="D33" s="40">
        <f>22424+100543</f>
        <v>122967</v>
      </c>
    </row>
    <row r="34" spans="1:4" ht="22.5" customHeight="1" thickBot="1">
      <c r="A34" s="25" t="s">
        <v>24</v>
      </c>
      <c r="B34" s="39">
        <v>116</v>
      </c>
      <c r="C34" s="35"/>
      <c r="D34" s="40"/>
    </row>
    <row r="35" spans="1:4" ht="22.5" customHeight="1" thickBot="1">
      <c r="A35" s="25" t="s">
        <v>25</v>
      </c>
      <c r="B35" s="39">
        <v>117</v>
      </c>
      <c r="C35" s="35"/>
      <c r="D35" s="40"/>
    </row>
    <row r="36" spans="1:4" ht="22.5" customHeight="1" thickBot="1">
      <c r="A36" s="25" t="s">
        <v>26</v>
      </c>
      <c r="B36" s="39">
        <v>118</v>
      </c>
      <c r="C36" s="35">
        <v>437054</v>
      </c>
      <c r="D36" s="40">
        <v>451402</v>
      </c>
    </row>
    <row r="37" spans="1:4" ht="22.5" customHeight="1" thickBot="1">
      <c r="A37" s="25" t="s">
        <v>27</v>
      </c>
      <c r="B37" s="39">
        <v>119</v>
      </c>
      <c r="C37" s="35"/>
      <c r="D37" s="40"/>
    </row>
    <row r="38" spans="1:4" ht="22.5" customHeight="1" thickBot="1">
      <c r="A38" s="25" t="s">
        <v>28</v>
      </c>
      <c r="B38" s="39">
        <v>120</v>
      </c>
      <c r="C38" s="35"/>
      <c r="D38" s="40"/>
    </row>
    <row r="39" spans="1:4" ht="22.5" customHeight="1" thickBot="1">
      <c r="A39" s="25" t="s">
        <v>29</v>
      </c>
      <c r="B39" s="39">
        <v>121</v>
      </c>
      <c r="C39" s="35">
        <v>20901885</v>
      </c>
      <c r="D39" s="40">
        <v>22388752</v>
      </c>
    </row>
    <row r="40" spans="1:4" ht="22.5" customHeight="1" thickBot="1">
      <c r="A40" s="25" t="s">
        <v>30</v>
      </c>
      <c r="B40" s="39">
        <v>122</v>
      </c>
      <c r="C40" s="35"/>
      <c r="D40" s="40"/>
    </row>
    <row r="41" spans="1:4" ht="22.5" customHeight="1" thickBot="1">
      <c r="A41" s="25" t="s">
        <v>115</v>
      </c>
      <c r="B41" s="86">
        <v>123</v>
      </c>
      <c r="C41" s="90">
        <v>4572980</v>
      </c>
      <c r="D41" s="83">
        <v>3984570</v>
      </c>
    </row>
    <row r="42" spans="1:6" ht="22.5" customHeight="1" thickBot="1">
      <c r="A42" s="38" t="s">
        <v>31</v>
      </c>
      <c r="B42" s="95">
        <v>200</v>
      </c>
      <c r="C42" s="91">
        <f>SUM(C28:C41)</f>
        <v>25994241</v>
      </c>
      <c r="D42" s="84">
        <f>SUM(D28:D41)</f>
        <v>27177691</v>
      </c>
      <c r="F42" s="24"/>
    </row>
    <row r="43" spans="1:6" ht="22.5" customHeight="1" thickBot="1">
      <c r="A43" s="38" t="s">
        <v>122</v>
      </c>
      <c r="B43" s="95"/>
      <c r="C43" s="98">
        <f>C42+C25</f>
        <v>27770697</v>
      </c>
      <c r="D43" s="84">
        <f>D25+D42</f>
        <v>30675220</v>
      </c>
      <c r="F43" s="24"/>
    </row>
    <row r="44" spans="1:4" ht="27.75" customHeight="1" thickBot="1">
      <c r="A44" s="25" t="s">
        <v>32</v>
      </c>
      <c r="B44" s="87" t="s">
        <v>5</v>
      </c>
      <c r="C44" s="82" t="s">
        <v>6</v>
      </c>
      <c r="D44" s="82" t="s">
        <v>6</v>
      </c>
    </row>
    <row r="45" spans="1:4" ht="22.5" customHeight="1" thickBot="1">
      <c r="A45" s="4" t="s">
        <v>33</v>
      </c>
      <c r="B45" s="87"/>
      <c r="C45" s="82"/>
      <c r="D45" s="83"/>
    </row>
    <row r="46" spans="1:4" ht="22.5" customHeight="1" thickBot="1">
      <c r="A46" s="25" t="s">
        <v>34</v>
      </c>
      <c r="B46" s="48">
        <v>210</v>
      </c>
      <c r="C46" s="88"/>
      <c r="D46" s="26"/>
    </row>
    <row r="47" spans="1:4" ht="22.5" customHeight="1" thickBot="1">
      <c r="A47" s="25" t="s">
        <v>11</v>
      </c>
      <c r="B47" s="39">
        <v>211</v>
      </c>
      <c r="C47" s="35"/>
      <c r="D47" s="40"/>
    </row>
    <row r="48" spans="1:4" ht="22.5" customHeight="1" thickBot="1">
      <c r="A48" s="25" t="s">
        <v>35</v>
      </c>
      <c r="B48" s="39">
        <v>212</v>
      </c>
      <c r="C48" s="35">
        <v>1335708</v>
      </c>
      <c r="D48" s="40">
        <v>1232763</v>
      </c>
    </row>
    <row r="49" spans="1:4" ht="28.5" customHeight="1" thickBot="1">
      <c r="A49" s="25" t="s">
        <v>36</v>
      </c>
      <c r="B49" s="39">
        <v>213</v>
      </c>
      <c r="C49" s="35">
        <v>20033</v>
      </c>
      <c r="D49" s="40">
        <v>42677</v>
      </c>
    </row>
    <row r="50" spans="1:4" ht="22.5" customHeight="1" thickBot="1">
      <c r="A50" s="25" t="s">
        <v>37</v>
      </c>
      <c r="B50" s="39">
        <v>214</v>
      </c>
      <c r="C50" s="35">
        <v>33744</v>
      </c>
      <c r="D50" s="40">
        <v>33744</v>
      </c>
    </row>
    <row r="51" spans="1:4" ht="22.5" customHeight="1" thickBot="1">
      <c r="A51" s="25" t="s">
        <v>38</v>
      </c>
      <c r="B51" s="39">
        <v>215</v>
      </c>
      <c r="C51" s="35"/>
      <c r="D51" s="40"/>
    </row>
    <row r="52" spans="1:4" ht="22.5" customHeight="1" thickBot="1">
      <c r="A52" s="25" t="s">
        <v>39</v>
      </c>
      <c r="B52" s="39">
        <v>216</v>
      </c>
      <c r="C52" s="35">
        <v>39</v>
      </c>
      <c r="D52" s="40"/>
    </row>
    <row r="53" spans="1:4" ht="22.5" customHeight="1" thickBot="1">
      <c r="A53" s="25" t="s">
        <v>40</v>
      </c>
      <c r="B53" s="86">
        <v>217</v>
      </c>
      <c r="C53" s="90">
        <v>75619</v>
      </c>
      <c r="D53" s="83">
        <f>232573+254693</f>
        <v>487266</v>
      </c>
    </row>
    <row r="54" spans="1:6" ht="26.25" thickBot="1">
      <c r="A54" s="38" t="s">
        <v>41</v>
      </c>
      <c r="B54" s="95">
        <v>300</v>
      </c>
      <c r="C54" s="91">
        <f>SUM(C46:C53)</f>
        <v>1465143</v>
      </c>
      <c r="D54" s="93">
        <f>SUM(D46:D53)</f>
        <v>1796450</v>
      </c>
      <c r="F54" s="24"/>
    </row>
    <row r="55" spans="1:4" ht="27" customHeight="1" thickBot="1">
      <c r="A55" s="25" t="s">
        <v>42</v>
      </c>
      <c r="B55" s="96">
        <v>301</v>
      </c>
      <c r="C55" s="88"/>
      <c r="D55" s="94"/>
    </row>
    <row r="56" spans="1:4" ht="22.5" customHeight="1" thickBot="1">
      <c r="A56" s="25" t="s">
        <v>43</v>
      </c>
      <c r="B56" s="87"/>
      <c r="C56" s="92"/>
      <c r="D56" s="82"/>
    </row>
    <row r="57" spans="1:4" ht="22.5" customHeight="1" thickBot="1">
      <c r="A57" s="25" t="s">
        <v>34</v>
      </c>
      <c r="B57" s="48">
        <v>310</v>
      </c>
      <c r="C57" s="90">
        <v>7687450</v>
      </c>
      <c r="D57" s="26">
        <v>7228512</v>
      </c>
    </row>
    <row r="58" spans="1:4" ht="22.5" customHeight="1" thickBot="1">
      <c r="A58" s="25" t="s">
        <v>11</v>
      </c>
      <c r="B58" s="39">
        <v>311</v>
      </c>
      <c r="C58" s="35"/>
      <c r="D58" s="40"/>
    </row>
    <row r="59" spans="1:4" ht="22.5" customHeight="1" thickBot="1">
      <c r="A59" s="25" t="s">
        <v>44</v>
      </c>
      <c r="B59" s="39">
        <v>312</v>
      </c>
      <c r="C59" s="35">
        <v>19267356</v>
      </c>
      <c r="D59" s="40">
        <v>20750608</v>
      </c>
    </row>
    <row r="60" spans="1:4" ht="22.5" customHeight="1" thickBot="1">
      <c r="A60" s="25" t="s">
        <v>45</v>
      </c>
      <c r="B60" s="39">
        <v>313</v>
      </c>
      <c r="C60" s="35"/>
      <c r="D60" s="40"/>
    </row>
    <row r="61" spans="1:4" ht="22.5" customHeight="1" thickBot="1">
      <c r="A61" s="25" t="s">
        <v>46</v>
      </c>
      <c r="B61" s="39">
        <v>314</v>
      </c>
      <c r="C61" s="35"/>
      <c r="D61" s="40"/>
    </row>
    <row r="62" spans="1:4" ht="22.5" customHeight="1" thickBot="1">
      <c r="A62" s="25" t="s">
        <v>47</v>
      </c>
      <c r="B62" s="39">
        <v>315</v>
      </c>
      <c r="C62" s="35">
        <v>825132</v>
      </c>
      <c r="D62" s="40">
        <f>805766+19366</f>
        <v>825132</v>
      </c>
    </row>
    <row r="63" spans="1:4" ht="24" customHeight="1" thickBot="1">
      <c r="A63" s="25" t="s">
        <v>48</v>
      </c>
      <c r="B63" s="86">
        <v>316</v>
      </c>
      <c r="C63" s="90"/>
      <c r="D63" s="83"/>
    </row>
    <row r="64" spans="1:6" ht="24" customHeight="1" thickBot="1">
      <c r="A64" s="38" t="s">
        <v>49</v>
      </c>
      <c r="B64" s="95">
        <v>400</v>
      </c>
      <c r="C64" s="91">
        <f>SUM(C55:C63)</f>
        <v>27779938</v>
      </c>
      <c r="D64" s="84">
        <f>SUM(D57:D63)</f>
        <v>28804252</v>
      </c>
      <c r="F64" s="24"/>
    </row>
    <row r="65" spans="1:4" ht="22.5" customHeight="1" thickBot="1">
      <c r="A65" s="42" t="s">
        <v>50</v>
      </c>
      <c r="B65" s="96"/>
      <c r="C65" s="88"/>
      <c r="D65" s="85"/>
    </row>
    <row r="66" spans="1:4" ht="22.5" customHeight="1" thickBot="1">
      <c r="A66" s="25" t="s">
        <v>51</v>
      </c>
      <c r="B66" s="39">
        <v>410</v>
      </c>
      <c r="C66" s="35">
        <v>11861000</v>
      </c>
      <c r="D66" s="40">
        <v>11861000</v>
      </c>
    </row>
    <row r="67" spans="1:4" ht="22.5" customHeight="1" thickBot="1">
      <c r="A67" s="25" t="s">
        <v>117</v>
      </c>
      <c r="B67" s="39"/>
      <c r="C67" s="35">
        <v>7086481</v>
      </c>
      <c r="D67" s="40">
        <v>7086481</v>
      </c>
    </row>
    <row r="68" spans="1:4" ht="22.5" customHeight="1" thickBot="1">
      <c r="A68" s="25" t="s">
        <v>52</v>
      </c>
      <c r="B68" s="39">
        <v>411</v>
      </c>
      <c r="C68" s="35"/>
      <c r="D68" s="97"/>
    </row>
    <row r="69" spans="1:4" ht="22.5" customHeight="1" thickBot="1">
      <c r="A69" s="25" t="s">
        <v>53</v>
      </c>
      <c r="B69" s="39">
        <v>412</v>
      </c>
      <c r="C69" s="35"/>
      <c r="D69" s="40"/>
    </row>
    <row r="70" spans="1:4" ht="22.5" customHeight="1" thickBot="1">
      <c r="A70" s="25" t="s">
        <v>54</v>
      </c>
      <c r="B70" s="39">
        <v>413</v>
      </c>
      <c r="C70" s="35"/>
      <c r="D70" s="97"/>
    </row>
    <row r="71" spans="1:4" ht="22.5" customHeight="1" thickBot="1">
      <c r="A71" s="25" t="s">
        <v>55</v>
      </c>
      <c r="B71" s="39">
        <v>414</v>
      </c>
      <c r="C71" s="35">
        <f>D71+ОПиУ!C28</f>
        <v>-20421865</v>
      </c>
      <c r="D71" s="35">
        <f>-18436498-18562-254693-143844-19366</f>
        <v>-18872963</v>
      </c>
    </row>
    <row r="72" spans="1:4" ht="28.5" customHeight="1" thickBot="1">
      <c r="A72" s="25" t="s">
        <v>56</v>
      </c>
      <c r="B72" s="39">
        <v>420</v>
      </c>
      <c r="C72" s="35"/>
      <c r="D72" s="40"/>
    </row>
    <row r="73" spans="1:4" ht="22.5" customHeight="1" thickBot="1">
      <c r="A73" s="25" t="s">
        <v>57</v>
      </c>
      <c r="B73" s="96">
        <v>421</v>
      </c>
      <c r="C73" s="90"/>
      <c r="D73" s="83"/>
    </row>
    <row r="74" spans="1:6" ht="22.5" customHeight="1" thickBot="1">
      <c r="A74" s="38" t="s">
        <v>58</v>
      </c>
      <c r="B74" s="95">
        <v>500</v>
      </c>
      <c r="C74" s="91">
        <f>SUM(C66:C73)</f>
        <v>-1474384</v>
      </c>
      <c r="D74" s="84">
        <f>SUM(D66:D73)</f>
        <v>74518</v>
      </c>
      <c r="F74" s="24"/>
    </row>
    <row r="75" spans="1:4" ht="22.5" customHeight="1" thickBot="1">
      <c r="A75" s="38" t="s">
        <v>59</v>
      </c>
      <c r="B75" s="95"/>
      <c r="C75" s="91">
        <f>C74+C64+C54</f>
        <v>27770697</v>
      </c>
      <c r="D75" s="84">
        <f>D54+D64+D74</f>
        <v>30675220</v>
      </c>
    </row>
    <row r="76" spans="1:4" ht="22.5" customHeight="1">
      <c r="A76" s="31"/>
      <c r="B76" s="32"/>
      <c r="C76" s="33"/>
      <c r="D76" s="33"/>
    </row>
    <row r="77" spans="1:4" ht="22.5" customHeight="1">
      <c r="A77" s="5" t="s">
        <v>118</v>
      </c>
      <c r="B77" s="32"/>
      <c r="C77" s="45">
        <f>C43-C75</f>
        <v>0</v>
      </c>
      <c r="D77" s="33"/>
    </row>
    <row r="78" ht="12.75">
      <c r="A78" s="1" t="s">
        <v>69</v>
      </c>
    </row>
    <row r="79" ht="14.25" customHeight="1">
      <c r="C79" s="103">
        <f>C43-C75</f>
        <v>0</v>
      </c>
    </row>
    <row r="80" ht="14.25" customHeight="1">
      <c r="A80" s="5" t="s">
        <v>124</v>
      </c>
    </row>
    <row r="81" ht="14.25" customHeight="1">
      <c r="A81" s="1" t="s">
        <v>119</v>
      </c>
    </row>
    <row r="82" ht="14.25" customHeight="1">
      <c r="A82" s="1"/>
    </row>
    <row r="83" ht="24.75" customHeight="1">
      <c r="A83" s="1" t="s">
        <v>60</v>
      </c>
    </row>
  </sheetData>
  <sheetProtection/>
  <mergeCells count="4">
    <mergeCell ref="B10:C10"/>
    <mergeCell ref="B9:D9"/>
    <mergeCell ref="A6:C6"/>
    <mergeCell ref="B8:C8"/>
  </mergeCells>
  <hyperlinks>
    <hyperlink ref="D2" r:id="rId1" display="jl:30820085.0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0">
      <selection activeCell="C30" sqref="C30"/>
    </sheetView>
  </sheetViews>
  <sheetFormatPr defaultColWidth="9.140625" defaultRowHeight="15"/>
  <cols>
    <col min="1" max="1" width="44.8515625" style="0" customWidth="1"/>
    <col min="2" max="2" width="9.28125" style="0" customWidth="1"/>
    <col min="3" max="3" width="26.57421875" style="0" customWidth="1"/>
    <col min="4" max="4" width="28.57421875" style="0" customWidth="1"/>
  </cols>
  <sheetData>
    <row r="1" spans="1:4" ht="15">
      <c r="A1" s="6"/>
      <c r="B1" s="6"/>
      <c r="C1" s="11"/>
      <c r="D1" s="12" t="s">
        <v>68</v>
      </c>
    </row>
    <row r="2" spans="1:4" ht="15">
      <c r="A2" s="6"/>
      <c r="B2" s="6"/>
      <c r="C2" s="11"/>
      <c r="D2" s="13" t="s">
        <v>0</v>
      </c>
    </row>
    <row r="3" spans="1:4" ht="15">
      <c r="A3" s="6"/>
      <c r="B3" s="6"/>
      <c r="C3" s="11"/>
      <c r="D3" s="12" t="s">
        <v>1</v>
      </c>
    </row>
    <row r="4" spans="1:4" ht="15">
      <c r="A4" s="6"/>
      <c r="B4" s="6"/>
      <c r="C4" s="11"/>
      <c r="D4" s="12" t="s">
        <v>2</v>
      </c>
    </row>
    <row r="5" spans="1:4" ht="15">
      <c r="A5" s="108" t="s">
        <v>114</v>
      </c>
      <c r="B5" s="112"/>
      <c r="C5" s="112"/>
      <c r="D5" s="112"/>
    </row>
    <row r="6" spans="1:4" ht="15">
      <c r="A6" s="108" t="s">
        <v>126</v>
      </c>
      <c r="B6" s="112"/>
      <c r="C6" s="112"/>
      <c r="D6" s="112"/>
    </row>
    <row r="7" spans="1:4" ht="15">
      <c r="A7" s="19"/>
      <c r="B7" s="20"/>
      <c r="C7" s="20"/>
      <c r="D7" s="20"/>
    </row>
    <row r="8" spans="1:4" ht="15">
      <c r="A8" s="19"/>
      <c r="B8" s="20"/>
      <c r="C8" s="20"/>
      <c r="D8" s="20"/>
    </row>
    <row r="9" spans="1:4" ht="15">
      <c r="A9" s="7" t="s">
        <v>62</v>
      </c>
      <c r="B9" s="110" t="s">
        <v>63</v>
      </c>
      <c r="C9" s="110"/>
      <c r="D9" s="16"/>
    </row>
    <row r="10" spans="1:4" ht="15">
      <c r="A10" s="7" t="s">
        <v>64</v>
      </c>
      <c r="B10" s="106" t="s">
        <v>121</v>
      </c>
      <c r="C10" s="106"/>
      <c r="D10" s="111"/>
    </row>
    <row r="11" spans="1:4" ht="15">
      <c r="A11" s="7" t="s">
        <v>65</v>
      </c>
      <c r="B11" s="105" t="s">
        <v>66</v>
      </c>
      <c r="C11" s="105"/>
      <c r="D11" s="17"/>
    </row>
    <row r="12" spans="1:4" ht="15">
      <c r="A12" s="7" t="s">
        <v>67</v>
      </c>
      <c r="B12" s="47" t="s">
        <v>123</v>
      </c>
      <c r="C12" s="47"/>
      <c r="D12" s="10"/>
    </row>
    <row r="13" spans="1:4" ht="15.75" thickBot="1">
      <c r="A13" s="7"/>
      <c r="B13" s="21"/>
      <c r="C13" s="21"/>
      <c r="D13" s="22" t="s">
        <v>3</v>
      </c>
    </row>
    <row r="14" spans="1:4" ht="24.75" customHeight="1" thickBot="1">
      <c r="A14" s="2" t="s">
        <v>70</v>
      </c>
      <c r="B14" s="3" t="s">
        <v>5</v>
      </c>
      <c r="C14" s="71" t="s">
        <v>71</v>
      </c>
      <c r="D14" s="72" t="s">
        <v>72</v>
      </c>
    </row>
    <row r="15" spans="1:4" ht="24.75" customHeight="1" thickBot="1">
      <c r="A15" s="4" t="s">
        <v>73</v>
      </c>
      <c r="B15" s="58">
        <v>10</v>
      </c>
      <c r="C15" s="73">
        <v>3460380</v>
      </c>
      <c r="D15" s="74">
        <v>2959244</v>
      </c>
    </row>
    <row r="16" spans="1:5" ht="24.75" customHeight="1" thickBot="1">
      <c r="A16" s="4" t="s">
        <v>74</v>
      </c>
      <c r="B16" s="58">
        <v>11</v>
      </c>
      <c r="C16" s="65">
        <f>2685655-12</f>
        <v>2685643</v>
      </c>
      <c r="D16" s="75">
        <v>2651011</v>
      </c>
      <c r="E16" s="104" t="s">
        <v>128</v>
      </c>
    </row>
    <row r="17" spans="1:4" ht="24.75" customHeight="1" thickBot="1">
      <c r="A17" s="4" t="s">
        <v>75</v>
      </c>
      <c r="B17" s="58">
        <v>12</v>
      </c>
      <c r="C17" s="62">
        <f>C15-C16</f>
        <v>774737</v>
      </c>
      <c r="D17" s="63">
        <f>D15-D16</f>
        <v>308233</v>
      </c>
    </row>
    <row r="18" spans="1:4" ht="24.75" customHeight="1" thickBot="1">
      <c r="A18" s="4" t="s">
        <v>76</v>
      </c>
      <c r="B18" s="58">
        <v>13</v>
      </c>
      <c r="C18" s="76"/>
      <c r="D18" s="77"/>
    </row>
    <row r="19" spans="1:4" ht="24.75" customHeight="1" thickBot="1">
      <c r="A19" s="4" t="s">
        <v>77</v>
      </c>
      <c r="B19" s="58">
        <v>14</v>
      </c>
      <c r="C19" s="64">
        <v>339953</v>
      </c>
      <c r="D19" s="66">
        <f>500619+254693</f>
        <v>755312</v>
      </c>
    </row>
    <row r="20" spans="1:4" ht="24.75" customHeight="1" thickBot="1">
      <c r="A20" s="4" t="s">
        <v>78</v>
      </c>
      <c r="B20" s="58">
        <v>15</v>
      </c>
      <c r="C20" s="64">
        <v>1279</v>
      </c>
      <c r="D20" s="66">
        <f>5948+18562</f>
        <v>24510</v>
      </c>
    </row>
    <row r="21" spans="1:4" ht="24.75" customHeight="1" thickBot="1">
      <c r="A21" s="4" t="s">
        <v>79</v>
      </c>
      <c r="B21" s="58">
        <v>16</v>
      </c>
      <c r="C21" s="65">
        <v>16875</v>
      </c>
      <c r="D21" s="75">
        <v>6223</v>
      </c>
    </row>
    <row r="22" spans="1:4" ht="24.75" customHeight="1" thickBot="1">
      <c r="A22" s="25" t="s">
        <v>80</v>
      </c>
      <c r="B22" s="57">
        <v>20</v>
      </c>
      <c r="C22" s="62">
        <f>C17-C19-C20+C21</f>
        <v>450380</v>
      </c>
      <c r="D22" s="63">
        <f>D17-D19-D20+D21</f>
        <v>-465366</v>
      </c>
    </row>
    <row r="23" spans="1:4" ht="24.75" customHeight="1" thickBot="1">
      <c r="A23" s="25" t="s">
        <v>81</v>
      </c>
      <c r="B23" s="54">
        <v>21</v>
      </c>
      <c r="C23" s="76">
        <v>102308</v>
      </c>
      <c r="D23" s="77">
        <v>289252</v>
      </c>
    </row>
    <row r="24" spans="1:4" ht="24.75" customHeight="1" thickBot="1">
      <c r="A24" s="25" t="s">
        <v>82</v>
      </c>
      <c r="B24" s="54">
        <v>22</v>
      </c>
      <c r="C24" s="64">
        <v>2101590</v>
      </c>
      <c r="D24" s="66">
        <v>2098676</v>
      </c>
    </row>
    <row r="25" spans="1:4" ht="52.5" customHeight="1" thickBot="1">
      <c r="A25" s="25" t="s">
        <v>83</v>
      </c>
      <c r="B25" s="54">
        <v>23</v>
      </c>
      <c r="C25" s="64"/>
      <c r="D25" s="66"/>
    </row>
    <row r="26" spans="1:4" ht="24.75" customHeight="1" thickBot="1">
      <c r="A26" s="25" t="s">
        <v>84</v>
      </c>
      <c r="B26" s="54">
        <v>24</v>
      </c>
      <c r="C26" s="67"/>
      <c r="D26" s="66"/>
    </row>
    <row r="27" spans="1:4" ht="24.75" customHeight="1" thickBot="1">
      <c r="A27" s="52" t="s">
        <v>85</v>
      </c>
      <c r="B27" s="55">
        <v>25</v>
      </c>
      <c r="C27" s="78"/>
      <c r="D27" s="75"/>
    </row>
    <row r="28" spans="1:4" ht="26.25" customHeight="1" thickBot="1">
      <c r="A28" s="34" t="s">
        <v>86</v>
      </c>
      <c r="B28" s="56">
        <v>100</v>
      </c>
      <c r="C28" s="80">
        <f>C22+C23-C24</f>
        <v>-1548902</v>
      </c>
      <c r="D28" s="80">
        <f>D22+D23-D24</f>
        <v>-2274790</v>
      </c>
    </row>
    <row r="29" spans="1:4" ht="24.75" customHeight="1" thickBot="1">
      <c r="A29" s="25" t="s">
        <v>87</v>
      </c>
      <c r="B29" s="59">
        <v>101</v>
      </c>
      <c r="C29" s="81"/>
      <c r="D29" s="68">
        <f>1423132+19366</f>
        <v>1442498</v>
      </c>
    </row>
    <row r="30" spans="1:4" ht="40.5" customHeight="1" thickBot="1">
      <c r="A30" s="34" t="s">
        <v>88</v>
      </c>
      <c r="B30" s="60">
        <v>200</v>
      </c>
      <c r="C30" s="80">
        <f>C28-C29</f>
        <v>-1548902</v>
      </c>
      <c r="D30" s="80">
        <f>D28-D29</f>
        <v>-3717288</v>
      </c>
    </row>
    <row r="31" spans="1:4" ht="30" customHeight="1" thickBot="1">
      <c r="A31" s="52" t="s">
        <v>89</v>
      </c>
      <c r="B31" s="55">
        <v>201</v>
      </c>
      <c r="C31" s="81"/>
      <c r="D31" s="68"/>
    </row>
    <row r="32" spans="1:4" ht="24.75" customHeight="1" thickBot="1">
      <c r="A32" s="34" t="s">
        <v>90</v>
      </c>
      <c r="B32" s="61">
        <v>300</v>
      </c>
      <c r="C32" s="80">
        <f>C30+C31</f>
        <v>-1548902</v>
      </c>
      <c r="D32" s="80">
        <f>D30+D31</f>
        <v>-3717288</v>
      </c>
    </row>
    <row r="33" spans="1:4" ht="24.75" customHeight="1" thickBot="1">
      <c r="A33" s="25" t="s">
        <v>91</v>
      </c>
      <c r="B33" s="54"/>
      <c r="C33" s="79">
        <f>C32</f>
        <v>-1548902</v>
      </c>
      <c r="D33" s="77">
        <f>D32</f>
        <v>-3717288</v>
      </c>
    </row>
    <row r="34" spans="1:4" ht="24.75" customHeight="1" thickBot="1">
      <c r="A34" s="25" t="s">
        <v>92</v>
      </c>
      <c r="B34" s="54"/>
      <c r="C34" s="78"/>
      <c r="D34" s="75"/>
    </row>
    <row r="35" spans="1:4" ht="24.75" customHeight="1" thickBot="1">
      <c r="A35" s="25" t="s">
        <v>93</v>
      </c>
      <c r="B35" s="54">
        <v>400</v>
      </c>
      <c r="C35" s="53"/>
      <c r="D35" s="53"/>
    </row>
    <row r="36" spans="1:4" ht="24.75" customHeight="1" thickBot="1">
      <c r="A36" s="25" t="s">
        <v>94</v>
      </c>
      <c r="B36" s="54"/>
      <c r="C36" s="79"/>
      <c r="D36" s="77"/>
    </row>
    <row r="37" spans="1:4" ht="24.75" customHeight="1" thickBot="1">
      <c r="A37" s="25" t="s">
        <v>95</v>
      </c>
      <c r="B37" s="54">
        <v>410</v>
      </c>
      <c r="C37" s="67"/>
      <c r="D37" s="66"/>
    </row>
    <row r="38" spans="1:4" ht="24.75" customHeight="1" thickBot="1">
      <c r="A38" s="25" t="s">
        <v>96</v>
      </c>
      <c r="B38" s="54">
        <v>411</v>
      </c>
      <c r="C38" s="67"/>
      <c r="D38" s="66"/>
    </row>
    <row r="39" spans="1:4" ht="24.75" customHeight="1" thickBot="1">
      <c r="A39" s="25" t="s">
        <v>97</v>
      </c>
      <c r="B39" s="54">
        <v>412</v>
      </c>
      <c r="C39" s="67"/>
      <c r="D39" s="66"/>
    </row>
    <row r="40" spans="1:4" ht="24.75" customHeight="1" thickBot="1">
      <c r="A40" s="25" t="s">
        <v>98</v>
      </c>
      <c r="B40" s="54">
        <v>413</v>
      </c>
      <c r="C40" s="67"/>
      <c r="D40" s="66"/>
    </row>
    <row r="41" spans="1:4" ht="24.75" customHeight="1" thickBot="1">
      <c r="A41" s="25" t="s">
        <v>99</v>
      </c>
      <c r="B41" s="54">
        <v>414</v>
      </c>
      <c r="C41" s="67"/>
      <c r="D41" s="66"/>
    </row>
    <row r="42" spans="1:4" ht="24.75" customHeight="1" thickBot="1">
      <c r="A42" s="25" t="s">
        <v>100</v>
      </c>
      <c r="B42" s="54">
        <v>415</v>
      </c>
      <c r="C42" s="67"/>
      <c r="D42" s="66"/>
    </row>
    <row r="43" spans="1:4" ht="24.75" customHeight="1" thickBot="1">
      <c r="A43" s="25" t="s">
        <v>101</v>
      </c>
      <c r="B43" s="54">
        <v>416</v>
      </c>
      <c r="C43" s="67"/>
      <c r="D43" s="66"/>
    </row>
    <row r="44" spans="1:4" ht="24.75" customHeight="1" thickBot="1">
      <c r="A44" s="25" t="s">
        <v>102</v>
      </c>
      <c r="B44" s="54">
        <v>417</v>
      </c>
      <c r="C44" s="67"/>
      <c r="D44" s="66"/>
    </row>
    <row r="45" spans="1:4" ht="24.75" customHeight="1" thickBot="1">
      <c r="A45" s="25" t="s">
        <v>103</v>
      </c>
      <c r="B45" s="54">
        <v>418</v>
      </c>
      <c r="C45" s="67"/>
      <c r="D45" s="66"/>
    </row>
    <row r="46" spans="1:4" ht="24.75" customHeight="1" thickBot="1">
      <c r="A46" s="25" t="s">
        <v>104</v>
      </c>
      <c r="B46" s="54">
        <v>419</v>
      </c>
      <c r="C46" s="67"/>
      <c r="D46" s="66"/>
    </row>
    <row r="47" spans="1:4" ht="24.75" customHeight="1" thickBot="1">
      <c r="A47" s="25" t="s">
        <v>105</v>
      </c>
      <c r="B47" s="54">
        <v>420</v>
      </c>
      <c r="C47" s="78"/>
      <c r="D47" s="75"/>
    </row>
    <row r="48" spans="1:4" ht="24.75" customHeight="1" thickBot="1">
      <c r="A48" s="25" t="s">
        <v>106</v>
      </c>
      <c r="B48" s="54">
        <v>500</v>
      </c>
      <c r="C48" s="53">
        <f>C49</f>
        <v>-1548902</v>
      </c>
      <c r="D48" s="53">
        <f>D49</f>
        <v>-3717288</v>
      </c>
    </row>
    <row r="49" spans="1:4" ht="24.75" customHeight="1" thickBot="1">
      <c r="A49" s="25" t="s">
        <v>107</v>
      </c>
      <c r="B49" s="54"/>
      <c r="C49" s="79">
        <f>C33</f>
        <v>-1548902</v>
      </c>
      <c r="D49" s="77">
        <f>D33</f>
        <v>-3717288</v>
      </c>
    </row>
    <row r="50" spans="1:4" ht="24.75" customHeight="1" thickBot="1">
      <c r="A50" s="25" t="s">
        <v>91</v>
      </c>
      <c r="B50" s="54"/>
      <c r="C50" s="67"/>
      <c r="D50" s="66"/>
    </row>
    <row r="51" spans="1:4" ht="24.75" customHeight="1" thickBot="1">
      <c r="A51" s="25" t="s">
        <v>108</v>
      </c>
      <c r="B51" s="57"/>
      <c r="C51" s="67"/>
      <c r="D51" s="66"/>
    </row>
    <row r="52" spans="1:4" ht="24.75" customHeight="1" thickBot="1">
      <c r="A52" s="25" t="s">
        <v>109</v>
      </c>
      <c r="B52" s="54">
        <v>600</v>
      </c>
      <c r="C52" s="67"/>
      <c r="D52" s="66"/>
    </row>
    <row r="53" spans="1:4" ht="24.75" customHeight="1" thickBot="1">
      <c r="A53" s="25" t="s">
        <v>94</v>
      </c>
      <c r="B53" s="57"/>
      <c r="C53" s="67"/>
      <c r="D53" s="66"/>
    </row>
    <row r="54" spans="1:4" ht="24.75" customHeight="1" thickBot="1">
      <c r="A54" s="25" t="s">
        <v>110</v>
      </c>
      <c r="B54" s="54"/>
      <c r="C54" s="67"/>
      <c r="D54" s="66"/>
    </row>
    <row r="55" spans="1:4" ht="24.75" customHeight="1" thickBot="1">
      <c r="A55" s="25" t="s">
        <v>111</v>
      </c>
      <c r="B55" s="54"/>
      <c r="C55" s="67"/>
      <c r="D55" s="66"/>
    </row>
    <row r="56" spans="1:4" ht="24.75" customHeight="1" thickBot="1">
      <c r="A56" s="25" t="s">
        <v>112</v>
      </c>
      <c r="B56" s="54"/>
      <c r="C56" s="67"/>
      <c r="D56" s="66"/>
    </row>
    <row r="57" spans="1:4" ht="24.75" customHeight="1" thickBot="1">
      <c r="A57" s="25" t="s">
        <v>113</v>
      </c>
      <c r="B57" s="54"/>
      <c r="C57" s="67"/>
      <c r="D57" s="66"/>
    </row>
    <row r="58" spans="1:4" ht="24.75" customHeight="1" thickBot="1">
      <c r="A58" s="25" t="s">
        <v>111</v>
      </c>
      <c r="B58" s="54"/>
      <c r="C58" s="67"/>
      <c r="D58" s="66"/>
    </row>
    <row r="59" spans="1:4" ht="24.75" customHeight="1" thickBot="1">
      <c r="A59" s="25" t="s">
        <v>112</v>
      </c>
      <c r="B59" s="54"/>
      <c r="C59" s="69"/>
      <c r="D59" s="70"/>
    </row>
    <row r="60" spans="1:4" ht="24.75" customHeight="1">
      <c r="A60" s="14"/>
      <c r="B60" s="15"/>
      <c r="C60" s="23"/>
      <c r="D60" s="50"/>
    </row>
    <row r="61" ht="15">
      <c r="D61" s="51"/>
    </row>
    <row r="62" spans="1:4" ht="15">
      <c r="A62" s="5" t="s">
        <v>116</v>
      </c>
      <c r="B62" s="6"/>
      <c r="C62" s="6"/>
      <c r="D62" s="6"/>
    </row>
    <row r="63" spans="1:4" ht="15">
      <c r="A63" s="1" t="s">
        <v>69</v>
      </c>
      <c r="B63" s="6"/>
      <c r="C63" s="6"/>
      <c r="D63" s="6"/>
    </row>
    <row r="64" spans="1:4" ht="15">
      <c r="A64" s="1"/>
      <c r="B64" s="6"/>
      <c r="C64" s="6"/>
      <c r="D64" s="6"/>
    </row>
    <row r="65" spans="1:4" ht="15">
      <c r="A65" s="5" t="s">
        <v>125</v>
      </c>
      <c r="B65" s="6"/>
      <c r="C65" s="6"/>
      <c r="D65" s="6"/>
    </row>
    <row r="66" spans="1:4" ht="15">
      <c r="A66" s="1" t="s">
        <v>69</v>
      </c>
      <c r="B66" s="6"/>
      <c r="C66" s="6"/>
      <c r="D66" s="6"/>
    </row>
    <row r="67" spans="1:4" ht="15">
      <c r="A67" s="1"/>
      <c r="B67" s="6"/>
      <c r="C67" s="6"/>
      <c r="D67" s="6"/>
    </row>
    <row r="68" spans="1:4" ht="15">
      <c r="A68" s="1" t="s">
        <v>60</v>
      </c>
      <c r="B68" s="6"/>
      <c r="C68" s="6"/>
      <c r="D68" s="6"/>
    </row>
    <row r="69" spans="1:4" ht="15">
      <c r="A69" s="6"/>
      <c r="B69" s="6"/>
      <c r="C69" s="6"/>
      <c r="D69" s="6"/>
    </row>
    <row r="85" spans="5:6" ht="15">
      <c r="E85" s="51"/>
      <c r="F85" s="51"/>
    </row>
    <row r="86" spans="5:6" ht="15">
      <c r="E86" s="51"/>
      <c r="F86" s="51"/>
    </row>
    <row r="87" spans="5:6" ht="15">
      <c r="E87" s="51"/>
      <c r="F87" s="51"/>
    </row>
    <row r="88" spans="5:6" ht="15">
      <c r="E88" s="51"/>
      <c r="F88" s="51"/>
    </row>
    <row r="89" spans="5:6" ht="15">
      <c r="E89" s="51"/>
      <c r="F89" s="51"/>
    </row>
    <row r="90" spans="5:6" ht="15">
      <c r="E90" s="51"/>
      <c r="F90" s="51"/>
    </row>
    <row r="91" spans="5:6" ht="15">
      <c r="E91" s="51"/>
      <c r="F91" s="51"/>
    </row>
    <row r="92" spans="5:6" ht="15">
      <c r="E92" s="51"/>
      <c r="F92" s="51"/>
    </row>
    <row r="93" spans="5:6" ht="15">
      <c r="E93" s="51"/>
      <c r="F93" s="51"/>
    </row>
    <row r="94" spans="5:6" ht="15">
      <c r="E94" s="51"/>
      <c r="F94" s="51"/>
    </row>
    <row r="95" spans="5:6" ht="15">
      <c r="E95" s="51"/>
      <c r="F95" s="51"/>
    </row>
    <row r="96" spans="5:6" ht="15">
      <c r="E96" s="51"/>
      <c r="F96" s="51"/>
    </row>
    <row r="97" spans="5:6" ht="15">
      <c r="E97" s="51"/>
      <c r="F97" s="51"/>
    </row>
    <row r="98" spans="5:6" ht="15">
      <c r="E98" s="51"/>
      <c r="F98" s="51"/>
    </row>
    <row r="99" spans="5:6" ht="15">
      <c r="E99" s="51"/>
      <c r="F99" s="51"/>
    </row>
    <row r="100" spans="5:6" ht="15">
      <c r="E100" s="51"/>
      <c r="F100" s="51"/>
    </row>
    <row r="101" spans="5:6" ht="15">
      <c r="E101" s="51"/>
      <c r="F101" s="51"/>
    </row>
    <row r="102" spans="5:6" ht="15">
      <c r="E102" s="51"/>
      <c r="F102" s="51"/>
    </row>
    <row r="103" spans="5:6" ht="15">
      <c r="E103" s="51"/>
      <c r="F103" s="51"/>
    </row>
    <row r="104" spans="5:6" ht="15">
      <c r="E104" s="51"/>
      <c r="F104" s="51"/>
    </row>
    <row r="105" spans="5:6" ht="15">
      <c r="E105" s="51"/>
      <c r="F105" s="51"/>
    </row>
    <row r="106" spans="5:6" ht="15">
      <c r="E106" s="51"/>
      <c r="F106" s="51"/>
    </row>
    <row r="107" spans="5:6" ht="15">
      <c r="E107" s="51"/>
      <c r="F107" s="51"/>
    </row>
    <row r="108" spans="5:6" ht="15">
      <c r="E108" s="51"/>
      <c r="F108" s="51"/>
    </row>
  </sheetData>
  <sheetProtection/>
  <mergeCells count="5">
    <mergeCell ref="B9:C9"/>
    <mergeCell ref="B10:D10"/>
    <mergeCell ref="B11:C11"/>
    <mergeCell ref="A5:D5"/>
    <mergeCell ref="A6:D6"/>
  </mergeCells>
  <hyperlinks>
    <hyperlink ref="D2" r:id="rId1" display="jl:30820085.0"/>
  </hyperlinks>
  <printOptions/>
  <pageMargins left="0.31496062992125984" right="0.31496062992125984" top="0.35433070866141736" bottom="0.35433070866141736" header="0.31496062992125984" footer="0.31496062992125984"/>
  <pageSetup fitToHeight="3"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Оксукпаева</dc:creator>
  <cp:keywords/>
  <dc:description/>
  <cp:lastModifiedBy>Сейка ака</cp:lastModifiedBy>
  <cp:lastPrinted>2015-01-22T05:05:28Z</cp:lastPrinted>
  <dcterms:created xsi:type="dcterms:W3CDTF">2011-04-19T11:19:42Z</dcterms:created>
  <dcterms:modified xsi:type="dcterms:W3CDTF">2015-01-27T08:38:15Z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