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1\"/>
    </mc:Choice>
  </mc:AlternateContent>
  <bookViews>
    <workbookView xWindow="0" yWindow="0" windowWidth="28800" windowHeight="11835" activeTab="3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G24" i="12" l="1"/>
  <c r="F24" i="12"/>
  <c r="G22" i="12"/>
  <c r="G21" i="12"/>
  <c r="G19" i="12"/>
  <c r="G17" i="12"/>
  <c r="G15" i="12"/>
  <c r="G14" i="12"/>
  <c r="G12" i="12"/>
  <c r="F17" i="12"/>
  <c r="E52" i="11"/>
  <c r="E51" i="11"/>
  <c r="E45" i="11"/>
  <c r="E39" i="11"/>
  <c r="E34" i="11"/>
  <c r="E20" i="11"/>
  <c r="D51" i="11" l="1"/>
  <c r="D52" i="11" s="1"/>
  <c r="D45" i="11"/>
  <c r="D20" i="11"/>
  <c r="D34" i="11" s="1"/>
  <c r="D39" i="11" s="1"/>
  <c r="D29" i="10" l="1"/>
  <c r="D27" i="10"/>
  <c r="D25" i="10"/>
  <c r="D22" i="10"/>
  <c r="E29" i="10"/>
  <c r="E27" i="10"/>
  <c r="E25" i="10"/>
  <c r="E22" i="10"/>
  <c r="E17" i="10"/>
  <c r="D11" i="10"/>
  <c r="D17" i="10" s="1"/>
  <c r="E11" i="10"/>
  <c r="D56" i="9"/>
  <c r="D55" i="9"/>
  <c r="D18" i="9"/>
  <c r="D29" i="9" l="1"/>
  <c r="D30" i="9" s="1"/>
  <c r="D37" i="9"/>
  <c r="D44" i="9"/>
</calcChain>
</file>

<file path=xl/sharedStrings.xml><?xml version="1.0" encoding="utf-8"?>
<sst xmlns="http://schemas.openxmlformats.org/spreadsheetml/2006/main" count="200" uniqueCount="121">
  <si>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</si>
  <si>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</si>
  <si>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</si>
  <si>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</si>
  <si>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</si>
  <si>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</si>
  <si>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</si>
  <si>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Промежуточная сокращенная финансовая отчетность</t>
  </si>
  <si>
    <t>Прим.</t>
  </si>
  <si>
    <t>ПРОМЕЖУТОЧНЫЙ ОТЧЕТ О ФИНАНСОВОМ ПОЛОЖЕНИИ</t>
  </si>
  <si>
    <t>В тысячах тенге</t>
  </si>
  <si>
    <t>30 июня            2021 года (неаудировано)</t>
  </si>
  <si>
    <t>31 декабря           2020 года (аудировано)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</si>
  <si>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</si>
  <si>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</si>
  <si>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</si>
  <si>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</si>
  <si>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</si>
  <si>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</si>
  <si>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</si>
  <si>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</si>
  <si>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</si>
  <si>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</si>
  <si>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</si>
  <si>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</si>
  <si>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</si>
  <si>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</si>
  <si>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</si>
  <si>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</si>
  <si>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</si>
  <si>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</si>
  <si>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</si>
  <si>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</si>
  <si>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</si>
  <si>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</si>
  <si>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</si>
  <si>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</si>
  <si>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</si>
  <si>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</si>
  <si>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</si>
  <si>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</si>
  <si>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</si>
  <si>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</si>
  <si>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</si>
  <si>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</si>
  <si>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</si>
  <si>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</si>
  <si>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</si>
  <si>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</si>
  <si>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</si>
  <si>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</si>
  <si>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</si>
  <si>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</si>
  <si>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</si>
  <si>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ПРОМЕЖУТОЧНЫЙ ОТЧЕТ О СОВОКУПНОМ ДОХОДЕ</t>
  </si>
  <si>
    <t>За шестимесячный период, закончившийся 30 июня</t>
  </si>
  <si>
    <t>2021 года               (неаудировано)</t>
  </si>
  <si>
    <t>2020 года               (неаудировано)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</si>
  <si>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</si>
  <si>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</si>
  <si>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</si>
  <si>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</si>
  <si>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</si>
  <si>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</si>
  <si>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</si>
  <si>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</si>
  <si>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</si>
  <si>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</si>
  <si>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</si>
  <si>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</si>
  <si>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</si>
  <si>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</si>
  <si>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на 30 июня 2021 года</t>
  </si>
  <si>
    <t>за 6 месяцев, закончившихся 30 июня 2021 года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</si>
  <si>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</si>
  <si>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</si>
  <si>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</si>
  <si>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</si>
  <si>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</si>
  <si>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</si>
  <si>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</si>
  <si>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</si>
  <si>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</si>
  <si>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</si>
  <si>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</si>
  <si>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</si>
  <si>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</si>
  <si>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</si>
  <si>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</si>
  <si>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</si>
  <si>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</si>
  <si>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</si>
  <si>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</si>
  <si>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</si>
  <si>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</si>
  <si>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</si>
  <si>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</si>
  <si>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</si>
  <si>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</si>
  <si>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</si>
  <si>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</si>
  <si>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</si>
  <si>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</si>
  <si>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</si>
  <si>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</si>
  <si>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</si>
  <si>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</si>
  <si>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</si>
  <si>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</si>
  <si>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</si>
  <si>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</si>
  <si>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</si>
  <si>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</si>
  <si>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ПРОМЕЖУТОЧНЫЙ ОТЧЕТ О ДВИЖЕНИИ ДЕНЕЖНЫХ СРЕДСТВ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</si>
  <si>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</si>
  <si>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</si>
  <si>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</si>
  <si>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2020 года </t>
  </si>
  <si>
    <t>На 30 июня 2020 года</t>
  </si>
  <si>
    <t xml:space="preserve">На 1 января 2021 года </t>
  </si>
  <si>
    <t>На 30 июня 2021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</si>
</sst>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9" formatCode="_(* #,##0.00_);_(* \(#,##0.00\);_(* &quot;-&quot;??_);_(@_)"/>
    <numFmt numFmtId="180" formatCode="_(* #,##0_);_(* \(#,##0\);_(* &quot;-&quot;_);_(@_)"/>
    <numFmt numFmtId="181" formatCode="_(* #,##0_);_(* \(#,##0\);_(* &quot;-&quot;??_);_(@_)"/>
    <numFmt numFmtId="188" formatCode="_(* #,##0.000_);_(* \(#,##0.000\);_(* &quot;-&quot;_);_(@_)"/>
    <numFmt numFmtId="189" formatCode="_-* #,##0.00_-;\-* #,##0.00_-;_-* &quot;-&quot;??_-;_-@_-"/>
    <numFmt numFmtId="190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71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2" fillId="0" borderId="0"/>
    <xf numFmtId="190" fontId="21" fillId="0" borderId="0" applyFill="0" applyBorder="0" applyProtection="0"/>
    <xf numFmtId="189" fontId="22" fillId="0" borderId="0" applyFont="0" applyFill="0" applyBorder="0" applyAlignment="0" applyProtection="0"/>
  </cellStyleXfs>
  <cellXfs count="128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80" fontId="3" fillId="0" borderId="2" xfId="0" applyNumberFormat="1" applyFont="1" applyBorder="1"/>
    <xf numFmtId="180" fontId="2" fillId="0" borderId="2" xfId="0" applyNumberFormat="1" applyFont="1" applyBorder="1"/>
    <xf numFmtId="180" fontId="3" fillId="0" borderId="0" xfId="0" applyNumberFormat="1" applyFont="1" applyBorder="1"/>
    <xf numFmtId="0" fontId="2" fillId="0" borderId="0" xfId="0" applyFont="1" applyBorder="1"/>
    <xf numFmtId="180" fontId="12" fillId="0" borderId="0" xfId="0" applyNumberFormat="1" applyFont="1" applyAlignment="1">
      <alignment horizontal="left"/>
    </xf>
    <xf numFmtId="180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15" fontId="9" fillId="2" borderId="2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81" fontId="9" fillId="0" borderId="2" xfId="2" applyNumberFormat="1" applyFont="1" applyFill="1" applyBorder="1"/>
    <xf numFmtId="181" fontId="9" fillId="0" borderId="0" xfId="2" applyNumberFormat="1" applyFont="1" applyFill="1" applyBorder="1"/>
    <xf numFmtId="181" fontId="9" fillId="0" borderId="2" xfId="0" applyNumberFormat="1" applyFont="1" applyFill="1" applyBorder="1"/>
    <xf numFmtId="181" fontId="9" fillId="0" borderId="0" xfId="0" applyNumberFormat="1" applyFont="1" applyFill="1" applyBorder="1"/>
    <xf numFmtId="0" fontId="6" fillId="0" borderId="0" xfId="4" applyNumberFormat="1" applyFont="1" applyFill="1"/>
    <xf numFmtId="181" fontId="9" fillId="0" borderId="2" xfId="4" applyNumberFormat="1" applyFont="1" applyFill="1" applyBorder="1"/>
    <xf numFmtId="181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180" fontId="3" fillId="0" borderId="5" xfId="0" applyNumberFormat="1" applyFont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80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0" fontId="14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80" fontId="2" fillId="0" borderId="0" xfId="0" applyNumberFormat="1" applyFont="1" applyBorder="1"/>
    <xf numFmtId="180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88" fontId="0" fillId="0" borderId="1" xfId="0" applyNumberFormat="1" applyBorder="1"/>
    <xf numFmtId="18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180" fontId="2" fillId="0" borderId="5" xfId="0" applyNumberFormat="1" applyFont="1" applyBorder="1"/>
    <xf numFmtId="3" fontId="18" fillId="0" borderId="5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180" fontId="3" fillId="0" borderId="3" xfId="0" applyNumberFormat="1" applyFont="1" applyBorder="1"/>
    <xf numFmtId="3" fontId="18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1"/>
  <sheetViews>
    <sheetView topLeftCell="A16" workbookViewId="0">
      <selection activeCell="C42" sqref="C42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1" t="s">
        <v>6</v>
      </c>
      <c r="C1" s="16"/>
      <c r="D1" s="16"/>
      <c r="E1" s="17" t="s">
        <v>7</v>
      </c>
    </row>
    <row r="3" spans="2:5" ht="18.75" x14ac:dyDescent="0.3">
      <c r="B3" s="20" t="s">
        <v>9</v>
      </c>
    </row>
    <row r="4" spans="2:5" ht="18.75" x14ac:dyDescent="0.3">
      <c r="B4" s="20"/>
    </row>
    <row r="5" spans="2:5" ht="15.75" x14ac:dyDescent="0.25">
      <c r="B5" s="21" t="s">
        <v>72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10</v>
      </c>
      <c r="C7" s="11" t="s">
        <v>8</v>
      </c>
      <c r="D7" s="19" t="s">
        <v>11</v>
      </c>
      <c r="E7" s="19" t="s">
        <v>12</v>
      </c>
    </row>
    <row r="8" spans="2:5" x14ac:dyDescent="0.25">
      <c r="B8" s="38" t="s">
        <v>0</v>
      </c>
      <c r="C8" s="23"/>
      <c r="D8" s="3"/>
      <c r="E8" s="39"/>
    </row>
    <row r="9" spans="2:5" x14ac:dyDescent="0.25">
      <c r="B9" s="38" t="s">
        <v>13</v>
      </c>
      <c r="C9" s="23"/>
      <c r="D9" s="3"/>
      <c r="E9" s="39"/>
    </row>
    <row r="10" spans="2:5" x14ac:dyDescent="0.25">
      <c r="B10" s="39" t="s">
        <v>14</v>
      </c>
      <c r="C10" s="122">
        <v>5</v>
      </c>
      <c r="D10" s="43">
        <v>86657</v>
      </c>
      <c r="E10" s="45">
        <v>86657</v>
      </c>
    </row>
    <row r="11" spans="2:5" x14ac:dyDescent="0.25">
      <c r="B11" s="39" t="s">
        <v>15</v>
      </c>
      <c r="C11" s="123">
        <v>6</v>
      </c>
      <c r="D11" s="43">
        <v>19701095</v>
      </c>
      <c r="E11" s="45">
        <v>20659302</v>
      </c>
    </row>
    <row r="12" spans="2:5" x14ac:dyDescent="0.25">
      <c r="B12" s="39" t="s">
        <v>16</v>
      </c>
      <c r="C12" s="123">
        <v>7</v>
      </c>
      <c r="D12" s="43">
        <v>29330038</v>
      </c>
      <c r="E12" s="45">
        <v>29759871</v>
      </c>
    </row>
    <row r="13" spans="2:5" x14ac:dyDescent="0.25">
      <c r="B13" s="39" t="s">
        <v>17</v>
      </c>
      <c r="C13" s="24"/>
      <c r="D13" s="43">
        <v>1175962</v>
      </c>
      <c r="E13" s="45">
        <v>644223</v>
      </c>
    </row>
    <row r="14" spans="2:5" ht="25.5" x14ac:dyDescent="0.25">
      <c r="B14" s="39" t="s">
        <v>18</v>
      </c>
      <c r="C14" s="24"/>
      <c r="D14" s="43">
        <v>326296</v>
      </c>
      <c r="E14" s="45">
        <v>324507</v>
      </c>
    </row>
    <row r="15" spans="2:5" x14ac:dyDescent="0.25">
      <c r="B15" s="39" t="s">
        <v>19</v>
      </c>
      <c r="C15" s="25"/>
      <c r="D15" s="43">
        <v>1379923</v>
      </c>
      <c r="E15" s="45">
        <v>1379923</v>
      </c>
    </row>
    <row r="16" spans="2:5" x14ac:dyDescent="0.25">
      <c r="B16" s="39" t="s">
        <v>20</v>
      </c>
      <c r="C16" s="25"/>
      <c r="D16" s="43">
        <v>186061</v>
      </c>
      <c r="E16" s="45">
        <v>5302</v>
      </c>
    </row>
    <row r="17" spans="2:5" x14ac:dyDescent="0.25">
      <c r="B17" s="39" t="s">
        <v>21</v>
      </c>
      <c r="C17" s="24"/>
      <c r="D17" s="50" t="s">
        <v>47</v>
      </c>
      <c r="E17" s="48" t="s">
        <v>47</v>
      </c>
    </row>
    <row r="18" spans="2:5" x14ac:dyDescent="0.25">
      <c r="B18" s="40"/>
      <c r="C18" s="26"/>
      <c r="D18" s="44">
        <f>SUM(D10:D17)</f>
        <v>52186032</v>
      </c>
      <c r="E18" s="46">
        <v>52859785</v>
      </c>
    </row>
    <row r="19" spans="2:5" x14ac:dyDescent="0.25">
      <c r="B19" s="38" t="s">
        <v>22</v>
      </c>
      <c r="C19" s="27"/>
      <c r="D19" s="43"/>
      <c r="E19" s="39"/>
    </row>
    <row r="20" spans="2:5" x14ac:dyDescent="0.25">
      <c r="B20" s="38" t="s">
        <v>23</v>
      </c>
      <c r="C20" s="23"/>
      <c r="D20" s="43"/>
      <c r="E20" s="39"/>
    </row>
    <row r="21" spans="2:5" x14ac:dyDescent="0.25">
      <c r="B21" s="39" t="s">
        <v>24</v>
      </c>
      <c r="C21" s="123">
        <v>8</v>
      </c>
      <c r="D21" s="43">
        <v>264248</v>
      </c>
      <c r="E21" s="45">
        <v>260005</v>
      </c>
    </row>
    <row r="22" spans="2:5" x14ac:dyDescent="0.25">
      <c r="B22" s="39" t="s">
        <v>25</v>
      </c>
      <c r="C22" s="24"/>
      <c r="D22" s="43">
        <v>184111</v>
      </c>
      <c r="E22" s="45">
        <v>181917</v>
      </c>
    </row>
    <row r="23" spans="2:5" x14ac:dyDescent="0.25">
      <c r="B23" s="39" t="s">
        <v>26</v>
      </c>
      <c r="C23" s="24"/>
      <c r="D23" s="43">
        <v>182793</v>
      </c>
      <c r="E23" s="45">
        <v>172145</v>
      </c>
    </row>
    <row r="24" spans="2:5" x14ac:dyDescent="0.25">
      <c r="B24" s="39" t="s">
        <v>27</v>
      </c>
      <c r="C24" s="24"/>
      <c r="D24" s="43">
        <v>133118</v>
      </c>
      <c r="E24" s="45">
        <v>471648</v>
      </c>
    </row>
    <row r="25" spans="2:5" x14ac:dyDescent="0.25">
      <c r="B25" s="39" t="s">
        <v>28</v>
      </c>
      <c r="C25" s="24"/>
      <c r="D25" s="43">
        <v>93983</v>
      </c>
      <c r="E25" s="45">
        <v>32232</v>
      </c>
    </row>
    <row r="26" spans="2:5" x14ac:dyDescent="0.25">
      <c r="B26" s="39" t="s">
        <v>4</v>
      </c>
      <c r="C26" s="24"/>
      <c r="D26" s="43">
        <v>375</v>
      </c>
      <c r="E26" s="45">
        <v>6219</v>
      </c>
    </row>
    <row r="27" spans="2:5" x14ac:dyDescent="0.25">
      <c r="B27" s="39" t="s">
        <v>29</v>
      </c>
      <c r="C27" s="24"/>
      <c r="D27" s="43">
        <v>20731</v>
      </c>
      <c r="E27" s="45">
        <v>37840</v>
      </c>
    </row>
    <row r="28" spans="2:5" x14ac:dyDescent="0.25">
      <c r="B28" s="39" t="s">
        <v>30</v>
      </c>
      <c r="C28" s="123">
        <v>9</v>
      </c>
      <c r="D28" s="43">
        <v>1124815</v>
      </c>
      <c r="E28" s="45">
        <v>385538</v>
      </c>
    </row>
    <row r="29" spans="2:5" x14ac:dyDescent="0.25">
      <c r="B29" s="40"/>
      <c r="C29" s="26"/>
      <c r="D29" s="44">
        <f>SUM(D21:D28)</f>
        <v>2004174</v>
      </c>
      <c r="E29" s="46">
        <v>1547544</v>
      </c>
    </row>
    <row r="30" spans="2:5" x14ac:dyDescent="0.25">
      <c r="B30" s="41" t="s">
        <v>31</v>
      </c>
      <c r="C30" s="26"/>
      <c r="D30" s="44">
        <f>SUM(D18,D29)</f>
        <v>54190206</v>
      </c>
      <c r="E30" s="46">
        <v>54407329</v>
      </c>
    </row>
    <row r="31" spans="2:5" x14ac:dyDescent="0.25">
      <c r="B31" s="38" t="s">
        <v>22</v>
      </c>
      <c r="C31" s="27"/>
      <c r="D31" s="43"/>
      <c r="E31" s="39"/>
    </row>
    <row r="32" spans="2:5" x14ac:dyDescent="0.25">
      <c r="B32" s="38" t="s">
        <v>32</v>
      </c>
      <c r="C32" s="23"/>
      <c r="D32" s="43"/>
      <c r="E32" s="39"/>
    </row>
    <row r="33" spans="2:5" x14ac:dyDescent="0.25">
      <c r="B33" s="38" t="s">
        <v>33</v>
      </c>
      <c r="C33" s="24"/>
      <c r="D33" s="43"/>
      <c r="E33" s="39"/>
    </row>
    <row r="34" spans="2:5" x14ac:dyDescent="0.25">
      <c r="B34" s="39" t="s">
        <v>34</v>
      </c>
      <c r="C34" s="123">
        <v>10</v>
      </c>
      <c r="D34" s="43">
        <v>35670200</v>
      </c>
      <c r="E34" s="45">
        <v>35670200</v>
      </c>
    </row>
    <row r="35" spans="2:5" x14ac:dyDescent="0.25">
      <c r="B35" s="39" t="s">
        <v>2</v>
      </c>
      <c r="C35" s="24"/>
      <c r="D35" s="43">
        <v>1617749</v>
      </c>
      <c r="E35" s="45">
        <v>1617749</v>
      </c>
    </row>
    <row r="36" spans="2:5" x14ac:dyDescent="0.25">
      <c r="B36" s="42" t="s">
        <v>35</v>
      </c>
      <c r="C36" s="24"/>
      <c r="D36" s="43">
        <v>-8633770</v>
      </c>
      <c r="E36" s="47">
        <v>-8219196</v>
      </c>
    </row>
    <row r="37" spans="2:5" x14ac:dyDescent="0.25">
      <c r="B37" s="41" t="s">
        <v>1</v>
      </c>
      <c r="C37" s="28"/>
      <c r="D37" s="44">
        <f>SUM(D33:D36)</f>
        <v>28654179</v>
      </c>
      <c r="E37" s="46">
        <v>29068753</v>
      </c>
    </row>
    <row r="38" spans="2:5" x14ac:dyDescent="0.25">
      <c r="B38" s="38" t="s">
        <v>22</v>
      </c>
      <c r="C38" s="29"/>
      <c r="D38" s="43"/>
      <c r="E38" s="39"/>
    </row>
    <row r="39" spans="2:5" x14ac:dyDescent="0.25">
      <c r="B39" s="38" t="s">
        <v>36</v>
      </c>
      <c r="C39" s="23"/>
      <c r="D39" s="43"/>
      <c r="E39" s="39"/>
    </row>
    <row r="40" spans="2:5" x14ac:dyDescent="0.25">
      <c r="B40" s="39" t="s">
        <v>37</v>
      </c>
      <c r="C40" s="125">
        <v>11</v>
      </c>
      <c r="D40" s="43">
        <v>19885442</v>
      </c>
      <c r="E40" s="45">
        <v>19702160</v>
      </c>
    </row>
    <row r="41" spans="2:5" x14ac:dyDescent="0.25">
      <c r="B41" s="39" t="s">
        <v>5</v>
      </c>
      <c r="C41" s="30"/>
      <c r="D41" s="43">
        <v>177683</v>
      </c>
      <c r="E41" s="45">
        <v>5694</v>
      </c>
    </row>
    <row r="42" spans="2:5" ht="25.5" x14ac:dyDescent="0.25">
      <c r="B42" s="39" t="s">
        <v>38</v>
      </c>
      <c r="C42" s="125">
        <v>12</v>
      </c>
      <c r="D42" s="43">
        <v>493875</v>
      </c>
      <c r="E42" s="45">
        <v>493875</v>
      </c>
    </row>
    <row r="43" spans="2:5" ht="25.5" x14ac:dyDescent="0.25">
      <c r="B43" s="39" t="s">
        <v>39</v>
      </c>
      <c r="C43" s="30"/>
      <c r="D43" s="43">
        <v>2822261</v>
      </c>
      <c r="E43" s="45">
        <v>2822261</v>
      </c>
    </row>
    <row r="44" spans="2:5" x14ac:dyDescent="0.25">
      <c r="B44" s="40"/>
      <c r="C44" s="31"/>
      <c r="D44" s="44">
        <f>SUM(D40:D43)</f>
        <v>23379261</v>
      </c>
      <c r="E44" s="46">
        <v>23023990</v>
      </c>
    </row>
    <row r="45" spans="2:5" x14ac:dyDescent="0.25">
      <c r="B45" s="38" t="s">
        <v>22</v>
      </c>
      <c r="C45" s="32"/>
      <c r="D45" s="43"/>
      <c r="E45" s="39"/>
    </row>
    <row r="46" spans="2:5" x14ac:dyDescent="0.25">
      <c r="B46" s="38" t="s">
        <v>40</v>
      </c>
      <c r="C46" s="23"/>
      <c r="D46" s="43"/>
      <c r="E46" s="39"/>
    </row>
    <row r="47" spans="2:5" x14ac:dyDescent="0.25">
      <c r="B47" s="39" t="s">
        <v>37</v>
      </c>
      <c r="C47" s="123">
        <v>11</v>
      </c>
      <c r="D47" s="43">
        <v>1558842</v>
      </c>
      <c r="E47" s="45">
        <v>1651513</v>
      </c>
    </row>
    <row r="48" spans="2:5" x14ac:dyDescent="0.25">
      <c r="B48" s="39" t="s">
        <v>41</v>
      </c>
      <c r="C48" s="24"/>
      <c r="D48" s="43">
        <v>227272</v>
      </c>
      <c r="E48" s="45">
        <v>229324</v>
      </c>
    </row>
    <row r="49" spans="2:5" ht="6.75" customHeight="1" x14ac:dyDescent="0.25">
      <c r="B49" s="39"/>
      <c r="C49" s="24"/>
      <c r="D49" s="43"/>
      <c r="E49" s="45"/>
    </row>
    <row r="50" spans="2:5" ht="25.5" x14ac:dyDescent="0.25">
      <c r="B50" s="39" t="s">
        <v>42</v>
      </c>
      <c r="C50" s="24"/>
      <c r="D50" s="43">
        <v>155246</v>
      </c>
      <c r="E50" s="45">
        <v>365554</v>
      </c>
    </row>
    <row r="51" spans="2:5" x14ac:dyDescent="0.25">
      <c r="B51" s="39" t="s">
        <v>43</v>
      </c>
      <c r="C51" s="24"/>
      <c r="D51" s="43">
        <v>57847</v>
      </c>
      <c r="E51" s="45">
        <v>1323</v>
      </c>
    </row>
    <row r="52" spans="2:5" ht="25.5" x14ac:dyDescent="0.25">
      <c r="B52" s="39" t="s">
        <v>48</v>
      </c>
      <c r="C52" s="24"/>
      <c r="D52" s="51" t="s">
        <v>49</v>
      </c>
      <c r="E52" s="39">
        <v>167</v>
      </c>
    </row>
    <row r="53" spans="2:5" x14ac:dyDescent="0.25">
      <c r="B53" s="39" t="s">
        <v>44</v>
      </c>
      <c r="C53" s="30"/>
      <c r="D53" s="43">
        <v>13905</v>
      </c>
      <c r="E53" s="45">
        <v>3430</v>
      </c>
    </row>
    <row r="54" spans="2:5" x14ac:dyDescent="0.25">
      <c r="B54" s="39" t="s">
        <v>45</v>
      </c>
      <c r="C54" s="24"/>
      <c r="D54" s="43">
        <v>143654</v>
      </c>
      <c r="E54" s="45">
        <v>63275</v>
      </c>
    </row>
    <row r="55" spans="2:5" x14ac:dyDescent="0.25">
      <c r="B55" s="40"/>
      <c r="C55" s="33"/>
      <c r="D55" s="44">
        <f>SUM(D47:D54)</f>
        <v>2156766</v>
      </c>
      <c r="E55" s="46">
        <v>2314586</v>
      </c>
    </row>
    <row r="56" spans="2:5" x14ac:dyDescent="0.25">
      <c r="B56" s="41" t="s">
        <v>46</v>
      </c>
      <c r="C56" s="28"/>
      <c r="D56" s="44">
        <f>SUM(D37,D44,D55)</f>
        <v>54190206</v>
      </c>
      <c r="E56" s="46">
        <v>54407329</v>
      </c>
    </row>
    <row r="57" spans="2:5" x14ac:dyDescent="0.25">
      <c r="B57" s="4"/>
      <c r="C57" s="4"/>
      <c r="D57" s="9"/>
    </row>
    <row r="58" spans="2:5" x14ac:dyDescent="0.25">
      <c r="B58" s="4"/>
      <c r="C58" s="4"/>
      <c r="D58" s="9"/>
      <c r="E58" s="10"/>
    </row>
    <row r="59" spans="2:5" x14ac:dyDescent="0.25">
      <c r="B59" s="4" t="s">
        <v>50</v>
      </c>
      <c r="C59" s="4" t="s">
        <v>51</v>
      </c>
      <c r="D59" s="2"/>
      <c r="E59" s="49" t="s">
        <v>53</v>
      </c>
    </row>
    <row r="61" spans="2:5" x14ac:dyDescent="0.25">
      <c r="B61" s="4" t="s">
        <v>52</v>
      </c>
      <c r="C61" t="s">
        <v>51</v>
      </c>
      <c r="E61" s="49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C14" sqref="C14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1" t="s">
        <v>6</v>
      </c>
      <c r="C1" s="21"/>
      <c r="D1" s="16"/>
      <c r="E1" s="17" t="s">
        <v>7</v>
      </c>
    </row>
    <row r="3" spans="2:5" ht="18.75" x14ac:dyDescent="0.3">
      <c r="B3" s="20" t="s">
        <v>54</v>
      </c>
      <c r="C3" s="20"/>
    </row>
    <row r="4" spans="2:5" ht="18.75" x14ac:dyDescent="0.3">
      <c r="B4" s="20"/>
      <c r="C4" s="20"/>
    </row>
    <row r="5" spans="2:5" ht="18.75" x14ac:dyDescent="0.3">
      <c r="B5" s="21" t="s">
        <v>73</v>
      </c>
      <c r="C5" s="20"/>
    </row>
    <row r="7" spans="2:5" ht="30" customHeight="1" x14ac:dyDescent="0.25">
      <c r="B7" s="62" t="s">
        <v>10</v>
      </c>
      <c r="C7" s="63" t="s">
        <v>8</v>
      </c>
      <c r="D7" s="64" t="s">
        <v>55</v>
      </c>
      <c r="E7" s="64"/>
    </row>
    <row r="8" spans="2:5" ht="26.25" x14ac:dyDescent="0.25">
      <c r="B8" s="54"/>
      <c r="C8" s="55"/>
      <c r="D8" s="52" t="s">
        <v>56</v>
      </c>
      <c r="E8" s="53" t="s">
        <v>57</v>
      </c>
    </row>
    <row r="9" spans="2:5" x14ac:dyDescent="0.25">
      <c r="B9" s="34" t="s">
        <v>58</v>
      </c>
      <c r="C9" s="126">
        <v>13</v>
      </c>
      <c r="D9" s="7">
        <v>3720219</v>
      </c>
      <c r="E9" s="65">
        <v>3121073</v>
      </c>
    </row>
    <row r="10" spans="2:5" x14ac:dyDescent="0.25">
      <c r="B10" s="57" t="s">
        <v>59</v>
      </c>
      <c r="C10" s="127">
        <v>14</v>
      </c>
      <c r="D10" s="58">
        <v>-2508230</v>
      </c>
      <c r="E10" s="66">
        <v>-2500268</v>
      </c>
    </row>
    <row r="11" spans="2:5" x14ac:dyDescent="0.25">
      <c r="B11" s="36" t="s">
        <v>60</v>
      </c>
      <c r="C11" s="14"/>
      <c r="D11" s="7">
        <f>D9+D10</f>
        <v>1211989</v>
      </c>
      <c r="E11" s="65">
        <f>E9+E10</f>
        <v>620805</v>
      </c>
    </row>
    <row r="12" spans="2:5" x14ac:dyDescent="0.25">
      <c r="B12" s="34" t="s">
        <v>22</v>
      </c>
      <c r="C12" s="15"/>
      <c r="D12" s="7"/>
      <c r="E12" s="65"/>
    </row>
    <row r="13" spans="2:5" x14ac:dyDescent="0.25">
      <c r="B13" s="34" t="s">
        <v>61</v>
      </c>
      <c r="C13" s="126">
        <v>15</v>
      </c>
      <c r="D13" s="7">
        <v>-465918</v>
      </c>
      <c r="E13" s="65">
        <v>-527550</v>
      </c>
    </row>
    <row r="14" spans="2:5" x14ac:dyDescent="0.25">
      <c r="B14" s="34" t="s">
        <v>62</v>
      </c>
      <c r="C14" s="126">
        <v>16</v>
      </c>
      <c r="D14" s="7">
        <v>-201575</v>
      </c>
      <c r="E14" s="65">
        <v>-221292</v>
      </c>
    </row>
    <row r="15" spans="2:5" x14ac:dyDescent="0.25">
      <c r="B15" s="34" t="s">
        <v>63</v>
      </c>
      <c r="C15" s="15"/>
      <c r="D15" s="7">
        <v>3200</v>
      </c>
      <c r="E15" s="65">
        <v>4984</v>
      </c>
    </row>
    <row r="16" spans="2:5" x14ac:dyDescent="0.25">
      <c r="B16" s="57" t="s">
        <v>64</v>
      </c>
      <c r="C16" s="13"/>
      <c r="D16" s="58">
        <v>-18088</v>
      </c>
      <c r="E16" s="66">
        <v>-169119</v>
      </c>
    </row>
    <row r="17" spans="2:5" x14ac:dyDescent="0.25">
      <c r="B17" s="36" t="s">
        <v>65</v>
      </c>
      <c r="C17" s="14"/>
      <c r="D17" s="65">
        <f>SUM(D11:D16)</f>
        <v>529608</v>
      </c>
      <c r="E17" s="65">
        <f>SUM(E11:E16)</f>
        <v>-292172</v>
      </c>
    </row>
    <row r="18" spans="2:5" x14ac:dyDescent="0.25">
      <c r="B18" s="34" t="s">
        <v>22</v>
      </c>
      <c r="C18" s="15"/>
      <c r="D18" s="8"/>
      <c r="E18" s="65"/>
    </row>
    <row r="19" spans="2:5" x14ac:dyDescent="0.25">
      <c r="B19" s="34" t="s">
        <v>66</v>
      </c>
      <c r="C19" s="15"/>
      <c r="D19" s="7">
        <v>40976</v>
      </c>
      <c r="E19" s="65">
        <v>33244</v>
      </c>
    </row>
    <row r="20" spans="2:5" x14ac:dyDescent="0.25">
      <c r="B20" s="34" t="s">
        <v>67</v>
      </c>
      <c r="C20" s="15"/>
      <c r="D20" s="7">
        <v>-723063</v>
      </c>
      <c r="E20" s="65">
        <v>-758975</v>
      </c>
    </row>
    <row r="21" spans="2:5" x14ac:dyDescent="0.25">
      <c r="B21" s="57" t="s">
        <v>68</v>
      </c>
      <c r="C21" s="60"/>
      <c r="D21" s="58">
        <v>-262095</v>
      </c>
      <c r="E21" s="66">
        <v>-233200</v>
      </c>
    </row>
    <row r="22" spans="2:5" x14ac:dyDescent="0.25">
      <c r="B22" s="59" t="s">
        <v>69</v>
      </c>
      <c r="C22" s="15"/>
      <c r="D22" s="7">
        <f>SUM(D17:D21)</f>
        <v>-414574</v>
      </c>
      <c r="E22" s="65">
        <f>SUM(E17:E21)</f>
        <v>-1251103</v>
      </c>
    </row>
    <row r="23" spans="2:5" x14ac:dyDescent="0.25">
      <c r="B23" s="34" t="s">
        <v>22</v>
      </c>
      <c r="C23" s="14"/>
      <c r="D23" s="7"/>
      <c r="E23" s="65"/>
    </row>
    <row r="24" spans="2:5" x14ac:dyDescent="0.25">
      <c r="B24" s="57" t="s">
        <v>70</v>
      </c>
      <c r="C24" s="61"/>
      <c r="D24" s="66">
        <v>0</v>
      </c>
      <c r="E24" s="66">
        <v>0</v>
      </c>
    </row>
    <row r="25" spans="2:5" x14ac:dyDescent="0.25">
      <c r="B25" s="36" t="s">
        <v>74</v>
      </c>
      <c r="C25" s="15"/>
      <c r="D25" s="7">
        <f>SUM(D22:D24)</f>
        <v>-414574</v>
      </c>
      <c r="E25" s="65">
        <f>SUM(E22:E24)</f>
        <v>-1251103</v>
      </c>
    </row>
    <row r="26" spans="2:5" x14ac:dyDescent="0.25">
      <c r="B26" s="57"/>
      <c r="C26" s="61"/>
      <c r="D26" s="58"/>
      <c r="E26" s="66"/>
    </row>
    <row r="27" spans="2:5" ht="24" x14ac:dyDescent="0.25">
      <c r="B27" s="37" t="s">
        <v>71</v>
      </c>
      <c r="C27" s="12"/>
      <c r="D27" s="5">
        <f>D25</f>
        <v>-414574</v>
      </c>
      <c r="E27" s="6">
        <f>E25</f>
        <v>-1251103</v>
      </c>
    </row>
    <row r="29" spans="2:5" x14ac:dyDescent="0.25">
      <c r="B29" s="67" t="s">
        <v>75</v>
      </c>
      <c r="C29" s="124">
        <v>10</v>
      </c>
      <c r="D29" s="69">
        <f>D27/35670200</f>
        <v>-1.1622418713660142E-2</v>
      </c>
      <c r="E29" s="68">
        <f>E27/35670200</f>
        <v>-3.5074179567257821E-2</v>
      </c>
    </row>
    <row r="32" spans="2:5" x14ac:dyDescent="0.25">
      <c r="B32" s="4" t="s">
        <v>50</v>
      </c>
      <c r="C32" s="4" t="s">
        <v>51</v>
      </c>
      <c r="D32" s="2"/>
      <c r="E32" s="49" t="s">
        <v>53</v>
      </c>
    </row>
    <row r="34" spans="2:5" x14ac:dyDescent="0.25">
      <c r="B34" s="4" t="s">
        <v>52</v>
      </c>
      <c r="C34" t="s">
        <v>51</v>
      </c>
      <c r="E34" s="49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1"/>
  <sheetViews>
    <sheetView workbookViewId="0">
      <selection activeCell="C16" sqref="C16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1" t="s">
        <v>6</v>
      </c>
      <c r="C1" s="21"/>
      <c r="D1" s="16"/>
      <c r="E1" s="17" t="s">
        <v>7</v>
      </c>
    </row>
    <row r="3" spans="2:5" ht="18.75" x14ac:dyDescent="0.3">
      <c r="B3" s="20" t="s">
        <v>113</v>
      </c>
      <c r="C3" s="20"/>
    </row>
    <row r="4" spans="2:5" ht="18.75" x14ac:dyDescent="0.3">
      <c r="B4" s="20"/>
      <c r="C4" s="20"/>
    </row>
    <row r="5" spans="2:5" ht="18.75" x14ac:dyDescent="0.3">
      <c r="B5" s="21" t="s">
        <v>73</v>
      </c>
      <c r="C5" s="20"/>
    </row>
    <row r="7" spans="2:5" ht="27.75" customHeight="1" x14ac:dyDescent="0.25">
      <c r="B7" s="62" t="s">
        <v>10</v>
      </c>
      <c r="C7" s="63" t="s">
        <v>8</v>
      </c>
      <c r="D7" s="64" t="s">
        <v>55</v>
      </c>
      <c r="E7" s="64"/>
    </row>
    <row r="8" spans="2:5" ht="26.25" x14ac:dyDescent="0.25">
      <c r="B8" s="54"/>
      <c r="C8" s="55"/>
      <c r="D8" s="52" t="s">
        <v>56</v>
      </c>
      <c r="E8" s="53" t="s">
        <v>57</v>
      </c>
    </row>
    <row r="9" spans="2:5" x14ac:dyDescent="0.25">
      <c r="B9" s="38" t="s">
        <v>22</v>
      </c>
      <c r="C9" s="90"/>
      <c r="D9" s="38"/>
      <c r="E9" s="39"/>
    </row>
    <row r="10" spans="2:5" ht="25.5" x14ac:dyDescent="0.25">
      <c r="B10" s="38" t="s">
        <v>76</v>
      </c>
      <c r="C10" s="90"/>
      <c r="D10" s="39"/>
      <c r="E10" s="39"/>
    </row>
    <row r="11" spans="2:5" x14ac:dyDescent="0.25">
      <c r="B11" s="39" t="s">
        <v>69</v>
      </c>
      <c r="C11" s="90"/>
      <c r="D11" s="7">
        <v>-414574</v>
      </c>
      <c r="E11" s="65">
        <v>-1251103</v>
      </c>
    </row>
    <row r="12" spans="2:5" x14ac:dyDescent="0.25">
      <c r="B12" s="38" t="s">
        <v>22</v>
      </c>
      <c r="C12" s="90"/>
      <c r="D12" s="39"/>
      <c r="E12" s="39"/>
    </row>
    <row r="13" spans="2:5" x14ac:dyDescent="0.25">
      <c r="B13" s="38" t="s">
        <v>77</v>
      </c>
      <c r="C13" s="90"/>
      <c r="D13" s="39"/>
      <c r="E13" s="39"/>
    </row>
    <row r="14" spans="2:5" x14ac:dyDescent="0.25">
      <c r="B14" s="39" t="s">
        <v>78</v>
      </c>
      <c r="C14" s="91">
        <v>6</v>
      </c>
      <c r="D14" s="43">
        <v>1120715</v>
      </c>
      <c r="E14" s="45">
        <v>1178971</v>
      </c>
    </row>
    <row r="15" spans="2:5" x14ac:dyDescent="0.25">
      <c r="B15" s="39" t="s">
        <v>79</v>
      </c>
      <c r="C15" s="91"/>
      <c r="D15" s="43">
        <v>21414</v>
      </c>
      <c r="E15" s="45">
        <v>21596</v>
      </c>
    </row>
    <row r="16" spans="2:5" ht="25.5" x14ac:dyDescent="0.25">
      <c r="B16" s="39" t="s">
        <v>80</v>
      </c>
      <c r="C16" s="91"/>
      <c r="D16" s="43">
        <v>267255</v>
      </c>
      <c r="E16" s="45">
        <v>233200</v>
      </c>
    </row>
    <row r="17" spans="2:5" x14ac:dyDescent="0.25">
      <c r="B17" s="39" t="s">
        <v>81</v>
      </c>
      <c r="C17" s="91"/>
      <c r="D17" s="43">
        <v>0</v>
      </c>
      <c r="E17" s="45">
        <v>138793</v>
      </c>
    </row>
    <row r="18" spans="2:5" x14ac:dyDescent="0.25">
      <c r="B18" s="39" t="s">
        <v>66</v>
      </c>
      <c r="C18" s="91"/>
      <c r="D18" s="7">
        <v>-40976</v>
      </c>
      <c r="E18" s="65">
        <v>-33244</v>
      </c>
    </row>
    <row r="19" spans="2:5" ht="15.75" thickBot="1" x14ac:dyDescent="0.3">
      <c r="B19" s="39" t="s">
        <v>67</v>
      </c>
      <c r="C19" s="91"/>
      <c r="D19" s="43">
        <v>723063</v>
      </c>
      <c r="E19" s="45">
        <v>758975</v>
      </c>
    </row>
    <row r="20" spans="2:5" ht="38.25" x14ac:dyDescent="0.25">
      <c r="B20" s="92" t="s">
        <v>82</v>
      </c>
      <c r="C20" s="93"/>
      <c r="D20" s="94">
        <f>SUM(D11:D19)</f>
        <v>1676897</v>
      </c>
      <c r="E20" s="95">
        <f>SUM(E11:E19)</f>
        <v>1047188</v>
      </c>
    </row>
    <row r="21" spans="2:5" x14ac:dyDescent="0.25">
      <c r="B21" s="38"/>
      <c r="C21" s="91"/>
      <c r="D21" s="39"/>
      <c r="E21" s="39"/>
    </row>
    <row r="22" spans="2:5" ht="25.5" x14ac:dyDescent="0.25">
      <c r="B22" s="38" t="s">
        <v>83</v>
      </c>
      <c r="C22" s="91"/>
      <c r="D22" s="39"/>
      <c r="E22" s="39"/>
    </row>
    <row r="23" spans="2:5" x14ac:dyDescent="0.25">
      <c r="B23" s="39" t="s">
        <v>24</v>
      </c>
      <c r="C23" s="91"/>
      <c r="D23" s="7">
        <v>-4243</v>
      </c>
      <c r="E23" s="65">
        <v>-9648</v>
      </c>
    </row>
    <row r="24" spans="2:5" ht="25.5" x14ac:dyDescent="0.25">
      <c r="B24" s="39" t="s">
        <v>25</v>
      </c>
      <c r="C24" s="91"/>
      <c r="D24" s="7">
        <v>-2194</v>
      </c>
      <c r="E24" s="65">
        <v>-20065</v>
      </c>
    </row>
    <row r="25" spans="2:5" x14ac:dyDescent="0.25">
      <c r="B25" s="39" t="s">
        <v>26</v>
      </c>
      <c r="C25" s="91"/>
      <c r="D25" s="7">
        <v>-10648</v>
      </c>
      <c r="E25" s="65">
        <v>76097</v>
      </c>
    </row>
    <row r="26" spans="2:5" x14ac:dyDescent="0.25">
      <c r="B26" s="39" t="s">
        <v>28</v>
      </c>
      <c r="C26" s="91"/>
      <c r="D26" s="7">
        <v>263787</v>
      </c>
      <c r="E26" s="65">
        <v>263584</v>
      </c>
    </row>
    <row r="27" spans="2:5" x14ac:dyDescent="0.25">
      <c r="B27" s="39" t="s">
        <v>84</v>
      </c>
      <c r="C27" s="91"/>
      <c r="D27" s="43">
        <v>24138</v>
      </c>
      <c r="E27" s="65">
        <v>21436</v>
      </c>
    </row>
    <row r="28" spans="2:5" x14ac:dyDescent="0.25">
      <c r="B28" s="96" t="s">
        <v>22</v>
      </c>
      <c r="C28" s="91"/>
      <c r="D28" s="39"/>
      <c r="E28" s="39"/>
    </row>
    <row r="29" spans="2:5" ht="25.5" x14ac:dyDescent="0.25">
      <c r="B29" s="38" t="s">
        <v>85</v>
      </c>
      <c r="C29" s="91"/>
      <c r="D29" s="39"/>
      <c r="E29" s="39"/>
    </row>
    <row r="30" spans="2:5" ht="25.5" x14ac:dyDescent="0.25">
      <c r="B30" s="39" t="s">
        <v>86</v>
      </c>
      <c r="C30" s="91"/>
      <c r="D30" s="109">
        <v>-2053</v>
      </c>
      <c r="E30" s="112">
        <v>-97663</v>
      </c>
    </row>
    <row r="31" spans="2:5" ht="25.5" x14ac:dyDescent="0.25">
      <c r="B31" s="39" t="s">
        <v>87</v>
      </c>
      <c r="C31" s="91"/>
      <c r="D31" s="109">
        <v>-210308</v>
      </c>
      <c r="E31" s="112">
        <v>-153798</v>
      </c>
    </row>
    <row r="32" spans="2:5" x14ac:dyDescent="0.25">
      <c r="B32" s="39" t="s">
        <v>43</v>
      </c>
      <c r="C32" s="91"/>
      <c r="D32" s="109">
        <v>56524</v>
      </c>
      <c r="E32" s="112">
        <v>25561</v>
      </c>
    </row>
    <row r="33" spans="2:5" ht="15.75" thickBot="1" x14ac:dyDescent="0.3">
      <c r="B33" s="97" t="s">
        <v>88</v>
      </c>
      <c r="C33" s="98"/>
      <c r="D33" s="111">
        <v>-275628</v>
      </c>
      <c r="E33" s="113">
        <v>-10753</v>
      </c>
    </row>
    <row r="34" spans="2:5" ht="25.5" x14ac:dyDescent="0.25">
      <c r="B34" s="38" t="s">
        <v>89</v>
      </c>
      <c r="C34" s="91"/>
      <c r="D34" s="43">
        <f>SUM(D20:D33)</f>
        <v>1516272</v>
      </c>
      <c r="E34" s="43">
        <f>SUM(E20:E33)</f>
        <v>1141939</v>
      </c>
    </row>
    <row r="35" spans="2:5" x14ac:dyDescent="0.25">
      <c r="B35" s="39" t="s">
        <v>22</v>
      </c>
      <c r="C35" s="91"/>
      <c r="D35" s="39"/>
      <c r="E35" s="39"/>
    </row>
    <row r="36" spans="2:5" x14ac:dyDescent="0.25">
      <c r="B36" s="39" t="s">
        <v>90</v>
      </c>
      <c r="C36" s="91"/>
      <c r="D36" s="43">
        <v>39794</v>
      </c>
      <c r="E36" s="45">
        <v>27981</v>
      </c>
    </row>
    <row r="37" spans="2:5" x14ac:dyDescent="0.25">
      <c r="B37" s="42" t="s">
        <v>91</v>
      </c>
      <c r="C37" s="108"/>
      <c r="D37" s="7">
        <v>-628683</v>
      </c>
      <c r="E37" s="65">
        <v>-541020</v>
      </c>
    </row>
    <row r="38" spans="2:5" ht="15.75" thickBot="1" x14ac:dyDescent="0.3">
      <c r="B38" s="97" t="s">
        <v>115</v>
      </c>
      <c r="C38" s="98"/>
      <c r="D38" s="99">
        <v>12992</v>
      </c>
      <c r="E38" s="100">
        <v>4938</v>
      </c>
    </row>
    <row r="39" spans="2:5" ht="39" thickBot="1" x14ac:dyDescent="0.3">
      <c r="B39" s="101" t="s">
        <v>92</v>
      </c>
      <c r="C39" s="98"/>
      <c r="D39" s="99">
        <f>SUM(D34:D38)</f>
        <v>940375</v>
      </c>
      <c r="E39" s="99">
        <f>SUM(E34:E38)</f>
        <v>633838</v>
      </c>
    </row>
    <row r="40" spans="2:5" x14ac:dyDescent="0.25">
      <c r="B40" s="38" t="s">
        <v>22</v>
      </c>
      <c r="C40" s="91"/>
      <c r="D40" s="38"/>
      <c r="E40" s="39"/>
    </row>
    <row r="41" spans="2:5" ht="25.5" x14ac:dyDescent="0.25">
      <c r="B41" s="38" t="s">
        <v>93</v>
      </c>
      <c r="C41" s="91"/>
      <c r="D41" s="38"/>
      <c r="E41" s="39"/>
    </row>
    <row r="42" spans="2:5" x14ac:dyDescent="0.25">
      <c r="B42" s="39" t="s">
        <v>94</v>
      </c>
      <c r="C42" s="91"/>
      <c r="D42" s="7">
        <v>-631317</v>
      </c>
      <c r="E42" s="109">
        <v>-27918</v>
      </c>
    </row>
    <row r="43" spans="2:5" ht="25.5" x14ac:dyDescent="0.25">
      <c r="B43" s="39" t="s">
        <v>95</v>
      </c>
      <c r="C43" s="91"/>
      <c r="D43" s="109">
        <v>-576229</v>
      </c>
      <c r="E43" s="109">
        <v>-882912</v>
      </c>
    </row>
    <row r="44" spans="2:5" ht="15.75" thickBot="1" x14ac:dyDescent="0.3">
      <c r="B44" s="39" t="s">
        <v>116</v>
      </c>
      <c r="C44" s="91"/>
      <c r="D44" s="99">
        <v>1276495</v>
      </c>
      <c r="E44" s="109">
        <v>1205216</v>
      </c>
    </row>
    <row r="45" spans="2:5" ht="39" thickBot="1" x14ac:dyDescent="0.3">
      <c r="B45" s="102" t="s">
        <v>96</v>
      </c>
      <c r="C45" s="103"/>
      <c r="D45" s="110">
        <f>SUM(D42:D44)</f>
        <v>68949</v>
      </c>
      <c r="E45" s="110">
        <f>SUM(E42:E44)</f>
        <v>294386</v>
      </c>
    </row>
    <row r="46" spans="2:5" x14ac:dyDescent="0.25">
      <c r="B46" s="38" t="s">
        <v>22</v>
      </c>
      <c r="C46" s="91"/>
      <c r="D46" s="38"/>
      <c r="E46" s="39"/>
    </row>
    <row r="47" spans="2:5" ht="25.5" x14ac:dyDescent="0.25">
      <c r="B47" s="38" t="s">
        <v>97</v>
      </c>
      <c r="C47" s="91"/>
      <c r="D47" s="38"/>
      <c r="E47" s="39"/>
    </row>
    <row r="48" spans="2:5" x14ac:dyDescent="0.25">
      <c r="B48" s="39" t="s">
        <v>98</v>
      </c>
      <c r="C48" s="91"/>
      <c r="D48" s="50" t="s">
        <v>47</v>
      </c>
      <c r="E48" s="50" t="s">
        <v>47</v>
      </c>
    </row>
    <row r="49" spans="2:5" x14ac:dyDescent="0.25">
      <c r="B49" s="39" t="s">
        <v>99</v>
      </c>
      <c r="C49" s="91"/>
      <c r="D49" s="50" t="s">
        <v>47</v>
      </c>
      <c r="E49" s="50" t="s">
        <v>47</v>
      </c>
    </row>
    <row r="50" spans="2:5" ht="15.75" thickBot="1" x14ac:dyDescent="0.3">
      <c r="B50" s="39" t="s">
        <v>100</v>
      </c>
      <c r="C50" s="91"/>
      <c r="D50" s="111">
        <v>-270078</v>
      </c>
      <c r="E50" s="111">
        <v>-1119772</v>
      </c>
    </row>
    <row r="51" spans="2:5" ht="39" thickBot="1" x14ac:dyDescent="0.3">
      <c r="B51" s="102" t="s">
        <v>101</v>
      </c>
      <c r="C51" s="103"/>
      <c r="D51" s="110">
        <f>SUM(D48:D50)</f>
        <v>-270078</v>
      </c>
      <c r="E51" s="110">
        <f>SUM(E48:E50)</f>
        <v>-1119772</v>
      </c>
    </row>
    <row r="52" spans="2:5" ht="25.5" x14ac:dyDescent="0.25">
      <c r="B52" s="38" t="s">
        <v>102</v>
      </c>
      <c r="C52" s="91"/>
      <c r="D52" s="43">
        <f>D39+D45+D51</f>
        <v>739246</v>
      </c>
      <c r="E52" s="109">
        <f>E39+E45+E51</f>
        <v>-191548</v>
      </c>
    </row>
    <row r="53" spans="2:5" x14ac:dyDescent="0.25">
      <c r="B53" s="38" t="s">
        <v>22</v>
      </c>
      <c r="C53" s="90"/>
      <c r="D53" s="38"/>
      <c r="E53" s="39"/>
    </row>
    <row r="54" spans="2:5" ht="38.25" x14ac:dyDescent="0.25">
      <c r="B54" s="39" t="s">
        <v>103</v>
      </c>
      <c r="C54" s="91"/>
      <c r="D54" s="43">
        <v>31</v>
      </c>
      <c r="E54" s="45">
        <v>95682</v>
      </c>
    </row>
    <row r="55" spans="2:5" ht="26.25" thickBot="1" x14ac:dyDescent="0.3">
      <c r="B55" s="97" t="s">
        <v>104</v>
      </c>
      <c r="C55" s="98"/>
      <c r="D55" s="99">
        <v>385538</v>
      </c>
      <c r="E55" s="100">
        <v>1150549</v>
      </c>
    </row>
    <row r="56" spans="2:5" ht="26.25" thickBot="1" x14ac:dyDescent="0.3">
      <c r="B56" s="104" t="s">
        <v>114</v>
      </c>
      <c r="C56" s="105"/>
      <c r="D56" s="106">
        <v>1124815</v>
      </c>
      <c r="E56" s="107">
        <v>1054683</v>
      </c>
    </row>
    <row r="57" spans="2:5" ht="15.75" thickTop="1" x14ac:dyDescent="0.25"/>
    <row r="59" spans="2:5" x14ac:dyDescent="0.25">
      <c r="B59" s="4" t="s">
        <v>50</v>
      </c>
      <c r="C59" s="4" t="s">
        <v>51</v>
      </c>
      <c r="D59" s="2"/>
      <c r="E59" s="49" t="s">
        <v>53</v>
      </c>
    </row>
    <row r="61" spans="2:5" x14ac:dyDescent="0.25">
      <c r="B61" s="4" t="s">
        <v>52</v>
      </c>
      <c r="C61" t="s">
        <v>51</v>
      </c>
      <c r="E61" s="49" t="s">
        <v>3</v>
      </c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>
      <selection activeCell="D31" sqref="D31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1" t="s">
        <v>6</v>
      </c>
      <c r="C1" s="21"/>
      <c r="D1" s="16"/>
      <c r="G1" s="17" t="s">
        <v>7</v>
      </c>
    </row>
    <row r="3" spans="2:7" ht="18.75" x14ac:dyDescent="0.3">
      <c r="B3" s="20" t="s">
        <v>54</v>
      </c>
      <c r="C3" s="20"/>
    </row>
    <row r="4" spans="2:7" ht="18.75" x14ac:dyDescent="0.3">
      <c r="B4" s="20"/>
      <c r="C4" s="20"/>
    </row>
    <row r="5" spans="2:7" ht="18.75" x14ac:dyDescent="0.3">
      <c r="B5" s="21" t="s">
        <v>73</v>
      </c>
      <c r="C5" s="20"/>
    </row>
    <row r="7" spans="2:7" ht="24" x14ac:dyDescent="0.25">
      <c r="B7" s="86" t="s">
        <v>10</v>
      </c>
      <c r="C7" s="70"/>
      <c r="D7" s="70" t="s">
        <v>105</v>
      </c>
      <c r="E7" s="88" t="s">
        <v>107</v>
      </c>
      <c r="F7" s="70" t="s">
        <v>108</v>
      </c>
      <c r="G7" s="88" t="s">
        <v>110</v>
      </c>
    </row>
    <row r="8" spans="2:7" x14ac:dyDescent="0.25">
      <c r="B8" s="86"/>
      <c r="C8" s="70"/>
      <c r="D8" s="70" t="s">
        <v>106</v>
      </c>
      <c r="E8" s="88"/>
      <c r="F8" s="70" t="s">
        <v>109</v>
      </c>
      <c r="G8" s="88"/>
    </row>
    <row r="9" spans="2:7" x14ac:dyDescent="0.25">
      <c r="B9" s="86"/>
      <c r="C9" s="71"/>
      <c r="D9" s="73"/>
      <c r="E9" s="88"/>
      <c r="F9" s="73"/>
      <c r="G9" s="88"/>
    </row>
    <row r="10" spans="2:7" ht="15.75" thickBot="1" x14ac:dyDescent="0.3">
      <c r="B10" s="87"/>
      <c r="C10" s="72" t="s">
        <v>8</v>
      </c>
      <c r="D10" s="74"/>
      <c r="E10" s="89"/>
      <c r="F10" s="74"/>
      <c r="G10" s="89"/>
    </row>
    <row r="11" spans="2:7" x14ac:dyDescent="0.25">
      <c r="B11" s="75" t="s">
        <v>22</v>
      </c>
      <c r="C11" s="34"/>
      <c r="D11" s="34"/>
      <c r="E11" s="34"/>
      <c r="F11" s="34"/>
      <c r="G11" s="34"/>
    </row>
    <row r="12" spans="2:7" ht="15.75" thickBot="1" x14ac:dyDescent="0.3">
      <c r="B12" s="76" t="s">
        <v>117</v>
      </c>
      <c r="C12" s="77"/>
      <c r="D12" s="78">
        <v>35670200</v>
      </c>
      <c r="E12" s="78">
        <v>1617749</v>
      </c>
      <c r="F12" s="117">
        <v>-5546120</v>
      </c>
      <c r="G12" s="78">
        <f>SUM(D12:F12)</f>
        <v>31741829</v>
      </c>
    </row>
    <row r="13" spans="2:7" x14ac:dyDescent="0.25">
      <c r="B13" s="79" t="s">
        <v>22</v>
      </c>
      <c r="C13" s="80"/>
      <c r="D13" s="34"/>
      <c r="E13" s="34"/>
      <c r="F13" s="34"/>
      <c r="G13" s="34"/>
    </row>
    <row r="14" spans="2:7" ht="15.75" thickBot="1" x14ac:dyDescent="0.3">
      <c r="B14" s="79" t="s">
        <v>111</v>
      </c>
      <c r="C14" s="80"/>
      <c r="D14" s="34" t="s">
        <v>47</v>
      </c>
      <c r="E14" s="34" t="s">
        <v>47</v>
      </c>
      <c r="F14" s="117">
        <v>-1251103</v>
      </c>
      <c r="G14" s="117">
        <f>SUM(D14:F14)</f>
        <v>-1251103</v>
      </c>
    </row>
    <row r="15" spans="2:7" ht="15.75" thickBot="1" x14ac:dyDescent="0.3">
      <c r="B15" s="81" t="s">
        <v>112</v>
      </c>
      <c r="C15" s="82"/>
      <c r="D15" s="22" t="s">
        <v>47</v>
      </c>
      <c r="E15" s="22" t="s">
        <v>47</v>
      </c>
      <c r="F15" s="117">
        <v>-1251103</v>
      </c>
      <c r="G15" s="117">
        <f>SUM(D15:F15)</f>
        <v>-1251103</v>
      </c>
    </row>
    <row r="16" spans="2:7" ht="15.75" thickBot="1" x14ac:dyDescent="0.3">
      <c r="B16" s="79" t="s">
        <v>22</v>
      </c>
      <c r="C16" s="80"/>
      <c r="D16" s="34"/>
      <c r="E16" s="34"/>
      <c r="F16" s="22"/>
      <c r="G16" s="22"/>
    </row>
    <row r="17" spans="2:7" ht="15.75" thickBot="1" x14ac:dyDescent="0.3">
      <c r="B17" s="81" t="s">
        <v>118</v>
      </c>
      <c r="C17" s="82"/>
      <c r="D17" s="83">
        <v>35670200</v>
      </c>
      <c r="E17" s="83">
        <v>1617749</v>
      </c>
      <c r="F17" s="117">
        <f>F12+F14</f>
        <v>-6797223</v>
      </c>
      <c r="G17" s="78">
        <f>SUM(D17:F17)</f>
        <v>30490726</v>
      </c>
    </row>
    <row r="18" spans="2:7" x14ac:dyDescent="0.25">
      <c r="B18" s="114"/>
      <c r="C18" s="115"/>
      <c r="D18" s="116"/>
      <c r="E18" s="116"/>
      <c r="F18" s="116"/>
      <c r="G18" s="116"/>
    </row>
    <row r="19" spans="2:7" ht="15.75" thickBot="1" x14ac:dyDescent="0.3">
      <c r="B19" s="76" t="s">
        <v>119</v>
      </c>
      <c r="C19" s="77"/>
      <c r="D19" s="118">
        <v>35670200</v>
      </c>
      <c r="E19" s="118">
        <v>1617749</v>
      </c>
      <c r="F19" s="35">
        <v>-8219196</v>
      </c>
      <c r="G19" s="118">
        <f>SUM(D19:F19)</f>
        <v>29068753</v>
      </c>
    </row>
    <row r="20" spans="2:7" x14ac:dyDescent="0.25">
      <c r="B20" s="79" t="s">
        <v>22</v>
      </c>
      <c r="C20" s="71"/>
      <c r="D20" s="36"/>
      <c r="E20" s="36"/>
      <c r="F20" s="36"/>
      <c r="G20" s="36"/>
    </row>
    <row r="21" spans="2:7" ht="15.75" thickBot="1" x14ac:dyDescent="0.3">
      <c r="B21" s="79" t="s">
        <v>111</v>
      </c>
      <c r="C21" s="71"/>
      <c r="D21" s="36" t="s">
        <v>47</v>
      </c>
      <c r="E21" s="36" t="s">
        <v>47</v>
      </c>
      <c r="F21" s="35">
        <v>-414574</v>
      </c>
      <c r="G21" s="35">
        <f>SUM(D21:F21)</f>
        <v>-414574</v>
      </c>
    </row>
    <row r="22" spans="2:7" ht="15.75" thickBot="1" x14ac:dyDescent="0.3">
      <c r="B22" s="81" t="s">
        <v>112</v>
      </c>
      <c r="C22" s="84"/>
      <c r="D22" s="56" t="s">
        <v>47</v>
      </c>
      <c r="E22" s="56" t="s">
        <v>47</v>
      </c>
      <c r="F22" s="35">
        <v>-414574</v>
      </c>
      <c r="G22" s="35">
        <f>SUM(D22:F22)</f>
        <v>-414574</v>
      </c>
    </row>
    <row r="23" spans="2:7" ht="15.75" thickBot="1" x14ac:dyDescent="0.3">
      <c r="B23" s="79" t="s">
        <v>22</v>
      </c>
      <c r="C23" s="71"/>
      <c r="D23" s="36"/>
      <c r="E23" s="36"/>
      <c r="F23" s="36"/>
      <c r="G23" s="36"/>
    </row>
    <row r="24" spans="2:7" ht="15.75" thickBot="1" x14ac:dyDescent="0.3">
      <c r="B24" s="119" t="s">
        <v>120</v>
      </c>
      <c r="C24" s="84"/>
      <c r="D24" s="85">
        <v>35670200</v>
      </c>
      <c r="E24" s="85">
        <v>1617749</v>
      </c>
      <c r="F24" s="120">
        <f>F19+F21</f>
        <v>-8633770</v>
      </c>
      <c r="G24" s="121">
        <f>SUM(D24:F24)</f>
        <v>28654179</v>
      </c>
    </row>
    <row r="27" spans="2:7" x14ac:dyDescent="0.25">
      <c r="B27" s="4" t="s">
        <v>50</v>
      </c>
      <c r="C27" s="4" t="s">
        <v>51</v>
      </c>
      <c r="D27" s="2"/>
      <c r="E27" s="49" t="s">
        <v>53</v>
      </c>
    </row>
    <row r="29" spans="2:7" x14ac:dyDescent="0.25">
      <c r="B29" s="4" t="s">
        <v>52</v>
      </c>
      <c r="C29" t="s">
        <v>51</v>
      </c>
      <c r="E29" s="49" t="s">
        <v>3</v>
      </c>
    </row>
  </sheetData>
  <mergeCells count="3">
    <mergeCell ref="B7:B10"/>
    <mergeCell ref="E7:E10"/>
    <mergeCell ref="G7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2021-08-19T06:14:31Z</cp:lastPrinted>
  <dcterms:created xsi:type="dcterms:W3CDTF">2018-04-28T08:45:52Z</dcterms:created>
  <dcterms:modified xsi:type="dcterms:W3CDTF">2021-08-19T06:17:35Z</dcterms:modified>
</cp:coreProperties>
</file>