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БУ\УКО ДБУиО\Финансовая отчетность\2022 год\3_30.09.2022\3. KASE\"/>
    </mc:Choice>
  </mc:AlternateContent>
  <xr:revisionPtr revIDLastSave="0" documentId="13_ncr:1_{B290FA23-6B03-4F73-9074-E8055D2EA74C}" xr6:coauthVersionLast="36" xr6:coauthVersionMax="36" xr10:uidLastSave="{00000000-0000-0000-0000-000000000000}"/>
  <bookViews>
    <workbookView xWindow="0" yWindow="0" windowWidth="28800" windowHeight="11625" xr2:uid="{2BB215B2-23F1-4704-B3ED-1DDE1C02D7A1}"/>
  </bookViews>
  <sheets>
    <sheet name="Ф.1_MLN" sheetId="1" r:id="rId1"/>
    <sheet name="Ф.2_MLN" sheetId="2" r:id="rId2"/>
    <sheet name="Ф.3_MLN" sheetId="3" r:id="rId3"/>
    <sheet name="Ф.4_ML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_MAIN__">#REF!</definedName>
    <definedName name="__RECORDS__">#REF!</definedName>
    <definedName name="__V1">#REF!</definedName>
    <definedName name="_15__от_СК">[1]Лист1!#REF!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END4">#REF!</definedName>
    <definedName name="_END6">#REF!</definedName>
    <definedName name="_END7">#REF!</definedName>
    <definedName name="_V1">#REF!</definedName>
    <definedName name="_xlnm._FilterDatabase" localSheetId="0" hidden="1">Ф.1_MLN!$A$1:$D$161</definedName>
    <definedName name="AccBU">'[2]Rus PA Disab'!#REF!</definedName>
    <definedName name="AccEU">'[2]Rus PA Disab'!#REF!</definedName>
    <definedName name="AccPfl">'[2]Rus PA Disab'!#REF!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bjgghghd">[3]!bjgghghd</definedName>
    <definedName name="BLKRange">#REF!</definedName>
    <definedName name="capres" localSheetId="0">#REF!</definedName>
    <definedName name="capres" localSheetId="2">#REF!</definedName>
    <definedName name="capres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x">#REF!</definedName>
    <definedName name="cyp">'[4]FS-97'!$BA$90</definedName>
    <definedName name="DealRange">#REF!</definedName>
    <definedName name="Dx">#REF!</definedName>
    <definedName name="END">#REF!</definedName>
    <definedName name="equity" localSheetId="0">#REF!</definedName>
    <definedName name="equity" localSheetId="2">#REF!</definedName>
    <definedName name="equity">#REF!</definedName>
    <definedName name="EV">#REF!</definedName>
    <definedName name="EVAnteil">#REF!</definedName>
    <definedName name="F_BEG">#REF!</definedName>
    <definedName name="F_END">#REF!</definedName>
    <definedName name="footer" localSheetId="0">#REF!</definedName>
    <definedName name="footer" localSheetId="2">#REF!</definedName>
    <definedName name="footer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jhjhkjkjugyugyh">[3]!jhjhkjkjugyugyh</definedName>
    <definedName name="jkjkjkjllk">[3]!jkjkjkjllk</definedName>
    <definedName name="jkjkjkljlkj">[3]!jkjkjkljlkj</definedName>
    <definedName name="k">#REF!</definedName>
    <definedName name="kkewdfkewdew">[3]!kkewdfkewdew</definedName>
    <definedName name="kRV">#REF!</definedName>
    <definedName name="kwjdkwjdwqdq">[3]!kwjdkwjdwqdq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x">#REF!</definedName>
    <definedName name="m">#REF!</definedName>
    <definedName name="Macro">[3]!Macro</definedName>
    <definedName name="Macros">[3]!Macros</definedName>
    <definedName name="Mx">#REF!</definedName>
    <definedName name="n">#REF!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EB">#REF!</definedName>
    <definedName name="NJB">#REF!</definedName>
    <definedName name="NOTES" localSheetId="0">#REF!</definedName>
    <definedName name="NOTES" localSheetId="2">#REF!</definedName>
    <definedName name="NOTES">#REF!</definedName>
    <definedName name="Nx">#REF!</definedName>
    <definedName name="o">#REF!</definedName>
    <definedName name="OLE_LINK31" localSheetId="1">Ф.2_MLN!$F$14</definedName>
    <definedName name="podg">[3]!podg</definedName>
    <definedName name="podgotovka">[3]!podgotovka</definedName>
    <definedName name="Premium">#REF!</definedName>
    <definedName name="qx">#REF!</definedName>
    <definedName name="qx_roh">#REF!</definedName>
    <definedName name="R_BEG">#REF!</definedName>
    <definedName name="R_END">#REF!</definedName>
    <definedName name="R_INS">#REF!</definedName>
    <definedName name="RERange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RRange">#REF!</definedName>
    <definedName name="Rx">#REF!</definedName>
    <definedName name="SALINS">#REF!</definedName>
    <definedName name="SB">#REF!</definedName>
    <definedName name="sex">[5]Расчёты!$D$6</definedName>
    <definedName name="SickEU">'[2]Rus PA Disab'!#REF!</definedName>
    <definedName name="SickPfl">'[2]Rus PA Disab'!#REF!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SumInsured">#REF!</definedName>
    <definedName name="Sx">#REF!</definedName>
    <definedName name="t">#REF!</definedName>
    <definedName name="t_4_b" localSheetId="0">'[6]B 1'!#REF!</definedName>
    <definedName name="t_4_b" localSheetId="2">'[6]B 1'!#REF!</definedName>
    <definedName name="t_4_b">'[6]B 1'!#REF!</definedName>
    <definedName name="t1c00" localSheetId="0">'[7]C 25'!#REF!</definedName>
    <definedName name="t1c00">'[7]C 25'!#REF!</definedName>
    <definedName name="t1c01" localSheetId="0">'[7]C 25'!#REF!</definedName>
    <definedName name="t1c01">'[7]C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'[6]B 1'!#REF!</definedName>
    <definedName name="t1e01" localSheetId="2">'[6]B 1'!#REF!</definedName>
    <definedName name="t1e01">'[6]B 1'!#REF!</definedName>
    <definedName name="t2c00" localSheetId="0">'[7]C 25'!#REF!</definedName>
    <definedName name="t2c00">'[7]C 25'!#REF!</definedName>
    <definedName name="t2c01" localSheetId="0">'[7]C 25'!#REF!</definedName>
    <definedName name="t2c01">'[7]C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'[6]B 1'!#REF!</definedName>
    <definedName name="t4b" localSheetId="2">'[6]B 1'!#REF!</definedName>
    <definedName name="t4b">'[6]B 1'!#REF!</definedName>
    <definedName name="t4c00" localSheetId="0">'[7]C 25'!#REF!</definedName>
    <definedName name="t4c00">'[7]C 25'!#REF!</definedName>
    <definedName name="t4c01" localSheetId="0">'[7]C 25'!#REF!</definedName>
    <definedName name="t4c01">'[7]C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'[6]B 1'!#REF!</definedName>
    <definedName name="t5b" localSheetId="2">'[6]B 1'!#REF!</definedName>
    <definedName name="t5b">'[6]B 1'!#REF!</definedName>
    <definedName name="t5c00" localSheetId="0">'[7]C 25'!#REF!</definedName>
    <definedName name="t5c00">'[7]C 25'!#REF!</definedName>
    <definedName name="t5c01" localSheetId="0">'[7]C 25'!#REF!</definedName>
    <definedName name="t5c01">'[7]C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arif">#REF!</definedName>
    <definedName name="TextRefCopy1">#REF!</definedName>
    <definedName name="TextRefCopy10">#REF!</definedName>
    <definedName name="TextRefCopy100">#REF!</definedName>
    <definedName name="TextRefCopy103">#REF!</definedName>
    <definedName name="TextRefCopy104">#REF!</definedName>
    <definedName name="TextRefCopy105">#REF!</definedName>
    <definedName name="TextRefCopy11">#REF!</definedName>
    <definedName name="TextRefCopy112">#REF!</definedName>
    <definedName name="TextRefCopy113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#REF!</definedName>
    <definedName name="TextRefCopy125">#REF!</definedName>
    <definedName name="TextRefCopy126">#REF!</definedName>
    <definedName name="TextRefCopy127">#REF!</definedName>
    <definedName name="TextRefCopy128">#REF!</definedName>
    <definedName name="TextRefCopy129">#REF!</definedName>
    <definedName name="TextRefCopy13">#REF!</definedName>
    <definedName name="TextRefCopy130">#REF!</definedName>
    <definedName name="TextRefCopy131">#REF!</definedName>
    <definedName name="TextRefCopy132">#REF!</definedName>
    <definedName name="TextRefCopy133">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9">#REF!</definedName>
    <definedName name="TextRefCopy8">#REF!</definedName>
    <definedName name="TextRefCopy83">#REF!</definedName>
    <definedName name="TextRefCopy9">#REF!</definedName>
    <definedName name="TextRefCopy93">#REF!</definedName>
    <definedName name="TextRefCopy95">#REF!</definedName>
    <definedName name="TextRefCopy98">#REF!</definedName>
    <definedName name="TextRefCopy99">#REF!</definedName>
    <definedName name="Total">#REF!</definedName>
    <definedName name="total_1" localSheetId="0">'[6]A 100'!#REF!</definedName>
    <definedName name="total_1" localSheetId="2">'[6]A 100'!#REF!</definedName>
    <definedName name="total_1">'[6]A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_00" localSheetId="0">'[6]A 100'!#REF!</definedName>
    <definedName name="total1_00">'[6]A 100'!#REF!</definedName>
    <definedName name="total2_00" localSheetId="0">'[6]A 100'!#REF!</definedName>
    <definedName name="total2_00">'[6]A 100'!#REF!</definedName>
    <definedName name="total3_00" localSheetId="0">'[6]A 100'!#REF!</definedName>
    <definedName name="total3_00">'[6]A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V">#REF!</definedName>
    <definedName name="VS">#REF!</definedName>
    <definedName name="WIDTH" localSheetId="0">#REF!</definedName>
    <definedName name="WIDTH" localSheetId="2">#REF!</definedName>
    <definedName name="WIDTH">#REF!</definedName>
    <definedName name="x">#REF!</definedName>
    <definedName name="z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Ф.4_MLN!#REF!,Ф.4_MLN!$34:$36,Ф.4_MLN!#REF!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Ф.4_MLN!#REF!,Ф.4_MLN!$66:$66,Ф.4_MLN!#REF!</definedName>
    <definedName name="аа">#REF!</definedName>
    <definedName name="адмрасходы">[8]Лист2!#REF!</definedName>
    <definedName name="алоакулаку">[3]!алоакулаку</definedName>
    <definedName name="амортизация">[8]Лист2!#REF!</definedName>
    <definedName name="ап" localSheetId="0">#REF!</definedName>
    <definedName name="ап" localSheetId="2">#REF!</definedName>
    <definedName name="ап">#REF!</definedName>
    <definedName name="аренда">[8]Лист2!#REF!</definedName>
    <definedName name="ауоалцуовй">[3]!ауоалцуовй</definedName>
    <definedName name="_xlnm.Database" localSheetId="0">#REF!</definedName>
    <definedName name="_xlnm.Database" localSheetId="2">#REF!</definedName>
    <definedName name="_xlnm.Database">#REF!</definedName>
    <definedName name="биржа">[9]База!$A$1:$T$65536</definedName>
    <definedName name="биржа1">[9]База!$B$1:$T$65536</definedName>
    <definedName name="ввуцлвдцйвый">[3]!ввуцлвдцйвый</definedName>
    <definedName name="вдлуцлвдуцв">[3]!вдлуцлвдуцв</definedName>
    <definedName name="влвуцлвувуц">[3]!влвуцлвувуц</definedName>
    <definedName name="влуцвлуцовуц">[3]!влуцвлуцовуц</definedName>
    <definedName name="влуцвлцувувуц">[3]!влуцвлцувувуц</definedName>
    <definedName name="влуцвудвуцв">[3]!влуцвудвуцв</definedName>
    <definedName name="влцовлцоувцув">[3]!влцовлцоувцув</definedName>
    <definedName name="влцуввуцвуц">[3]!влцуввуцвуц</definedName>
    <definedName name="воцлвоцвцв">[3]!воцлвоцвцв</definedName>
    <definedName name="Всего" localSheetId="0">#REF!</definedName>
    <definedName name="Всего" localSheetId="2">#REF!</definedName>
    <definedName name="Всего">#REF!</definedName>
    <definedName name="вудвуцдвцйв">[3]!вудвуцдвцйв</definedName>
    <definedName name="вуцвлцувц">[3]!вуцвлцувц</definedName>
    <definedName name="вуцдлвудвл">[3]!вуцдлвудвл</definedName>
    <definedName name="вуцдлвуцдвуц">[3]!вуцдлвуцдвуц</definedName>
    <definedName name="вуцлвлуцовц">[3]!вуцлвлуцовц</definedName>
    <definedName name="вцвжцйдвцйвй">[3]!вцвжцйдвцйвй</definedName>
    <definedName name="вцвоуцвуцвуцв">[3]!вцвоуцвуцвуцв</definedName>
    <definedName name="вцйвйдвйцвйцв">[3]!вцйвйдвйцвйцв</definedName>
    <definedName name="группа">'[10]Резерв pens'!$T$9:$T$65536</definedName>
    <definedName name="ГруппаКонцерна">'[11]перечень предприятий Группы'!$B$60:$B$76</definedName>
    <definedName name="гсрнгсцсц">[3]!гсрнгсцсц</definedName>
    <definedName name="дата">#REF!</definedName>
    <definedName name="дата_расчета">'[12]СВОД ПРЕМИЙ'!$C$3</definedName>
    <definedName name="длдвуцвц">[3]!длдвуцвц</definedName>
    <definedName name="дщлвзвцйвйв">[3]!дщлвзвцйвйв</definedName>
    <definedName name="е5р" localSheetId="0">'[13]B 1'!#REF!</definedName>
    <definedName name="е5р" localSheetId="2">'[13]B 1'!#REF!</definedName>
    <definedName name="е5р">'[13]B 1'!#REF!</definedName>
    <definedName name="земельный_налог">[8]Лист2!#REF!</definedName>
    <definedName name="ззцщвцйщвцйв">[3]!ззцщвцйщвцйв</definedName>
    <definedName name="инкассация">[8]Лист2!#REF!</definedName>
    <definedName name="і1">#REF!</definedName>
    <definedName name="к4к43щкш43кщ">[3]!к4к43щкш43кщ</definedName>
    <definedName name="колич_РКО">[8]Лист2!#REF!</definedName>
    <definedName name="командировки">[8]Лист2!#REF!</definedName>
    <definedName name="КПСБ.xls">'[14]L202 - КПСБ'!$A$16:$E$76</definedName>
    <definedName name="курс01">#REF!</definedName>
    <definedName name="курсгод">#REF!</definedName>
    <definedName name="лаолуцоввц">[3]!лаолуцоввц</definedName>
    <definedName name="лвлвдувув">[3]!лвлвдувув</definedName>
    <definedName name="лвоцв23">[3]!лвоцв23</definedName>
    <definedName name="лдлуцдвдвцвуц">[3]!лдлуцдвдвцвуц</definedName>
    <definedName name="лдлцулуд3у">[3]!лдлцулуд3у</definedName>
    <definedName name="лист">[15]старт!$E$3</definedName>
    <definedName name="лицо">'[16]Резерв ОСНС'!$AI$5:$AI$65536</definedName>
    <definedName name="ллдлдвйцвцй">[3]!ллдлдвйцвцй</definedName>
    <definedName name="ловлуцовлув">[3]!ловлуцовлув</definedName>
    <definedName name="лолаулаак">[3]!лолаулаак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макрос1???????">[3]!Макрос1</definedName>
    <definedName name="Макрос11">[3]!Макрос11</definedName>
    <definedName name="матер_содерж_зданий">[8]Лист2!#REF!</definedName>
    <definedName name="материальные_расх">[8]Лист2!#REF!</definedName>
    <definedName name="налог_имущество">[8]Лист2!#REF!</definedName>
    <definedName name="налог_транспорт">[8]Лист2!#REF!</definedName>
    <definedName name="налог_ЦБ">[8]Лист2!#REF!</definedName>
    <definedName name="налоги">[8]Лист2!#REF!</definedName>
    <definedName name="НДС">[8]Лист2!#REF!</definedName>
    <definedName name="_xlnm.Print_Area" localSheetId="0">Ф.1_MLN!$A$1:$D$72</definedName>
    <definedName name="_xlnm.Print_Area" localSheetId="1">Ф.2_MLN!$B$1:$E$92</definedName>
    <definedName name="_xlnm.Print_Area" localSheetId="2">Ф.3_MLN!$B$1:$E$93</definedName>
    <definedName name="_xlnm.Print_Area" localSheetId="3">Ф.4_MLN!$A$1:$M$76</definedName>
    <definedName name="_xlnm.Print_Area">[17]Лист3!#REF!</definedName>
    <definedName name="Область_печати_ИМ">#REF!</definedName>
    <definedName name="обмунд_инкасс">[8]Лист2!#REF!</definedName>
    <definedName name="обмундир_охраны">[8]Лист2!#REF!</definedName>
    <definedName name="ов">#REF!</definedName>
    <definedName name="овощи">#REF!</definedName>
    <definedName name="овуцлвдлцйлвйц">[3]!овуцлвдлцйлвйц</definedName>
    <definedName name="олвоуцлвцв">[3]!олвоуцлвцв</definedName>
    <definedName name="олвцулвувуцц">[3]!олвцулвувуцц</definedName>
    <definedName name="оплата_труда">[8]Лист2!#REF!</definedName>
    <definedName name="оувшцгвшуцвуц">[3]!оувшцгвшуцвуц</definedName>
    <definedName name="охрана">[8]Лист2!#REF!</definedName>
    <definedName name="по_состоянию_на_30_июня_2020_года">#REF!</definedName>
    <definedName name="по_состоянию_на_30_сентября_2020_года">#REF!</definedName>
    <definedName name="по_состоянию_на_31_декабря_2020_года">#REF!</definedName>
    <definedName name="по_состоянию_на_31_марта_2020_года">#REF!</definedName>
    <definedName name="подгот_кадров">[8]Лист2!#REF!</definedName>
    <definedName name="Подготовка_к_печати_и_сохранение0710">[3]!Подготовка_к_печати_и_сохранение0710</definedName>
    <definedName name="подписка">[8]Лист2!#REF!</definedName>
    <definedName name="премии">'[18]Резерв pens'!$R$9:$R$65536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проч_адмрасх">[8]Лист2!#REF!</definedName>
    <definedName name="проч_операц">[8]Лист2!#REF!</definedName>
    <definedName name="прочие_налог">[8]Лист2!#REF!</definedName>
    <definedName name="прочие_общехоз">[8]Лист2!#REF!</definedName>
    <definedName name="прочие_расх">[8]Лист2!#REF!</definedName>
    <definedName name="расх_мат_охраны">[8]Лист2!#REF!</definedName>
    <definedName name="расх_матер_инкасс">[8]Лист2!#REF!</definedName>
    <definedName name="резерв">'[19]Резерв pens'!$K$6</definedName>
    <definedName name="резервы">'[10]Резерв pens'!$K$9:$K$65536</definedName>
    <definedName name="реклама">[8]Лист2!#REF!</definedName>
    <definedName name="_xlnm.Recorder">#REF!</definedName>
    <definedName name="ремонт">[8]Лист2!#REF!</definedName>
    <definedName name="свнсвнсвысц">[3]!свнсвнсвысц</definedName>
    <definedName name="Сводный_баланс_н_п_с">[3]!Сводный_баланс_н_п_с</definedName>
    <definedName name="связь">[8]Лист2!#REF!</definedName>
    <definedName name="СК">[1]Лист1!#REF!</definedName>
    <definedName name="содерж_помещ">[8]Лист2!#REF!</definedName>
    <definedName name="спец_одежд_обсл_перс">[8]Лист2!#REF!</definedName>
    <definedName name="СТРОИТЕЛЬСТВО" localSheetId="0">#REF!</definedName>
    <definedName name="СТРОИТЕЛЬСТВО" localSheetId="2">#REF!</definedName>
    <definedName name="СТРОИТЕЛЬСТВО">#REF!</definedName>
    <definedName name="техобслуж_ВТ">[8]Лист2!#REF!</definedName>
    <definedName name="техобслуж_ОС">[8]Лист2!#REF!</definedName>
    <definedName name="тлвоцлволцц">[3]!тлвоцлволцц</definedName>
    <definedName name="транспорт">[8]Лист2!#REF!</definedName>
    <definedName name="ф77">#REF!</definedName>
    <definedName name="Флажок16_Щелкнуть">[3]!Флажок16_Щелкнуть</definedName>
    <definedName name="фрукты">#REF!</definedName>
    <definedName name="цлйщцвцйвцйв">[3]!цлйщцвцйвцйв</definedName>
    <definedName name="швоуовуцвлуц">[3]!швоуовуцвлуц</definedName>
    <definedName name="щ0вцйвйвйцвйц">[3]!щ0вцйвйвйцвйц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4" l="1"/>
  <c r="L54" i="4" s="1"/>
  <c r="J52" i="4"/>
  <c r="I52" i="4"/>
  <c r="H52" i="4"/>
  <c r="G52" i="4"/>
  <c r="F52" i="4"/>
  <c r="E52" i="4"/>
  <c r="D52" i="4"/>
  <c r="C52" i="4"/>
  <c r="B52" i="4"/>
  <c r="K51" i="4"/>
  <c r="M51" i="4" s="1"/>
  <c r="L49" i="4"/>
  <c r="J49" i="4"/>
  <c r="I49" i="4"/>
  <c r="H49" i="4"/>
  <c r="G49" i="4"/>
  <c r="E49" i="4"/>
  <c r="D49" i="4"/>
  <c r="C49" i="4"/>
  <c r="C53" i="4" s="1"/>
  <c r="B49" i="4"/>
  <c r="K48" i="4"/>
  <c r="M48" i="4" s="1"/>
  <c r="K47" i="4"/>
  <c r="M47" i="4" s="1"/>
  <c r="K46" i="4"/>
  <c r="M46" i="4" s="1"/>
  <c r="K45" i="4"/>
  <c r="M45" i="4" s="1"/>
  <c r="F49" i="4"/>
  <c r="I42" i="4"/>
  <c r="H42" i="4"/>
  <c r="G42" i="4"/>
  <c r="F42" i="4"/>
  <c r="E42" i="4"/>
  <c r="D42" i="4"/>
  <c r="C42" i="4"/>
  <c r="B42" i="4"/>
  <c r="L34" i="4"/>
  <c r="L35" i="4" s="1"/>
  <c r="I34" i="4"/>
  <c r="H34" i="4"/>
  <c r="G34" i="4"/>
  <c r="F34" i="4"/>
  <c r="E34" i="4"/>
  <c r="D34" i="4"/>
  <c r="C34" i="4"/>
  <c r="B34" i="4"/>
  <c r="H33" i="4"/>
  <c r="G33" i="4"/>
  <c r="F33" i="4"/>
  <c r="D33" i="4"/>
  <c r="C33" i="4"/>
  <c r="B33" i="4"/>
  <c r="H32" i="4"/>
  <c r="G32" i="4"/>
  <c r="F32" i="4"/>
  <c r="B32" i="4"/>
  <c r="K32" i="4" s="1"/>
  <c r="M32" i="4" s="1"/>
  <c r="I31" i="4"/>
  <c r="H31" i="4"/>
  <c r="G31" i="4"/>
  <c r="F31" i="4"/>
  <c r="B31" i="4"/>
  <c r="J35" i="4"/>
  <c r="I30" i="4"/>
  <c r="I35" i="4" s="1"/>
  <c r="H30" i="4"/>
  <c r="G30" i="4"/>
  <c r="G35" i="4" s="1"/>
  <c r="F30" i="4"/>
  <c r="E35" i="4"/>
  <c r="D30" i="4"/>
  <c r="C30" i="4"/>
  <c r="B30" i="4"/>
  <c r="L26" i="4"/>
  <c r="I26" i="4"/>
  <c r="G26" i="4"/>
  <c r="F26" i="4"/>
  <c r="C26" i="4"/>
  <c r="E26" i="4"/>
  <c r="J26" i="4"/>
  <c r="H26" i="4"/>
  <c r="D26" i="4"/>
  <c r="B26" i="4"/>
  <c r="L22" i="4"/>
  <c r="J22" i="4"/>
  <c r="I22" i="4"/>
  <c r="H22" i="4"/>
  <c r="G22" i="4"/>
  <c r="E22" i="4"/>
  <c r="D22" i="4"/>
  <c r="C22" i="4"/>
  <c r="B22" i="4"/>
  <c r="K21" i="4"/>
  <c r="M21" i="4" s="1"/>
  <c r="K20" i="4"/>
  <c r="M20" i="4" s="1"/>
  <c r="K19" i="4"/>
  <c r="M19" i="4" s="1"/>
  <c r="K18" i="4"/>
  <c r="M18" i="4" s="1"/>
  <c r="F22" i="4"/>
  <c r="G15" i="4"/>
  <c r="F15" i="4"/>
  <c r="E15" i="4"/>
  <c r="D15" i="4"/>
  <c r="C15" i="4"/>
  <c r="B15" i="4"/>
  <c r="E71" i="3"/>
  <c r="D71" i="3"/>
  <c r="E59" i="3"/>
  <c r="D59" i="3"/>
  <c r="E27" i="3"/>
  <c r="D27" i="3"/>
  <c r="D76" i="2"/>
  <c r="E76" i="2"/>
  <c r="E70" i="2"/>
  <c r="D70" i="2"/>
  <c r="E65" i="2"/>
  <c r="E80" i="2"/>
  <c r="D80" i="2"/>
  <c r="B54" i="2"/>
  <c r="E48" i="2"/>
  <c r="D48" i="2"/>
  <c r="B42" i="2"/>
  <c r="E41" i="2"/>
  <c r="D41" i="2"/>
  <c r="E31" i="2"/>
  <c r="E34" i="2" s="1"/>
  <c r="D31" i="2"/>
  <c r="E25" i="2"/>
  <c r="E28" i="2" s="1"/>
  <c r="D25" i="2"/>
  <c r="E22" i="2"/>
  <c r="E17" i="2"/>
  <c r="E19" i="2" s="1"/>
  <c r="D17" i="2"/>
  <c r="D55" i="1"/>
  <c r="D57" i="1" s="1"/>
  <c r="D58" i="1" s="1"/>
  <c r="C55" i="1"/>
  <c r="D44" i="1"/>
  <c r="C44" i="1"/>
  <c r="D30" i="1"/>
  <c r="C30" i="1"/>
  <c r="H35" i="4" l="1"/>
  <c r="K31" i="4"/>
  <c r="M31" i="4" s="1"/>
  <c r="C35" i="4"/>
  <c r="F35" i="4"/>
  <c r="H53" i="4"/>
  <c r="I53" i="4"/>
  <c r="G53" i="4"/>
  <c r="B53" i="4"/>
  <c r="J54" i="4"/>
  <c r="K34" i="4"/>
  <c r="M34" i="4" s="1"/>
  <c r="E54" i="4"/>
  <c r="D54" i="4"/>
  <c r="I28" i="4"/>
  <c r="I36" i="4" s="1"/>
  <c r="B35" i="4"/>
  <c r="D53" i="4"/>
  <c r="K15" i="4"/>
  <c r="M15" i="4" s="1"/>
  <c r="C27" i="4"/>
  <c r="K42" i="4"/>
  <c r="M42" i="4" s="1"/>
  <c r="F28" i="4"/>
  <c r="D35" i="4"/>
  <c r="K33" i="4"/>
  <c r="M33" i="4" s="1"/>
  <c r="C54" i="4"/>
  <c r="I54" i="4"/>
  <c r="J53" i="4"/>
  <c r="I27" i="4"/>
  <c r="L28" i="4"/>
  <c r="L36" i="4" s="1"/>
  <c r="C28" i="4"/>
  <c r="C36" i="4" s="1"/>
  <c r="E42" i="3"/>
  <c r="E44" i="3" s="1"/>
  <c r="E75" i="3" s="1"/>
  <c r="E77" i="3" s="1"/>
  <c r="E51" i="2"/>
  <c r="E53" i="2" s="1"/>
  <c r="G28" i="4"/>
  <c r="F54" i="4"/>
  <c r="E71" i="2"/>
  <c r="K22" i="4"/>
  <c r="M22" i="4" s="1"/>
  <c r="B27" i="4"/>
  <c r="B28" i="4"/>
  <c r="H28" i="4"/>
  <c r="H27" i="4"/>
  <c r="D27" i="4"/>
  <c r="D28" i="4"/>
  <c r="J27" i="4"/>
  <c r="J28" i="4"/>
  <c r="J36" i="4" s="1"/>
  <c r="G36" i="4"/>
  <c r="E27" i="4"/>
  <c r="E28" i="4"/>
  <c r="E36" i="4" s="1"/>
  <c r="K30" i="4"/>
  <c r="M30" i="4" s="1"/>
  <c r="H54" i="4"/>
  <c r="F27" i="4"/>
  <c r="L27" i="4"/>
  <c r="E53" i="4"/>
  <c r="K52" i="4"/>
  <c r="K24" i="4"/>
  <c r="M24" i="4" s="1"/>
  <c r="B54" i="4"/>
  <c r="G27" i="4"/>
  <c r="F53" i="4"/>
  <c r="L53" i="4"/>
  <c r="G54" i="4"/>
  <c r="K49" i="4"/>
  <c r="M49" i="4" s="1"/>
  <c r="K25" i="4"/>
  <c r="D42" i="3"/>
  <c r="D28" i="2"/>
  <c r="D19" i="2"/>
  <c r="D34" i="2"/>
  <c r="D65" i="2"/>
  <c r="D71" i="2" s="1"/>
  <c r="D22" i="2"/>
  <c r="C57" i="1"/>
  <c r="F36" i="4" l="1"/>
  <c r="H36" i="4"/>
  <c r="K35" i="4"/>
  <c r="M35" i="4" s="1"/>
  <c r="E72" i="2"/>
  <c r="E79" i="2" s="1"/>
  <c r="E81" i="2" s="1"/>
  <c r="D36" i="4"/>
  <c r="E56" i="2"/>
  <c r="K26" i="4"/>
  <c r="K27" i="4" s="1"/>
  <c r="M25" i="4"/>
  <c r="M26" i="4" s="1"/>
  <c r="K54" i="4"/>
  <c r="K28" i="4"/>
  <c r="B36" i="4"/>
  <c r="K53" i="4"/>
  <c r="M52" i="4"/>
  <c r="D44" i="3"/>
  <c r="B77" i="2"/>
  <c r="D51" i="2"/>
  <c r="C58" i="1"/>
  <c r="M54" i="4" l="1"/>
  <c r="M53" i="4"/>
  <c r="M27" i="4"/>
  <c r="K36" i="4"/>
  <c r="M28" i="4"/>
  <c r="D75" i="3"/>
  <c r="B74" i="2"/>
  <c r="D53" i="2"/>
  <c r="M36" i="4" l="1"/>
  <c r="D77" i="3"/>
  <c r="D56" i="2"/>
  <c r="D72" i="2"/>
  <c r="D79" i="2" l="1"/>
  <c r="D81" i="2" l="1"/>
</calcChain>
</file>

<file path=xl/sharedStrings.xml><?xml version="1.0" encoding="utf-8"?>
<sst xmlns="http://schemas.openxmlformats.org/spreadsheetml/2006/main" count="326" uniqueCount="226">
  <si>
    <t>БИН 920140000084</t>
  </si>
  <si>
    <t>КОД ОКПО 19924793</t>
  </si>
  <si>
    <t>БИК TSESKZKA</t>
  </si>
  <si>
    <t>ИИК KZ48125KZT1001300336 в НБ РК</t>
  </si>
  <si>
    <t>Место нахождения головного банка: г.Алматы, 
Медеуский район, проспект Назарбаева, дом 242.</t>
  </si>
  <si>
    <t>КОНСОЛИДИРОВАННЫЙ ОТЧЕТ О ФИНАНСОВОМ ПОЛОЖЕНИИ</t>
  </si>
  <si>
    <t>(в миллионах тенге)</t>
  </si>
  <si>
    <t>Прим.</t>
  </si>
  <si>
    <t>Mapping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</si>
  <si>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</si>
  <si>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</si>
  <si>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</si>
  <si>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</si>
  <si>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</si>
  <si>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</si>
  <si>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</si>
  <si>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Министерству Финансов Республики Казахстан по векселю</t>
  </si>
  <si>
    <t>Активы по текущему корпоративному подоходному налогу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</si>
  <si>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</si>
  <si>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</si>
  <si>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</si>
  <si>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</si>
  <si>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отложенному корпоративному подоходному налогу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</si>
  <si>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</si>
  <si>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</si>
  <si>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</si>
  <si>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</si>
  <si>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</si>
  <si>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</si>
  <si>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</si>
  <si>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</si>
  <si>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</si>
  <si>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перед ипотечной организацией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</si>
  <si>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</si>
  <si>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</si>
  <si>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</si>
  <si>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</si>
  <si>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Прочие обязательства</t>
  </si>
  <si>
    <t>Всего обязательств</t>
  </si>
  <si>
    <t>КАПИТАЛ</t>
  </si>
  <si>
    <t>Акционерный капитал</t>
  </si>
  <si>
    <t>Собственные выкупленные акции</t>
  </si>
  <si>
    <t>Дополнительный оплаченный капитал</t>
  </si>
  <si>
    <t>Резерв переоценки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</si>
  <si>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</si>
  <si>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</si>
  <si>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</si>
  <si>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>Прочие резервы, связанные с долевыми инструментами</t>
  </si>
  <si>
    <t>Нераспределенная прибыль</t>
  </si>
  <si>
    <t>Всего капитала, причитающегося акционерам Банка</t>
  </si>
  <si>
    <t>Неконтролирующие доли участия</t>
  </si>
  <si>
    <t>Всего капитала</t>
  </si>
  <si>
    <t>Всего обязательств и капитала</t>
  </si>
  <si>
    <t>Балансовая стоимость одной простой акции (в тенге)</t>
  </si>
  <si>
    <t>* неаудировано</t>
  </si>
  <si>
    <t xml:space="preserve">Председатель Правления                                              </t>
  </si>
  <si>
    <t>Айдосов Н.Г.</t>
  </si>
  <si>
    <t xml:space="preserve">Главный бухгалтер                                                        </t>
  </si>
  <si>
    <t>Салихова Н.М.</t>
  </si>
  <si>
    <t>Исп.:Ислямова А.Н.</t>
  </si>
  <si>
    <t>вн. 1752</t>
  </si>
  <si>
    <t>КОНСОЛИДИРОВАННЫЙ 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</si>
  <si>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</si>
  <si>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</si>
  <si>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</si>
  <si>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Чистый процентный доход</t>
  </si>
  <si>
    <t>(Расходы) / доходы по кредитным убыткам</t>
  </si>
  <si>
    <t>Чистый процентный доход после (расходов) / доходов по кредитным убыткам</t>
  </si>
  <si>
    <t>Комиссионные доходы</t>
  </si>
  <si>
    <t>Комиссионные расходы</t>
  </si>
  <si>
    <t>Чистый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</si>
  <si>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</si>
  <si>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</si>
  <si>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</si>
  <si>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</si>
  <si>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</si>
  <si>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</si>
  <si>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</si>
  <si>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</si>
  <si>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</si>
  <si>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</si>
  <si>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страховым претензиям</t>
  </si>
  <si>
    <t>Страховые претензии начисленные, нетто</t>
  </si>
  <si>
    <t>Чистые прибыли по финансовым инструментам, оцениваемым по справедливой стоимости 
 через прибыль или убыток</t>
  </si>
  <si>
    <t>Чистые доходы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</si>
  <si>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прибыли / (убытки)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</si>
  <si>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доходы по операциям с иностранной валютой</t>
  </si>
  <si>
    <t>Доход от модификации финансовых обязательств перед государственными учреждениями</t>
  </si>
  <si>
    <t>Прочие доходы</t>
  </si>
  <si>
    <t>Прочие расходы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</si>
  <si>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</si>
  <si>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</si>
  <si>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</si>
  <si>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Убытки от обесценения прочих инвестиций </t>
  </si>
  <si>
    <t>Прибыль от восстановления прочих резервов / (убыток от создания прочих резервов)</t>
  </si>
  <si>
    <t xml:space="preserve">Прочие операционные расходы </t>
  </si>
  <si>
    <t>Убытки  от выбытия дочерней организации</t>
  </si>
  <si>
    <t>Доход от выгодного приобретения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</si>
  <si>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</si>
  <si>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</si>
  <si>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</si>
  <si>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Прибыль, приходящаяся на:</t>
  </si>
  <si>
    <t>- Акционеров Банка</t>
  </si>
  <si>
    <t>- Неконтролирующие доли участия</t>
  </si>
  <si>
    <t>Прочий совокупный доход:</t>
  </si>
  <si>
    <t>Прочий совокупный доход/(убыток), подлежащий реклассификации в состав прибыли или 
 убытка в последующих периодах: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</si>
  <si>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</si>
  <si>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</si>
  <si>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</si>
  <si>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</si>
  <si>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дохода/(убытка), которые были или могут быть впоследствии 
 реклассифицированы в состав прибыли или убытка</t>
  </si>
  <si>
    <t>Чистый прочий совокупный убыток, не подлежащий реклассификации в состав прибыли или 
 убытка в последующих периодах:</t>
  </si>
  <si>
    <t>Прибыли по долевым инструментам, оцениваемым по справедливой стоимости 
 через прочий совокупный доход</t>
  </si>
  <si>
    <t>Всего статей прочего совокупного убытка, не подлежащих реклассификации в состав 
 прибыли или убытка в последующих периодах</t>
  </si>
  <si>
    <t>Всего статей прочего совокупного (убытка)/дохода, не подлежащих реклассификации в состав 
 прибыли или убытка в последующих периодах</t>
  </si>
  <si>
    <t>Прочий совокупный убыток за период</t>
  </si>
  <si>
    <t>Прочий совокупный доход за период</t>
  </si>
  <si>
    <t>Итого совокупный доход за период</t>
  </si>
  <si>
    <t>Изменения резерва переоценки основных средств</t>
  </si>
  <si>
    <t>Итого совокупный доход приходящийся на:</t>
  </si>
  <si>
    <t>Всего совокупного дохода за период</t>
  </si>
  <si>
    <t>Базовая и разводненная прибыль на одну простую акцию (в тенге)</t>
  </si>
  <si>
    <t>СД, Правление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</si>
  <si>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</si>
  <si>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</si>
  <si>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</si>
  <si>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</si>
  <si>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</si>
  <si>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</si>
  <si>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</si>
  <si>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</si>
  <si>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доходы по операциям с торговыми ценными бумагами</t>
  </si>
  <si>
    <t>Реализованные чистые доходы по операциям с иностранной валютой</t>
  </si>
  <si>
    <t>Реализованные прибыли по финансовым инструментам, оцениваемым по справедливой стоимости
 через прибыль или убыток</t>
  </si>
  <si>
    <t>Расходы на персонал и прочие общие и административные расходы выплаченные</t>
  </si>
  <si>
    <t>Прочие доходы полученные</t>
  </si>
  <si>
    <t>Прочие расходы выплаченные</t>
  </si>
  <si>
    <t>Денежные потоки полученные / (использованные) от / (в) операционной деятельности до 
 изменений в операционных активах и обязательствах</t>
  </si>
  <si>
    <t>Чистое (увеличение) / уменьшение операционных активов</t>
  </si>
  <si>
    <t>Производные финансовые инструменты</t>
  </si>
  <si>
    <t>Чистое увеличение / (уменьшение) операционных обязательств</t>
  </si>
  <si>
    <t xml:space="preserve">Текущие счета и депозиты клиентов </t>
  </si>
  <si>
    <t xml:space="preserve">Прочие обязательства 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</si>
  <si>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</si>
  <si>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</si>
  <si>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(использование) / поступление денежных средств (в) / от операционной деятельности</t>
  </si>
  <si>
    <t>ДВИЖЕНИЕ ДЕНЕЖНЫХ СРЕДСТВ ОТ ИНВЕСТИЦИОННОЙ ДЕЯТЕЛЬНОСТИ</t>
  </si>
  <si>
    <t>Денежные средства и их эквиваленты, выбывшие при продаже дочерней компании</t>
  </si>
  <si>
    <t>Денежные средства и их эквиваленты, приобретенные вследствие объединения бизнесов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</si>
  <si>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</si>
  <si>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</si>
  <si>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учитываемых по амортизированной стоимости</t>
  </si>
  <si>
    <t>Погашение инвестиционных ценных бумаг, учитываемых по амортизированной стоимости</t>
  </si>
  <si>
    <t>Поступления в связи с продажей дочерней компании</t>
  </si>
  <si>
    <t>Поступления от продажи основных средств и инвестиционной собственности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</si>
  <si>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</si>
  <si>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</si>
  <si>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Приобретение инвестиций в дочерние и ассоциированные компании</t>
  </si>
  <si>
    <t>Чистое использование денежных средств в инвестиционной деятельности</t>
  </si>
  <si>
    <t>ДВИЖЕНИЕ ДЕНЕЖНЫХ СРЕДСТВ ОТ ФИНАНСОВОЙ ДЕЯТЕЛЬНОСТИ</t>
  </si>
  <si>
    <t>Дивиденды выплаченные акционерам Банка</t>
  </si>
  <si>
    <t>Погашение субординированного долга</t>
  </si>
  <si>
    <t xml:space="preserve">Выкуп собственных простых акций </t>
  </si>
  <si>
    <t>Погашение обязательств по аренде</t>
  </si>
  <si>
    <t>Погашение выпущенных долговых ценных бумаг</t>
  </si>
  <si>
    <t>Размещение субординированного долга</t>
  </si>
  <si>
    <t>Размещение выпущенных долговых ценных бумаг</t>
  </si>
  <si>
    <t>Поступления от выпуска акционерного капитала</t>
  </si>
  <si>
    <t>Погашение кредитов от других банков</t>
  </si>
  <si>
    <t>Чистое использование денежных средств в финансовой деятельности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</si>
  <si>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</si>
  <si>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</si>
  <si>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Чистое уменьшение денежных средств и их эквивалентов</t>
  </si>
  <si>
    <t>Неденежные операции</t>
  </si>
  <si>
    <t>Изъятие залогового обеспечения по кредитам клиентам</t>
  </si>
  <si>
    <t>Перевод основных средств в активы, предназначенные для продажи в составе прочих активов</t>
  </si>
  <si>
    <t>Перевод инвестиционной собственности в основные средства</t>
  </si>
  <si>
    <t xml:space="preserve">                                                                     </t>
  </si>
  <si>
    <t>Даму</t>
  </si>
  <si>
    <t>Акционерный  капитал</t>
  </si>
  <si>
    <t xml:space="preserve">Резерв изменений справедливой стоимости </t>
  </si>
  <si>
    <t xml:space="preserve">Неконтролирующие доли участия </t>
  </si>
  <si>
    <t>Всего совокупного дохода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</si>
  <si>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</si>
  <si>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</si>
  <si>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</si>
  <si>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</si>
  <si>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</si>
  <si>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Курсовые разницы при пересчете показателей иностранных дочерних компаний
 из других валют</t>
  </si>
  <si>
    <t>Всего статей, которые были или могут быть впоследствии  
 реклассифицированы в состав прибыли или убытка</t>
  </si>
  <si>
    <t>Прочий совокупный доход, не подлежащий реклассификации в состав прибыли или убытка в последующих периодах:</t>
  </si>
  <si>
    <t>Прибыли по долевым инструментам, оцениваемым по справедливой стоимости через прочий совокупный доход</t>
  </si>
  <si>
    <t>Резерв переоценки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</si>
  <si>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</si>
  <si>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Операции с собственниками, отраженные непосредственно в капитале</t>
  </si>
  <si>
    <t>Уменьшение неконтролирующих долей участия</t>
  </si>
  <si>
    <t>Размещение собственных выкупленных акций</t>
  </si>
  <si>
    <t>Операции с прочими резервами</t>
  </si>
  <si>
    <t>Дивиденды выплаченные акционерам Группы</t>
  </si>
  <si>
    <t>Всего операций с собственниками</t>
  </si>
  <si>
    <t>Выкупленные акции</t>
  </si>
  <si>
    <t>Прочий совокупный доход/(убыток), подлежащий реклассификации в 
 состав прибыли или убытка в последующих периодах:</t>
  </si>
  <si>
    <r>
      <t xml:space="preserve">Сумма, реклассифицированная в состав прибыли или убытка </t>
    </r>
    <r>
      <rPr>
        <sz val="14"/>
        <rFont val="Times New Roman"/>
        <family val="1"/>
        <charset val="204"/>
      </rPr>
      <t>в
 результате  прекращения признания ценных бумаг, оцениваемых по ССПСД</t>
    </r>
  </si>
  <si>
    <t>Прочий совокупный доход, не подлежащий реклассификации в состав 
 прибыли или убытка в последующих периодах:</t>
  </si>
  <si>
    <t>Исп.: Ислямова А.Н.</t>
  </si>
  <si>
    <t>Исп: Ислямова А.Н.</t>
  </si>
  <si>
    <t>АО "First Heartland Jusan Bank" и его дочерние компании</t>
  </si>
  <si>
    <t>КОНСОЛИДИРОВАННЫЙ  ОТЧЕТ ОБ ИЗМЕНЕНИЯХ В КАПИТАЛЕ</t>
  </si>
  <si>
    <t>Остаток на 1 января 2022 года</t>
  </si>
  <si>
    <t>Остаток на 1 января 2021 года</t>
  </si>
  <si>
    <t>По состоянию на 30 сентября 2022 года</t>
  </si>
  <si>
    <t>за девять месяцев, закончившихся 30 сентября 2022 года</t>
  </si>
  <si>
    <t>За девять месяцев, закончившихся 
 30 сентября 2022 года*</t>
  </si>
  <si>
    <t>За девять месяцев, закончившихся 
 30 сентября 2021 года*</t>
  </si>
  <si>
    <t>30 сентября 2022 года*</t>
  </si>
  <si>
    <t>31 декабря 2021 
 года</t>
  </si>
  <si>
    <t>КОНСОЛИДИРОВАННЫЙ ОТЧЕТ О ДВИЖЕНИИ ДЕНЕЖНЫХ СРЕДСТВ</t>
  </si>
  <si>
    <t>Денежные средства и их эквиваленты, на начало отчетного года</t>
  </si>
  <si>
    <t>Денежные средства и их эквиваленты, на конец отчетного периода</t>
  </si>
  <si>
    <t>Остаток на 30 сентября 2022 года*</t>
  </si>
  <si>
    <t>Остаток на 30 сентября 2021 года*</t>
  </si>
  <si>
    <t>Амортизация резерва переоценки основных средств</t>
  </si>
  <si>
    <t>Выкуп собственных акций</t>
  </si>
  <si>
    <t>Изменение в доле участия в дочерней компании, приводящее к потере 
 контроля</t>
  </si>
  <si>
    <t>Приобретение неконтролирующих долей участия</t>
  </si>
  <si>
    <t>ПРОМЕЖУТОЧНЫЙ СОКРАЩЕННЫЙ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</si>
</sst>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_)_ ;_ * \(#,##0\)_ ;_ * &quot;-&quot;_)_ ;_ @_ "/>
    <numFmt numFmtId="165" formatCode="#,##0\ \ ;\(#,##0\)\ ;\-\ \ \ \ "/>
    <numFmt numFmtId="166" formatCode="_ * #,##0_)\ _₽_ ;_ * \(#,##0\)\ _₽_ ;_ * &quot;-&quot;_)\ _₽_ ;_ @_ "/>
    <numFmt numFmtId="167" formatCode="_(* #,##0_);_(* \(#,##0\);_(* &quot;-&quot;??_);_(@_)"/>
    <numFmt numFmtId="168" formatCode="_ * #,##0.00_)_ ;_ * \(#,##0.00\)_ ;_ * &quot;-&quot;_)_ ;_ @_ "/>
    <numFmt numFmtId="169" formatCode="_(* #,##0_);_(* \(#,##0\);_(* &quot;-&quot;_);_(@_)"/>
    <numFmt numFmtId="170" formatCode="_-* #.##0.00_р_._-;\-* #.##0.00_р_._-;_-* &quot;-&quot;??_р_._-;_-@_-"/>
    <numFmt numFmtId="171" formatCode="#,##0.00\ \ ;\(#,##0.00\)\ ;\-\ \ \ \ "/>
    <numFmt numFmtId="172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4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170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1" fillId="0" borderId="0"/>
    <xf numFmtId="0" fontId="23" fillId="0" borderId="0"/>
    <xf numFmtId="0" fontId="11" fillId="0" borderId="0"/>
  </cellStyleXfs>
  <cellXfs count="38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1" applyFont="1" applyFill="1" applyAlignment="1" applyProtection="1">
      <alignment vertical="center" wrapText="1"/>
    </xf>
    <xf numFmtId="0" fontId="2" fillId="0" borderId="0" xfId="1" applyFont="1" applyAlignment="1" applyProtection="1">
      <alignment vertical="center"/>
    </xf>
    <xf numFmtId="3" fontId="5" fillId="0" borderId="0" xfId="2" applyNumberFormat="1" applyFont="1" applyFill="1" applyBorder="1" applyAlignment="1" applyProtection="1">
      <alignment horizontal="right" vertical="center"/>
    </xf>
    <xf numFmtId="0" fontId="3" fillId="0" borderId="1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right" vertical="center" wrapText="1"/>
    </xf>
    <xf numFmtId="0" fontId="4" fillId="0" borderId="2" xfId="1" applyFont="1" applyBorder="1" applyAlignment="1" applyProtection="1">
      <alignment vertical="center"/>
    </xf>
    <xf numFmtId="0" fontId="2" fillId="0" borderId="2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165" fontId="3" fillId="0" borderId="3" xfId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0" fontId="4" fillId="0" borderId="2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vertical="center"/>
    </xf>
    <xf numFmtId="165" fontId="2" fillId="0" borderId="3" xfId="0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center" wrapText="1"/>
      <protection locked="0"/>
    </xf>
    <xf numFmtId="165" fontId="3" fillId="0" borderId="7" xfId="1" applyNumberFormat="1" applyFont="1" applyFill="1" applyBorder="1" applyAlignment="1" applyProtection="1">
      <alignment horizontal="right" vertical="center"/>
    </xf>
    <xf numFmtId="165" fontId="2" fillId="0" borderId="7" xfId="0" applyNumberFormat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0" fontId="3" fillId="0" borderId="8" xfId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right" vertical="center"/>
    </xf>
    <xf numFmtId="165" fontId="3" fillId="0" borderId="8" xfId="1" applyNumberFormat="1" applyFont="1" applyFill="1" applyBorder="1" applyAlignment="1" applyProtection="1">
      <alignment horizontal="right" vertical="center"/>
    </xf>
    <xf numFmtId="0" fontId="4" fillId="0" borderId="8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168" fontId="3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169" fontId="4" fillId="0" borderId="0" xfId="0" applyNumberFormat="1" applyFont="1" applyBorder="1" applyAlignment="1" applyProtection="1">
      <alignment vertical="center"/>
    </xf>
    <xf numFmtId="169" fontId="4" fillId="0" borderId="0" xfId="0" applyNumberFormat="1" applyFont="1" applyFill="1" applyBorder="1" applyAlignment="1" applyProtection="1">
      <alignment vertical="center"/>
    </xf>
    <xf numFmtId="169" fontId="4" fillId="0" borderId="0" xfId="0" applyNumberFormat="1" applyFont="1" applyAlignment="1" applyProtection="1">
      <alignment vertical="center"/>
    </xf>
    <xf numFmtId="169" fontId="4" fillId="0" borderId="0" xfId="0" applyNumberFormat="1" applyFont="1" applyFill="1" applyBorder="1" applyAlignment="1" applyProtection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0" xfId="1" applyNumberFormat="1" applyFont="1" applyFill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/>
    </xf>
    <xf numFmtId="169" fontId="4" fillId="0" borderId="0" xfId="1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2" fillId="0" borderId="0" xfId="0" applyFont="1" applyProtection="1"/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3" fontId="7" fillId="0" borderId="0" xfId="2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167" fontId="10" fillId="0" borderId="1" xfId="3" applyNumberFormat="1" applyFont="1" applyFill="1" applyBorder="1" applyAlignment="1" applyProtection="1">
      <alignment horizontal="right" vertical="center" wrapText="1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right"/>
    </xf>
    <xf numFmtId="165" fontId="2" fillId="0" borderId="0" xfId="0" applyNumberFormat="1" applyFont="1" applyProtection="1">
      <protection locked="0"/>
    </xf>
    <xf numFmtId="0" fontId="3" fillId="0" borderId="12" xfId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165" fontId="3" fillId="0" borderId="8" xfId="4" applyNumberFormat="1" applyFont="1" applyFill="1" applyBorder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165" fontId="4" fillId="0" borderId="8" xfId="4" applyNumberFormat="1" applyFont="1" applyFill="1" applyBorder="1" applyAlignment="1" applyProtection="1"/>
    <xf numFmtId="0" fontId="3" fillId="0" borderId="14" xfId="1" applyFont="1" applyFill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165" fontId="3" fillId="0" borderId="7" xfId="1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165" fontId="2" fillId="0" borderId="2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/>
    <xf numFmtId="0" fontId="4" fillId="0" borderId="12" xfId="0" applyFont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/>
    <xf numFmtId="165" fontId="3" fillId="0" borderId="3" xfId="1" applyNumberFormat="1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center" wrapText="1"/>
      <protection locked="0"/>
    </xf>
    <xf numFmtId="165" fontId="2" fillId="0" borderId="15" xfId="0" applyNumberFormat="1" applyFont="1" applyBorder="1" applyAlignment="1" applyProtection="1"/>
    <xf numFmtId="0" fontId="3" fillId="0" borderId="7" xfId="0" applyFont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horizontal="center" wrapText="1"/>
      <protection locked="0"/>
    </xf>
    <xf numFmtId="165" fontId="2" fillId="0" borderId="7" xfId="0" applyNumberFormat="1" applyFont="1" applyBorder="1" applyAlignment="1" applyProtection="1"/>
    <xf numFmtId="0" fontId="3" fillId="0" borderId="17" xfId="0" applyFont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/>
    <xf numFmtId="165" fontId="3" fillId="0" borderId="8" xfId="1" applyNumberFormat="1" applyFont="1" applyFill="1" applyBorder="1" applyAlignment="1" applyProtection="1">
      <alignment horizontal="right"/>
    </xf>
    <xf numFmtId="0" fontId="3" fillId="0" borderId="4" xfId="0" applyFont="1" applyBorder="1" applyAlignment="1" applyProtection="1">
      <alignment horizontal="left" wrapText="1"/>
    </xf>
    <xf numFmtId="0" fontId="3" fillId="0" borderId="18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5" fontId="4" fillId="0" borderId="1" xfId="4" applyNumberFormat="1" applyFont="1" applyFill="1" applyBorder="1" applyAlignment="1" applyProtection="1"/>
    <xf numFmtId="0" fontId="3" fillId="0" borderId="10" xfId="0" applyFont="1" applyBorder="1" applyAlignment="1" applyProtection="1">
      <alignment horizontal="left" vertical="center"/>
    </xf>
    <xf numFmtId="165" fontId="3" fillId="0" borderId="1" xfId="1" applyNumberFormat="1" applyFont="1" applyFill="1" applyBorder="1" applyAlignment="1" applyProtection="1">
      <alignment horizontal="right"/>
    </xf>
    <xf numFmtId="166" fontId="2" fillId="0" borderId="0" xfId="0" applyNumberFormat="1" applyFont="1" applyAlignment="1" applyProtection="1">
      <alignment vertical="center"/>
    </xf>
    <xf numFmtId="0" fontId="9" fillId="0" borderId="12" xfId="0" applyFont="1" applyFill="1" applyBorder="1" applyAlignment="1" applyProtection="1">
      <alignment horizontal="left" vertical="center"/>
    </xf>
    <xf numFmtId="165" fontId="4" fillId="0" borderId="2" xfId="4" applyNumberFormat="1" applyFont="1" applyFill="1" applyBorder="1" applyAlignment="1" applyProtection="1"/>
    <xf numFmtId="0" fontId="4" fillId="0" borderId="12" xfId="0" applyFont="1" applyFill="1" applyBorder="1" applyAlignment="1" applyProtection="1">
      <alignment horizontal="left" vertical="center"/>
    </xf>
    <xf numFmtId="165" fontId="4" fillId="0" borderId="3" xfId="4" applyNumberFormat="1" applyFont="1" applyFill="1" applyBorder="1" applyAlignment="1" applyProtection="1"/>
    <xf numFmtId="0" fontId="3" fillId="0" borderId="12" xfId="0" quotePrefix="1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 applyProtection="1"/>
    <xf numFmtId="0" fontId="4" fillId="0" borderId="17" xfId="0" applyFont="1" applyFill="1" applyBorder="1" applyAlignment="1" applyProtection="1">
      <alignment horizontal="left" vertical="center"/>
    </xf>
    <xf numFmtId="166" fontId="4" fillId="0" borderId="4" xfId="0" applyNumberFormat="1" applyFont="1" applyFill="1" applyBorder="1" applyAlignment="1" applyProtection="1"/>
    <xf numFmtId="0" fontId="4" fillId="0" borderId="2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166" fontId="4" fillId="0" borderId="5" xfId="0" applyNumberFormat="1" applyFont="1" applyFill="1" applyBorder="1" applyAlignment="1" applyProtection="1"/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166" fontId="7" fillId="0" borderId="3" xfId="0" applyNumberFormat="1" applyFont="1" applyFill="1" applyBorder="1" applyAlignment="1" applyProtection="1"/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left" vertical="center"/>
    </xf>
    <xf numFmtId="165" fontId="14" fillId="0" borderId="3" xfId="0" applyNumberFormat="1" applyFont="1" applyBorder="1" applyAlignment="1" applyProtection="1"/>
    <xf numFmtId="166" fontId="2" fillId="0" borderId="3" xfId="0" applyNumberFormat="1" applyFont="1" applyBorder="1" applyAlignment="1" applyProtection="1"/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166" fontId="4" fillId="0" borderId="2" xfId="0" applyNumberFormat="1" applyFont="1" applyFill="1" applyBorder="1" applyAlignment="1" applyProtection="1"/>
    <xf numFmtId="0" fontId="7" fillId="0" borderId="12" xfId="0" applyFont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5" fontId="14" fillId="0" borderId="8" xfId="0" applyNumberFormat="1" applyFont="1" applyBorder="1" applyAlignment="1" applyProtection="1"/>
    <xf numFmtId="166" fontId="4" fillId="0" borderId="3" xfId="0" applyNumberFormat="1" applyFont="1" applyFill="1" applyBorder="1" applyAlignment="1" applyProtection="1"/>
    <xf numFmtId="165" fontId="15" fillId="0" borderId="3" xfId="4" applyNumberFormat="1" applyFont="1" applyFill="1" applyBorder="1" applyAlignment="1" applyProtection="1"/>
    <xf numFmtId="49" fontId="3" fillId="0" borderId="14" xfId="0" quotePrefix="1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15" fillId="0" borderId="7" xfId="0" applyNumberFormat="1" applyFont="1" applyFill="1" applyBorder="1" applyAlignment="1" applyProtection="1"/>
    <xf numFmtId="165" fontId="10" fillId="0" borderId="8" xfId="4" applyNumberFormat="1" applyFont="1" applyFill="1" applyBorder="1" applyAlignment="1" applyProtection="1"/>
    <xf numFmtId="171" fontId="4" fillId="0" borderId="1" xfId="4" applyNumberFormat="1" applyFont="1" applyFill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169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69" fontId="4" fillId="0" borderId="0" xfId="0" applyNumberFormat="1" applyFont="1" applyFill="1" applyBorder="1" applyAlignment="1" applyProtection="1">
      <alignment horizontal="left" vertical="center"/>
    </xf>
    <xf numFmtId="169" fontId="4" fillId="0" borderId="0" xfId="0" applyNumberFormat="1" applyFont="1" applyAlignment="1" applyProtection="1">
      <alignment horizontal="left" vertical="center"/>
    </xf>
    <xf numFmtId="0" fontId="8" fillId="0" borderId="0" xfId="0" applyFont="1" applyFill="1" applyProtection="1"/>
    <xf numFmtId="0" fontId="3" fillId="0" borderId="0" xfId="1" applyFont="1" applyFill="1" applyBorder="1" applyAlignment="1" applyProtection="1">
      <alignment horizontal="left" vertical="center"/>
    </xf>
    <xf numFmtId="169" fontId="3" fillId="0" borderId="0" xfId="5" applyNumberFormat="1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right"/>
    </xf>
    <xf numFmtId="169" fontId="16" fillId="0" borderId="0" xfId="5" applyNumberFormat="1" applyFont="1" applyFill="1" applyBorder="1" applyAlignment="1" applyProtection="1">
      <alignment horizontal="left" vertical="top"/>
    </xf>
    <xf numFmtId="169" fontId="3" fillId="0" borderId="0" xfId="5" applyNumberFormat="1" applyFont="1" applyBorder="1" applyAlignment="1" applyProtection="1">
      <alignment horizontal="left" vertical="top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2" borderId="0" xfId="0" applyFont="1" applyFill="1" applyProtection="1">
      <protection locked="0"/>
    </xf>
    <xf numFmtId="0" fontId="2" fillId="0" borderId="0" xfId="0" applyFont="1" applyBorder="1" applyAlignment="1" applyProtection="1">
      <alignment horizontal="left"/>
    </xf>
    <xf numFmtId="172" fontId="2" fillId="0" borderId="0" xfId="0" applyNumberFormat="1" applyFont="1" applyAlignment="1" applyProtection="1">
      <alignment vertical="center" wrapText="1"/>
    </xf>
    <xf numFmtId="0" fontId="10" fillId="0" borderId="10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</xf>
    <xf numFmtId="172" fontId="10" fillId="0" borderId="0" xfId="0" applyNumberFormat="1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vertical="center"/>
    </xf>
    <xf numFmtId="0" fontId="2" fillId="0" borderId="0" xfId="0" applyFont="1" applyBorder="1" applyProtection="1"/>
    <xf numFmtId="172" fontId="3" fillId="0" borderId="0" xfId="0" applyNumberFormat="1" applyFont="1" applyFill="1" applyBorder="1" applyAlignment="1" applyProtection="1"/>
    <xf numFmtId="0" fontId="15" fillId="0" borderId="12" xfId="0" applyFont="1" applyBorder="1" applyAlignment="1" applyProtection="1">
      <alignment horizontal="left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/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/>
    <xf numFmtId="0" fontId="17" fillId="0" borderId="12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5" fillId="0" borderId="17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/>
      <protection locked="0"/>
    </xf>
    <xf numFmtId="165" fontId="3" fillId="0" borderId="7" xfId="0" applyNumberFormat="1" applyFont="1" applyFill="1" applyBorder="1" applyAlignment="1" applyProtection="1"/>
    <xf numFmtId="0" fontId="18" fillId="0" borderId="10" xfId="0" applyFont="1" applyFill="1" applyBorder="1" applyAlignment="1" applyProtection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 applyProtection="1"/>
    <xf numFmtId="0" fontId="15" fillId="0" borderId="13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165" fontId="3" fillId="0" borderId="8" xfId="0" applyNumberFormat="1" applyFont="1" applyFill="1" applyBorder="1" applyAlignment="1" applyProtection="1"/>
    <xf numFmtId="0" fontId="10" fillId="0" borderId="10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Border="1" applyProtection="1"/>
    <xf numFmtId="0" fontId="10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165" fontId="10" fillId="0" borderId="3" xfId="0" applyNumberFormat="1" applyFont="1" applyFill="1" applyBorder="1" applyAlignment="1" applyProtection="1"/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left" vertical="center"/>
      <protection locked="0"/>
    </xf>
    <xf numFmtId="165" fontId="3" fillId="0" borderId="2" xfId="0" applyNumberFormat="1" applyFont="1" applyFill="1" applyBorder="1" applyAlignment="1" applyProtection="1"/>
    <xf numFmtId="0" fontId="10" fillId="0" borderId="13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165" fontId="4" fillId="0" borderId="8" xfId="0" applyNumberFormat="1" applyFont="1" applyFill="1" applyBorder="1" applyAlignment="1" applyProtection="1"/>
    <xf numFmtId="165" fontId="15" fillId="0" borderId="2" xfId="0" applyNumberFormat="1" applyFont="1" applyFill="1" applyBorder="1" applyAlignment="1" applyProtection="1"/>
    <xf numFmtId="165" fontId="3" fillId="0" borderId="4" xfId="0" applyNumberFormat="1" applyFont="1" applyFill="1" applyBorder="1" applyAlignment="1" applyProtection="1"/>
    <xf numFmtId="165" fontId="10" fillId="0" borderId="2" xfId="0" applyNumberFormat="1" applyFont="1" applyFill="1" applyBorder="1" applyAlignment="1" applyProtection="1"/>
    <xf numFmtId="0" fontId="10" fillId="0" borderId="17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165" fontId="4" fillId="0" borderId="4" xfId="0" applyNumberFormat="1" applyFont="1" applyFill="1" applyBorder="1" applyAlignment="1" applyProtection="1"/>
    <xf numFmtId="0" fontId="15" fillId="0" borderId="14" xfId="0" applyFont="1" applyFill="1" applyBorder="1" applyAlignment="1" applyProtection="1">
      <alignment horizontal="center" vertical="center"/>
      <protection locked="0"/>
    </xf>
    <xf numFmtId="165" fontId="3" fillId="0" borderId="7" xfId="0" applyNumberFormat="1" applyFont="1" applyFill="1" applyBorder="1" applyAlignment="1" applyProtection="1">
      <alignment horizontal="right"/>
    </xf>
    <xf numFmtId="0" fontId="10" fillId="0" borderId="13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right"/>
    </xf>
    <xf numFmtId="166" fontId="3" fillId="0" borderId="3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166" fontId="4" fillId="0" borderId="7" xfId="0" applyNumberFormat="1" applyFont="1" applyFill="1" applyBorder="1" applyAlignment="1" applyProtection="1"/>
    <xf numFmtId="166" fontId="3" fillId="0" borderId="7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167" fontId="16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19" fillId="0" borderId="0" xfId="2" applyFont="1" applyFill="1" applyBorder="1" applyAlignment="1" applyProtection="1">
      <alignment horizontal="left" vertical="center"/>
    </xf>
    <xf numFmtId="0" fontId="2" fillId="4" borderId="0" xfId="0" applyFont="1" applyFill="1" applyBorder="1" applyProtection="1"/>
    <xf numFmtId="0" fontId="8" fillId="4" borderId="0" xfId="0" applyFont="1" applyFill="1" applyProtection="1"/>
    <xf numFmtId="169" fontId="3" fillId="0" borderId="0" xfId="5" applyNumberFormat="1" applyFont="1" applyBorder="1" applyAlignment="1">
      <alignment horizontal="left" vertical="center"/>
    </xf>
    <xf numFmtId="169" fontId="3" fillId="0" borderId="0" xfId="5" applyNumberFormat="1" applyFont="1" applyFill="1" applyBorder="1" applyAlignment="1">
      <alignment horizontal="right" vertical="center"/>
    </xf>
    <xf numFmtId="169" fontId="16" fillId="0" borderId="0" xfId="5" applyNumberFormat="1" applyFont="1" applyFill="1" applyBorder="1" applyAlignment="1">
      <alignment horizontal="right" vertical="center"/>
    </xf>
    <xf numFmtId="169" fontId="20" fillId="4" borderId="0" xfId="5" applyNumberFormat="1" applyFont="1" applyFill="1" applyBorder="1" applyAlignment="1">
      <alignment horizontal="right" vertical="center"/>
    </xf>
    <xf numFmtId="169" fontId="21" fillId="0" borderId="0" xfId="2" applyNumberFormat="1" applyFont="1" applyBorder="1" applyAlignment="1">
      <alignment vertical="center"/>
    </xf>
    <xf numFmtId="169" fontId="3" fillId="0" borderId="0" xfId="2" applyNumberFormat="1" applyFont="1" applyFill="1" applyBorder="1" applyAlignment="1">
      <alignment vertical="center"/>
    </xf>
    <xf numFmtId="169" fontId="21" fillId="4" borderId="0" xfId="2" applyNumberFormat="1" applyFont="1" applyFill="1" applyBorder="1" applyAlignment="1">
      <alignment vertical="center"/>
    </xf>
    <xf numFmtId="169" fontId="3" fillId="0" borderId="0" xfId="5" applyNumberFormat="1" applyFont="1" applyBorder="1" applyAlignment="1">
      <alignment horizontal="left" vertical="center" wrapText="1"/>
    </xf>
    <xf numFmtId="169" fontId="21" fillId="0" borderId="0" xfId="2" applyNumberFormat="1" applyFont="1" applyFill="1" applyBorder="1" applyAlignment="1">
      <alignment vertical="center"/>
    </xf>
    <xf numFmtId="169" fontId="22" fillId="4" borderId="0" xfId="5" applyNumberFormat="1" applyFont="1" applyFill="1" applyBorder="1" applyAlignment="1">
      <alignment horizontal="center" vertical="center" wrapText="1"/>
    </xf>
    <xf numFmtId="169" fontId="22" fillId="0" borderId="0" xfId="2" applyNumberFormat="1" applyFont="1" applyFill="1" applyBorder="1" applyAlignment="1">
      <alignment vertical="center"/>
    </xf>
    <xf numFmtId="169" fontId="22" fillId="4" borderId="0" xfId="6" applyNumberFormat="1" applyFont="1" applyFill="1" applyBorder="1" applyAlignment="1">
      <alignment horizontal="center" vertical="center"/>
    </xf>
    <xf numFmtId="169" fontId="22" fillId="4" borderId="0" xfId="6" applyNumberFormat="1" applyFont="1" applyFill="1" applyBorder="1" applyAlignment="1">
      <alignment horizontal="center" vertical="center" wrapText="1"/>
    </xf>
    <xf numFmtId="169" fontId="3" fillId="0" borderId="24" xfId="5" applyNumberFormat="1" applyFont="1" applyFill="1" applyBorder="1" applyAlignment="1">
      <alignment horizontal="left" vertical="center" wrapText="1"/>
    </xf>
    <xf numFmtId="169" fontId="3" fillId="0" borderId="24" xfId="5" applyNumberFormat="1" applyFont="1" applyFill="1" applyBorder="1" applyAlignment="1">
      <alignment horizontal="right" vertical="center"/>
    </xf>
    <xf numFmtId="3" fontId="5" fillId="0" borderId="24" xfId="2" applyNumberFormat="1" applyFont="1" applyFill="1" applyBorder="1" applyAlignment="1">
      <alignment horizontal="right" vertical="center"/>
    </xf>
    <xf numFmtId="3" fontId="21" fillId="4" borderId="0" xfId="2" applyNumberFormat="1" applyFont="1" applyFill="1" applyBorder="1" applyAlignment="1">
      <alignment horizontal="right" vertical="center"/>
    </xf>
    <xf numFmtId="169" fontId="24" fillId="5" borderId="25" xfId="5" applyNumberFormat="1" applyFont="1" applyFill="1" applyBorder="1" applyAlignment="1">
      <alignment horizontal="left" vertical="center" wrapText="1"/>
    </xf>
    <xf numFmtId="169" fontId="25" fillId="0" borderId="26" xfId="7" applyNumberFormat="1" applyFont="1" applyFill="1" applyBorder="1" applyAlignment="1">
      <alignment horizontal="center" vertical="center" wrapText="1"/>
    </xf>
    <xf numFmtId="169" fontId="25" fillId="0" borderId="26" xfId="5" applyNumberFormat="1" applyFont="1" applyFill="1" applyBorder="1" applyAlignment="1">
      <alignment horizontal="center" vertical="center" wrapText="1"/>
    </xf>
    <xf numFmtId="169" fontId="25" fillId="0" borderId="27" xfId="7" applyNumberFormat="1" applyFont="1" applyFill="1" applyBorder="1" applyAlignment="1">
      <alignment horizontal="center" vertical="center" wrapText="1"/>
    </xf>
    <xf numFmtId="169" fontId="25" fillId="0" borderId="28" xfId="7" applyNumberFormat="1" applyFont="1" applyFill="1" applyBorder="1" applyAlignment="1">
      <alignment horizontal="center" vertical="center" wrapText="1"/>
    </xf>
    <xf numFmtId="169" fontId="22" fillId="4" borderId="0" xfId="7" applyNumberFormat="1" applyFont="1" applyFill="1" applyBorder="1" applyAlignment="1">
      <alignment horizontal="center" vertical="center" wrapText="1"/>
    </xf>
    <xf numFmtId="0" fontId="25" fillId="0" borderId="29" xfId="2" applyFont="1" applyFill="1" applyBorder="1" applyAlignment="1">
      <alignment vertical="center"/>
    </xf>
    <xf numFmtId="165" fontId="25" fillId="0" borderId="22" xfId="2" applyNumberFormat="1" applyFont="1" applyFill="1" applyBorder="1" applyAlignment="1">
      <alignment horizontal="right" vertical="center"/>
    </xf>
    <xf numFmtId="165" fontId="25" fillId="0" borderId="30" xfId="2" applyNumberFormat="1" applyFont="1" applyFill="1" applyBorder="1" applyAlignment="1">
      <alignment horizontal="right" vertical="center"/>
    </xf>
    <xf numFmtId="165" fontId="4" fillId="0" borderId="31" xfId="2" applyNumberFormat="1" applyFont="1" applyFill="1" applyBorder="1" applyAlignment="1">
      <alignment horizontal="right" vertical="center"/>
    </xf>
    <xf numFmtId="166" fontId="21" fillId="4" borderId="0" xfId="2" applyNumberFormat="1" applyFont="1" applyFill="1" applyBorder="1" applyAlignment="1">
      <alignment horizontal="right" vertical="center"/>
    </xf>
    <xf numFmtId="0" fontId="25" fillId="0" borderId="32" xfId="2" applyFont="1" applyFill="1" applyBorder="1" applyAlignment="1">
      <alignment vertical="center"/>
    </xf>
    <xf numFmtId="165" fontId="25" fillId="0" borderId="23" xfId="2" applyNumberFormat="1" applyFont="1" applyFill="1" applyBorder="1" applyAlignment="1">
      <alignment vertical="center"/>
    </xf>
    <xf numFmtId="165" fontId="25" fillId="0" borderId="33" xfId="2" applyNumberFormat="1" applyFont="1" applyFill="1" applyBorder="1" applyAlignment="1">
      <alignment vertical="center"/>
    </xf>
    <xf numFmtId="165" fontId="4" fillId="0" borderId="34" xfId="2" applyNumberFormat="1" applyFont="1" applyFill="1" applyBorder="1" applyAlignment="1">
      <alignment vertical="center"/>
    </xf>
    <xf numFmtId="166" fontId="22" fillId="4" borderId="0" xfId="2" applyNumberFormat="1" applyFont="1" applyFill="1" applyBorder="1" applyAlignment="1">
      <alignment horizontal="right" vertical="center"/>
    </xf>
    <xf numFmtId="0" fontId="24" fillId="0" borderId="32" xfId="2" applyFont="1" applyFill="1" applyBorder="1" applyAlignment="1">
      <alignment vertical="center"/>
    </xf>
    <xf numFmtId="165" fontId="24" fillId="0" borderId="23" xfId="2" applyNumberFormat="1" applyFont="1" applyFill="1" applyBorder="1" applyAlignment="1">
      <alignment horizontal="right" vertical="center"/>
    </xf>
    <xf numFmtId="165" fontId="4" fillId="0" borderId="34" xfId="2" applyNumberFormat="1" applyFont="1" applyFill="1" applyBorder="1" applyAlignment="1">
      <alignment horizontal="right" vertical="center"/>
    </xf>
    <xf numFmtId="0" fontId="25" fillId="0" borderId="32" xfId="2" applyFont="1" applyFill="1" applyBorder="1" applyAlignment="1">
      <alignment vertical="center" wrapText="1"/>
    </xf>
    <xf numFmtId="166" fontId="28" fillId="4" borderId="0" xfId="2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 wrapText="1"/>
    </xf>
    <xf numFmtId="165" fontId="29" fillId="0" borderId="23" xfId="2" applyNumberFormat="1" applyFont="1" applyFill="1" applyBorder="1" applyAlignment="1">
      <alignment horizontal="right" vertical="center"/>
    </xf>
    <xf numFmtId="165" fontId="29" fillId="0" borderId="33" xfId="2" applyNumberFormat="1" applyFont="1" applyFill="1" applyBorder="1" applyAlignment="1">
      <alignment horizontal="right" vertical="center"/>
    </xf>
    <xf numFmtId="0" fontId="24" fillId="0" borderId="32" xfId="2" applyFont="1" applyFill="1" applyBorder="1" applyAlignment="1">
      <alignment vertical="center" wrapText="1"/>
    </xf>
    <xf numFmtId="165" fontId="24" fillId="0" borderId="33" xfId="2" applyNumberFormat="1" applyFont="1" applyFill="1" applyBorder="1" applyAlignment="1">
      <alignment horizontal="right" vertical="center"/>
    </xf>
    <xf numFmtId="0" fontId="24" fillId="0" borderId="35" xfId="2" applyFont="1" applyFill="1" applyBorder="1" applyAlignment="1">
      <alignment vertical="center" wrapText="1"/>
    </xf>
    <xf numFmtId="165" fontId="24" fillId="0" borderId="36" xfId="2" applyNumberFormat="1" applyFont="1" applyFill="1" applyBorder="1" applyAlignment="1">
      <alignment horizontal="right" vertical="center"/>
    </xf>
    <xf numFmtId="165" fontId="4" fillId="0" borderId="37" xfId="2" applyNumberFormat="1" applyFont="1" applyFill="1" applyBorder="1" applyAlignment="1">
      <alignment horizontal="right" vertical="center"/>
    </xf>
    <xf numFmtId="0" fontId="30" fillId="0" borderId="38" xfId="2" applyFont="1" applyFill="1" applyBorder="1" applyAlignment="1">
      <alignment vertical="center" wrapText="1"/>
    </xf>
    <xf numFmtId="165" fontId="30" fillId="0" borderId="22" xfId="2" applyNumberFormat="1" applyFont="1" applyFill="1" applyBorder="1" applyAlignment="1">
      <alignment horizontal="right" vertical="center"/>
    </xf>
    <xf numFmtId="165" fontId="30" fillId="0" borderId="31" xfId="2" applyNumberFormat="1" applyFont="1" applyFill="1" applyBorder="1" applyAlignment="1">
      <alignment horizontal="right" vertical="center"/>
    </xf>
    <xf numFmtId="0" fontId="3" fillId="0" borderId="32" xfId="2" applyFont="1" applyFill="1" applyBorder="1" applyAlignment="1">
      <alignment vertical="center" wrapText="1"/>
    </xf>
    <xf numFmtId="0" fontId="5" fillId="0" borderId="39" xfId="2" applyFont="1" applyFill="1" applyBorder="1" applyAlignment="1">
      <alignment vertical="center" wrapText="1"/>
    </xf>
    <xf numFmtId="165" fontId="7" fillId="0" borderId="36" xfId="2" applyNumberFormat="1" applyFont="1" applyFill="1" applyBorder="1" applyAlignment="1">
      <alignment horizontal="right" vertical="center"/>
    </xf>
    <xf numFmtId="165" fontId="30" fillId="0" borderId="37" xfId="2" applyNumberFormat="1" applyFont="1" applyFill="1" applyBorder="1" applyAlignment="1">
      <alignment horizontal="right" vertical="center"/>
    </xf>
    <xf numFmtId="0" fontId="3" fillId="0" borderId="39" xfId="2" applyFont="1" applyFill="1" applyBorder="1" applyAlignment="1">
      <alignment vertical="center" wrapText="1"/>
    </xf>
    <xf numFmtId="165" fontId="3" fillId="0" borderId="40" xfId="2" applyNumberFormat="1" applyFont="1" applyFill="1" applyBorder="1" applyAlignment="1">
      <alignment horizontal="right" vertical="center"/>
    </xf>
    <xf numFmtId="165" fontId="4" fillId="0" borderId="41" xfId="2" applyNumberFormat="1" applyFont="1" applyFill="1" applyBorder="1" applyAlignment="1">
      <alignment horizontal="right" vertical="center"/>
    </xf>
    <xf numFmtId="0" fontId="25" fillId="0" borderId="25" xfId="2" applyFont="1" applyFill="1" applyBorder="1" applyAlignment="1">
      <alignment vertical="center" wrapText="1"/>
    </xf>
    <xf numFmtId="165" fontId="25" fillId="0" borderId="26" xfId="2" applyNumberFormat="1" applyFont="1" applyFill="1" applyBorder="1" applyAlignment="1">
      <alignment horizontal="right" vertical="center"/>
    </xf>
    <xf numFmtId="165" fontId="4" fillId="0" borderId="28" xfId="2" applyNumberFormat="1" applyFont="1" applyFill="1" applyBorder="1" applyAlignment="1">
      <alignment horizontal="right" vertical="center"/>
    </xf>
    <xf numFmtId="0" fontId="4" fillId="0" borderId="32" xfId="2" applyFont="1" applyFill="1" applyBorder="1" applyAlignment="1">
      <alignment vertical="center" wrapText="1"/>
    </xf>
    <xf numFmtId="165" fontId="21" fillId="0" borderId="20" xfId="2" applyNumberFormat="1" applyFont="1" applyFill="1" applyBorder="1" applyAlignment="1">
      <alignment vertical="center"/>
    </xf>
    <xf numFmtId="165" fontId="22" fillId="0" borderId="42" xfId="2" applyNumberFormat="1" applyFont="1" applyFill="1" applyBorder="1" applyAlignment="1">
      <alignment vertical="center"/>
    </xf>
    <xf numFmtId="169" fontId="28" fillId="0" borderId="0" xfId="2" applyNumberFormat="1" applyFont="1" applyFill="1" applyBorder="1" applyAlignment="1">
      <alignment vertical="center"/>
    </xf>
    <xf numFmtId="0" fontId="24" fillId="0" borderId="43" xfId="2" applyFont="1" applyFill="1" applyBorder="1" applyAlignment="1">
      <alignment vertical="center" wrapText="1"/>
    </xf>
    <xf numFmtId="165" fontId="24" fillId="0" borderId="20" xfId="2" applyNumberFormat="1" applyFont="1" applyFill="1" applyBorder="1" applyAlignment="1">
      <alignment horizontal="right" vertical="center"/>
    </xf>
    <xf numFmtId="165" fontId="12" fillId="0" borderId="20" xfId="2" applyNumberFormat="1" applyFont="1" applyFill="1" applyBorder="1" applyAlignment="1">
      <alignment horizontal="right" vertical="center"/>
    </xf>
    <xf numFmtId="165" fontId="4" fillId="0" borderId="42" xfId="2" applyNumberFormat="1" applyFont="1" applyFill="1" applyBorder="1" applyAlignment="1">
      <alignment horizontal="right" vertical="center"/>
    </xf>
    <xf numFmtId="165" fontId="12" fillId="0" borderId="23" xfId="2" applyNumberFormat="1" applyFont="1" applyFill="1" applyBorder="1" applyAlignment="1">
      <alignment horizontal="right" vertical="center"/>
    </xf>
    <xf numFmtId="0" fontId="25" fillId="0" borderId="39" xfId="2" applyFont="1" applyFill="1" applyBorder="1" applyAlignment="1">
      <alignment vertical="center" wrapText="1"/>
    </xf>
    <xf numFmtId="165" fontId="25" fillId="0" borderId="40" xfId="2" applyNumberFormat="1" applyFont="1" applyFill="1" applyBorder="1" applyAlignment="1">
      <alignment horizontal="right" vertical="center"/>
    </xf>
    <xf numFmtId="0" fontId="25" fillId="0" borderId="44" xfId="2" applyFont="1" applyFill="1" applyBorder="1" applyAlignment="1">
      <alignment vertical="center" wrapText="1"/>
    </xf>
    <xf numFmtId="165" fontId="25" fillId="0" borderId="0" xfId="2" applyNumberFormat="1" applyFont="1" applyFill="1" applyBorder="1" applyAlignment="1">
      <alignment horizontal="right" vertical="center"/>
    </xf>
    <xf numFmtId="165" fontId="4" fillId="0" borderId="45" xfId="2" applyNumberFormat="1" applyFont="1" applyFill="1" applyBorder="1" applyAlignment="1">
      <alignment horizontal="right" vertical="center"/>
    </xf>
    <xf numFmtId="165" fontId="25" fillId="0" borderId="23" xfId="2" applyNumberFormat="1" applyFont="1" applyFill="1" applyBorder="1" applyAlignment="1">
      <alignment horizontal="right" vertical="center"/>
    </xf>
    <xf numFmtId="165" fontId="30" fillId="0" borderId="34" xfId="2" applyNumberFormat="1" applyFont="1" applyFill="1" applyBorder="1" applyAlignment="1">
      <alignment horizontal="right" vertical="center"/>
    </xf>
    <xf numFmtId="166" fontId="31" fillId="4" borderId="0" xfId="2" applyNumberFormat="1" applyFont="1" applyFill="1" applyBorder="1" applyAlignment="1">
      <alignment horizontal="right" vertical="center"/>
    </xf>
    <xf numFmtId="0" fontId="7" fillId="0" borderId="32" xfId="2" applyFont="1" applyFill="1" applyBorder="1" applyAlignment="1">
      <alignment vertical="center" wrapText="1"/>
    </xf>
    <xf numFmtId="165" fontId="30" fillId="0" borderId="23" xfId="2" applyNumberFormat="1" applyFont="1" applyFill="1" applyBorder="1" applyAlignment="1">
      <alignment horizontal="right" vertical="center"/>
    </xf>
    <xf numFmtId="165" fontId="24" fillId="0" borderId="19" xfId="2" applyNumberFormat="1" applyFont="1" applyFill="1" applyBorder="1" applyAlignment="1">
      <alignment horizontal="right" vertical="center"/>
    </xf>
    <xf numFmtId="165" fontId="4" fillId="0" borderId="46" xfId="2" applyNumberFormat="1" applyFont="1" applyFill="1" applyBorder="1" applyAlignment="1">
      <alignment horizontal="right" vertical="center"/>
    </xf>
    <xf numFmtId="0" fontId="25" fillId="0" borderId="0" xfId="2" applyFont="1" applyFill="1" applyBorder="1" applyAlignment="1">
      <alignment vertical="center" wrapText="1"/>
    </xf>
    <xf numFmtId="166" fontId="25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166" fontId="6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 wrapText="1"/>
    </xf>
    <xf numFmtId="169" fontId="6" fillId="0" borderId="0" xfId="2" applyNumberFormat="1" applyFont="1" applyFill="1" applyBorder="1" applyAlignment="1">
      <alignment horizontal="right" vertical="center"/>
    </xf>
    <xf numFmtId="169" fontId="4" fillId="0" borderId="0" xfId="2" applyNumberFormat="1" applyFont="1" applyFill="1" applyBorder="1" applyAlignment="1">
      <alignment vertical="center" wrapText="1"/>
    </xf>
    <xf numFmtId="169" fontId="4" fillId="0" borderId="0" xfId="2" applyNumberFormat="1" applyFont="1" applyFill="1" applyBorder="1" applyAlignment="1">
      <alignment vertical="center"/>
    </xf>
    <xf numFmtId="169" fontId="4" fillId="0" borderId="0" xfId="2" applyNumberFormat="1" applyFont="1" applyFill="1" applyBorder="1" applyAlignment="1">
      <alignment horizontal="right" vertical="center"/>
    </xf>
    <xf numFmtId="166" fontId="26" fillId="4" borderId="0" xfId="2" applyNumberFormat="1" applyFont="1" applyFill="1" applyBorder="1" applyAlignment="1">
      <alignment horizontal="right" vertical="center"/>
    </xf>
    <xf numFmtId="169" fontId="27" fillId="0" borderId="0" xfId="2" applyNumberFormat="1" applyFont="1" applyFill="1" applyBorder="1" applyAlignment="1">
      <alignment vertical="center"/>
    </xf>
    <xf numFmtId="166" fontId="32" fillId="4" borderId="0" xfId="2" applyNumberFormat="1" applyFont="1" applyFill="1" applyBorder="1" applyAlignment="1">
      <alignment horizontal="right" vertical="center"/>
    </xf>
    <xf numFmtId="169" fontId="3" fillId="0" borderId="0" xfId="2" applyNumberFormat="1" applyFont="1" applyFill="1" applyBorder="1" applyAlignment="1">
      <alignment horizontal="right" vertical="center"/>
    </xf>
    <xf numFmtId="169" fontId="26" fillId="4" borderId="0" xfId="2" applyNumberFormat="1" applyFont="1" applyFill="1" applyBorder="1" applyAlignment="1">
      <alignment horizontal="right" vertical="center"/>
    </xf>
    <xf numFmtId="169" fontId="4" fillId="0" borderId="0" xfId="2" applyNumberFormat="1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/>
    </xf>
    <xf numFmtId="169" fontId="4" fillId="0" borderId="0" xfId="2" applyNumberFormat="1" applyFont="1" applyFill="1" applyBorder="1" applyAlignment="1">
      <alignment horizontal="left" vertical="center"/>
    </xf>
    <xf numFmtId="169" fontId="22" fillId="4" borderId="0" xfId="2" applyNumberFormat="1" applyFont="1" applyFill="1" applyBorder="1" applyAlignment="1">
      <alignment horizontal="right" vertical="center"/>
    </xf>
    <xf numFmtId="169" fontId="21" fillId="0" borderId="0" xfId="2" applyNumberFormat="1" applyFont="1" applyFill="1" applyBorder="1" applyAlignment="1">
      <alignment horizontal="right" vertical="center"/>
    </xf>
    <xf numFmtId="169" fontId="21" fillId="0" borderId="0" xfId="2" applyNumberFormat="1" applyFont="1" applyBorder="1" applyAlignment="1">
      <alignment horizontal="left" vertical="center" wrapText="1"/>
    </xf>
    <xf numFmtId="169" fontId="21" fillId="0" borderId="20" xfId="2" applyNumberFormat="1" applyFont="1" applyFill="1" applyBorder="1" applyAlignment="1">
      <alignment vertical="center"/>
    </xf>
    <xf numFmtId="169" fontId="21" fillId="0" borderId="42" xfId="2" applyNumberFormat="1" applyFont="1" applyFill="1" applyBorder="1" applyAlignment="1">
      <alignment vertical="center"/>
    </xf>
    <xf numFmtId="166" fontId="24" fillId="0" borderId="23" xfId="2" applyNumberFormat="1" applyFont="1" applyFill="1" applyBorder="1" applyAlignment="1">
      <alignment horizontal="right" vertical="center"/>
    </xf>
    <xf numFmtId="166" fontId="25" fillId="0" borderId="34" xfId="2" applyNumberFormat="1" applyFont="1" applyFill="1" applyBorder="1" applyAlignment="1">
      <alignment horizontal="right" vertical="center"/>
    </xf>
    <xf numFmtId="166" fontId="12" fillId="0" borderId="23" xfId="2" applyNumberFormat="1" applyFont="1" applyFill="1" applyBorder="1" applyAlignment="1">
      <alignment horizontal="right" vertical="center"/>
    </xf>
    <xf numFmtId="0" fontId="24" fillId="0" borderId="29" xfId="2" applyFont="1" applyFill="1" applyBorder="1" applyAlignment="1">
      <alignment vertical="center" wrapText="1"/>
    </xf>
    <xf numFmtId="166" fontId="24" fillId="0" borderId="36" xfId="2" applyNumberFormat="1" applyFont="1" applyFill="1" applyBorder="1" applyAlignment="1">
      <alignment horizontal="right" vertical="center"/>
    </xf>
    <xf numFmtId="166" fontId="4" fillId="0" borderId="37" xfId="2" applyNumberFormat="1" applyFont="1" applyFill="1" applyBorder="1" applyAlignment="1">
      <alignment horizontal="right" vertical="center"/>
    </xf>
    <xf numFmtId="166" fontId="25" fillId="0" borderId="40" xfId="2" applyNumberFormat="1" applyFont="1" applyFill="1" applyBorder="1" applyAlignment="1">
      <alignment horizontal="right" vertical="center"/>
    </xf>
    <xf numFmtId="166" fontId="25" fillId="0" borderId="41" xfId="2" applyNumberFormat="1" applyFont="1" applyFill="1" applyBorder="1" applyAlignment="1">
      <alignment horizontal="right" vertical="center"/>
    </xf>
    <xf numFmtId="165" fontId="3" fillId="6" borderId="3" xfId="0" applyNumberFormat="1" applyFont="1" applyFill="1" applyBorder="1" applyAlignment="1" applyProtection="1"/>
    <xf numFmtId="165" fontId="4" fillId="6" borderId="2" xfId="0" applyNumberFormat="1" applyFont="1" applyFill="1" applyBorder="1" applyAlignment="1" applyProtection="1"/>
    <xf numFmtId="0" fontId="4" fillId="0" borderId="0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69" fontId="4" fillId="0" borderId="0" xfId="5" applyNumberFormat="1" applyFont="1" applyFill="1" applyBorder="1" applyAlignment="1">
      <alignment horizontal="center" vertical="center" wrapText="1"/>
    </xf>
  </cellXfs>
  <cellStyles count="8">
    <cellStyle name="Comma 112" xfId="4" xr:uid="{67458718-5698-4A82-B469-79B6AF4204A9}"/>
    <cellStyle name="Normal 118 2" xfId="1" xr:uid="{206BC00F-8199-405D-8EE4-F6AC8482DC88}"/>
    <cellStyle name="Normal 120 3" xfId="2" xr:uid="{865E45DA-95BA-4885-9C46-131CFB170C20}"/>
    <cellStyle name="Обычный" xfId="0" builtinId="0"/>
    <cellStyle name="Обычный_God_Формы фин.отчетности_BWU_09_11_03" xfId="5" xr:uid="{D485AAF3-5D40-4A34-9AB0-C347255423FE}"/>
    <cellStyle name="Обычный_Лист1 2" xfId="6" xr:uid="{AEFDD0B8-4447-43EF-A784-31732A1B088B}"/>
    <cellStyle name="Обычный_Формы ФО для НПФ" xfId="7" xr:uid="{883485CB-9299-410B-B03D-93A56C328246}"/>
    <cellStyle name="Финансовый 2 2 2" xfId="3" xr:uid="{627084FD-8AC7-4441-9E65-BE8669064D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uankuan\Shared\Documents%20and%20Settings\All%20Users\Desktop\Shared\Nurbank%20Audit%202007\Jan%2010\&#1048;&#1085;&#1074;&#1077;&#1089;&#1090;&#1080;&#1094;&#108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712_&#1086;&#1088;&#1080;&#1075;&#1080;&#1085;&#1072;&#1083;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910(&#1085;&#1086;&#1074;&#1099;&#1081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7;&#1079;&#1077;&#1088;&#1074;%20&#1054;&#1057;&#1053;&#1057;_1002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59;&#1050;&#1054;%20&#1044;&#1041;&#1059;&#1080;&#1054;/&#1060;&#1080;&#1085;&#1072;&#1085;&#1089;&#1086;&#1074;&#1072;&#1103;%20&#1086;&#1090;&#1095;&#1077;&#1090;&#1085;&#1086;&#1089;&#1090;&#1100;/2021%20&#1075;&#1086;&#1076;/3_30.09.2021/4.%20&#1044;&#1086;&#1095;&#1077;&#1088;&#1085;&#1080;&#1077;%20&#1086;&#1088;&#1075;&#1072;&#1085;&#1080;&#1079;&#1072;&#1094;&#1080;&#1080;/&#1055;&#1083;&#1102;&#1089;%20&#1041;&#1072;&#1085;&#1082;/explanations-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WINDOWS\TEMP\&#1083;&#1086;&#1074;&#1091;&#1096;&#1082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08г."/>
      <sheetName val="Лист1"/>
      <sheetName val="Лист2"/>
      <sheetName val="Лист3"/>
      <sheetName val="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H"/>
      <sheetName val="J"/>
      <sheetName val="K"/>
      <sheetName val="N"/>
      <sheetName val="O"/>
      <sheetName val="M"/>
      <sheetName val="L"/>
      <sheetName val="F100-Trial BS"/>
      <sheetName val="Лист1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  <sheetName val="крупн договор"/>
      <sheetName val="крупн выплата"/>
      <sheetName val="ф 13-3"/>
      <sheetName val="таблица сравнения пр 19"/>
      <sheetName val="СВОД ПРЕМИЙ"/>
      <sheetName val="33 (актуарий)"/>
      <sheetName val="пр 34"/>
      <sheetName val="приложение 10"/>
      <sheetName val="пр 16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010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"/>
      <sheetName val="explanations-PB"/>
    </sheetNames>
    <definedNames>
      <definedName name="bjgghghd" refersTo="#ССЫЛКА!"/>
      <definedName name="jhjhkjkjugyugyh" refersTo="#ССЫЛКА!"/>
      <definedName name="jkjkjkjllk" refersTo="#ССЫЛКА!"/>
      <definedName name="jkjkjkljlkj" refersTo="#ССЫЛКА!"/>
      <definedName name="kkewdfkewdew" refersTo="#ССЫЛКА!"/>
      <definedName name="kwjdkwjdwqdq" refersTo="#ССЫЛКА!"/>
      <definedName name="Macro" refersTo="#ССЫЛКА!"/>
      <definedName name="Macros" refersTo="#ССЫЛКА!"/>
      <definedName name="podg" refersTo="#ССЫЛКА!"/>
      <definedName name="podgotovka" refersTo="#ССЫЛКА!"/>
      <definedName name="алоакулаку" refersTo="#ССЫЛКА!"/>
      <definedName name="ауоалцуовй" refersTo="#ССЫЛКА!"/>
      <definedName name="ввуцлвдцйвый" refersTo="#ССЫЛКА!"/>
      <definedName name="вдлуцлвдуцв" refersTo="#ССЫЛКА!"/>
      <definedName name="влвуцлвувуц" refersTo="#ССЫЛКА!"/>
      <definedName name="влуцвлуцовуц" refersTo="#ССЫЛКА!"/>
      <definedName name="влуцвлцувувуц" refersTo="#ССЫЛКА!"/>
      <definedName name="влуцвудвуцв" refersTo="#ССЫЛКА!"/>
      <definedName name="влцовлцоувцув" refersTo="#ССЫЛКА!"/>
      <definedName name="влцуввуцвуц" refersTo="#ССЫЛКА!"/>
      <definedName name="воцлвоцвцв" refersTo="#ССЫЛКА!"/>
      <definedName name="вудвуцдвцйв" refersTo="#ССЫЛКА!"/>
      <definedName name="вуцвлцувц" refersTo="#ССЫЛКА!"/>
      <definedName name="вуцдлвудвл" refersTo="#ССЫЛКА!"/>
      <definedName name="вуцдлвуцдвуц" refersTo="#ССЫЛКА!"/>
      <definedName name="вуцлвлуцовц" refersTo="#ССЫЛКА!"/>
      <definedName name="вцвжцйдвцйвй" refersTo="#ССЫЛКА!"/>
      <definedName name="вцвоуцвуцвуцв" refersTo="#ССЫЛКА!"/>
      <definedName name="вцйвйдвйцвйцв" refersTo="#ССЫЛКА!"/>
      <definedName name="гсрнгсцсц" refersTo="#ССЫЛКА!"/>
      <definedName name="длдвуцвц" refersTo="#ССЫЛКА!"/>
      <definedName name="дщлвзвцйвйв" refersTo="#ССЫЛКА!"/>
      <definedName name="ззцщвцйщвцйв" refersTo="#ССЫЛКА!"/>
      <definedName name="к4к43щкш43кщ" refersTo="#ССЫЛКА!"/>
      <definedName name="лаолуцоввц" refersTo="#ССЫЛКА!"/>
      <definedName name="лвлвдувув" refersTo="#ССЫЛКА!"/>
      <definedName name="лвоцв23" refersTo="#ССЫЛКА!"/>
      <definedName name="лдлуцдвдвцвуц" refersTo="#ССЫЛКА!"/>
      <definedName name="лдлцулуд3у" refersTo="#ССЫЛКА!"/>
      <definedName name="ллдлдвйцвцй" refersTo="#ССЫЛКА!"/>
      <definedName name="ловлуцовлув" refersTo="#ССЫЛКА!"/>
      <definedName name="лолаулаак" refersTo="#ССЫЛКА!"/>
      <definedName name="Макрос1" refersTo="#ССЫЛКА!"/>
      <definedName name="Макрос11" refersTo="#ССЫЛКА!"/>
      <definedName name="овуцлвдлцйлвйц" refersTo="#ССЫЛКА!"/>
      <definedName name="олвоуцлвцв" refersTo="#ССЫЛКА!"/>
      <definedName name="олвцулвувуцц" refersTo="#ССЫЛКА!"/>
      <definedName name="оувшцгвшуцвуц" refersTo="#ССЫЛКА!"/>
      <definedName name="Подготовка_к_печати_и_сохранение0710" refersTo="#ССЫЛКА!"/>
      <definedName name="свнсвнсвысц" refersTo="#ССЫЛКА!"/>
      <definedName name="Сводный_баланс_н_п_с" refersTo="#ССЫЛКА!"/>
      <definedName name="тлвоцлволцц" refersTo="#ССЫЛКА!"/>
      <definedName name="Флажок16_Щелкнуть" refersTo="#ССЫЛКА!"/>
      <definedName name="цлйщцвцйвцйв" refersTo="#ССЫЛКА!"/>
      <definedName name="швоуовуцвлуц" refersTo="#ССЫЛКА!"/>
      <definedName name="щ0вцйвйвйцвйц" refersTo="#ССЫЛКА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Chart"/>
      <sheetName val="RJE_97"/>
      <sheetName val="RJE_98"/>
      <sheetName val="Equity_roll_98"/>
      <sheetName val="AJE_99"/>
      <sheetName val="RJE_99"/>
      <sheetName val="Equity_roll_99"/>
      <sheetName val="Hidden"/>
      <sheetName val="Карточки"/>
      <sheetName val="КР з.ч"/>
      <sheetName val="Summary of Misstatements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std tabel"/>
      <sheetName val="EVA"/>
      <sheetName val="Info"/>
      <sheetName val="01.01.05"/>
      <sheetName val="cover"/>
      <sheetName val="gvl"/>
      <sheetName val="1. Market rates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RJE_972"/>
      <sheetName val="RJE_982"/>
      <sheetName val="Equity_roll_982"/>
      <sheetName val="AJE_992"/>
      <sheetName val="RJE_992"/>
      <sheetName val="Equity_roll_992"/>
      <sheetName val="КР_з_ч"/>
      <sheetName val="Summary_of_Misstatements"/>
      <sheetName val="Cash_CCI_Detail"/>
      <sheetName val="std_tabel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>
        <row r="90">
          <cell r="BA90">
            <v>4405391</v>
          </cell>
        </row>
      </sheetData>
      <sheetData sheetId="94"/>
      <sheetData sheetId="95"/>
      <sheetData sheetId="96">
        <row r="90">
          <cell r="BA90">
            <v>4405391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  <sheetName val="орех"/>
      <sheetName val="ПКОП_3_100%"/>
      <sheetName val="ПКОП_2_100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  <sheetName val="ЯНВАРЬ"/>
      <sheetName val="расшифровки"/>
      <sheetName val="For_Dyn_criter"/>
      <sheetName val="For_Dy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2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BE0C5-358A-4D0E-97DB-C30BD754D223}">
  <sheetPr>
    <tabColor rgb="FFD02293"/>
    <pageSetUpPr autoPageBreaks="0"/>
  </sheetPr>
  <dimension ref="A1:H161"/>
  <sheetViews>
    <sheetView tabSelected="1" view="pageBreakPreview" zoomScale="60" zoomScaleNormal="100" workbookViewId="0">
      <selection activeCell="A64" sqref="A64"/>
    </sheetView>
  </sheetViews>
  <sheetFormatPr defaultRowHeight="18.75" customHeight="1" outlineLevelRow="1" x14ac:dyDescent="0.25"/>
  <cols>
    <col min="1" max="1" width="116.140625" style="3" customWidth="1"/>
    <col min="2" max="2" width="12.7109375" style="3" customWidth="1"/>
    <col min="3" max="4" width="23.140625" style="3" customWidth="1"/>
    <col min="5" max="5" width="14.85546875" style="1" customWidth="1"/>
    <col min="6" max="6" width="9.140625" style="1" customWidth="1"/>
    <col min="7" max="7" width="12.28515625" style="1" bestFit="1" customWidth="1"/>
    <col min="8" max="16384" width="9.140625" style="1"/>
  </cols>
  <sheetData>
    <row r="1" spans="1:7" ht="18.75" customHeight="1" x14ac:dyDescent="0.25">
      <c r="A1" s="2" t="s">
        <v>0</v>
      </c>
      <c r="B1" s="2"/>
    </row>
    <row r="2" spans="1:7" ht="18.75" customHeight="1" x14ac:dyDescent="0.25">
      <c r="A2" s="4" t="s">
        <v>1</v>
      </c>
      <c r="B2" s="4"/>
    </row>
    <row r="3" spans="1:7" ht="18.75" customHeight="1" x14ac:dyDescent="0.25">
      <c r="A3" s="4" t="s">
        <v>2</v>
      </c>
      <c r="B3" s="4"/>
      <c r="C3" s="5"/>
    </row>
    <row r="4" spans="1:7" ht="18.75" customHeight="1" x14ac:dyDescent="0.25">
      <c r="A4" s="4" t="s">
        <v>3</v>
      </c>
      <c r="B4" s="4"/>
      <c r="C4" s="5"/>
    </row>
    <row r="5" spans="1:7" ht="18.75" customHeight="1" x14ac:dyDescent="0.25">
      <c r="A5" s="2" t="s">
        <v>4</v>
      </c>
      <c r="B5" s="2"/>
      <c r="C5" s="5"/>
    </row>
    <row r="8" spans="1:7" ht="18.75" customHeight="1" x14ac:dyDescent="0.25">
      <c r="A8" s="376" t="s">
        <v>225</v>
      </c>
      <c r="B8" s="376"/>
      <c r="C8" s="376"/>
      <c r="D8" s="376"/>
    </row>
    <row r="9" spans="1:7" ht="18.75" customHeight="1" x14ac:dyDescent="0.25">
      <c r="A9" s="376" t="s">
        <v>5</v>
      </c>
      <c r="B9" s="376"/>
      <c r="C9" s="376"/>
      <c r="D9" s="376"/>
    </row>
    <row r="10" spans="1:7" ht="18.75" customHeight="1" x14ac:dyDescent="0.25">
      <c r="A10" s="376" t="s">
        <v>206</v>
      </c>
      <c r="B10" s="376"/>
      <c r="C10" s="376"/>
      <c r="D10" s="376"/>
    </row>
    <row r="11" spans="1:7" ht="18.75" customHeight="1" x14ac:dyDescent="0.25">
      <c r="A11" s="376" t="s">
        <v>210</v>
      </c>
      <c r="B11" s="376"/>
      <c r="C11" s="376"/>
      <c r="D11" s="376"/>
    </row>
    <row r="12" spans="1:7" ht="18.75" customHeight="1" x14ac:dyDescent="0.25">
      <c r="A12" s="376" t="s">
        <v>6</v>
      </c>
      <c r="B12" s="376"/>
      <c r="C12" s="376"/>
      <c r="D12" s="376"/>
    </row>
    <row r="13" spans="1:7" ht="18.75" customHeight="1" thickBot="1" x14ac:dyDescent="0.3">
      <c r="A13" s="5"/>
      <c r="B13" s="5"/>
      <c r="D13" s="6"/>
    </row>
    <row r="14" spans="1:7" ht="38.25" customHeight="1" thickBot="1" x14ac:dyDescent="0.3">
      <c r="A14" s="7"/>
      <c r="B14" s="8" t="s">
        <v>7</v>
      </c>
      <c r="C14" s="9" t="s">
        <v>214</v>
      </c>
      <c r="D14" s="9" t="s">
        <v>215</v>
      </c>
    </row>
    <row r="15" spans="1:7" ht="18.75" customHeight="1" x14ac:dyDescent="0.25">
      <c r="A15" s="10" t="s">
        <v>9</v>
      </c>
      <c r="B15" s="10"/>
      <c r="C15" s="11"/>
      <c r="D15" s="11"/>
    </row>
    <row r="16" spans="1:7" ht="18.75" customHeight="1" x14ac:dyDescent="0.25">
      <c r="A16" s="12" t="s">
        <v>10</v>
      </c>
      <c r="B16" s="13">
        <v>12</v>
      </c>
      <c r="C16" s="14">
        <v>972494</v>
      </c>
      <c r="D16" s="14">
        <v>1158235</v>
      </c>
      <c r="E16" s="17"/>
      <c r="F16" s="18"/>
      <c r="G16" s="18"/>
    </row>
    <row r="17" spans="1:7" ht="18.75" customHeight="1" x14ac:dyDescent="0.25">
      <c r="A17" s="19" t="s">
        <v>11</v>
      </c>
      <c r="B17" s="20">
        <v>13</v>
      </c>
      <c r="C17" s="14">
        <v>1257</v>
      </c>
      <c r="D17" s="14">
        <v>8858</v>
      </c>
      <c r="E17" s="17"/>
      <c r="F17" s="18"/>
      <c r="G17" s="18"/>
    </row>
    <row r="18" spans="1:7" ht="18.75" customHeight="1" x14ac:dyDescent="0.25">
      <c r="A18" s="12" t="s">
        <v>12</v>
      </c>
      <c r="B18" s="13">
        <v>14</v>
      </c>
      <c r="C18" s="14">
        <v>53310</v>
      </c>
      <c r="D18" s="14">
        <v>35938</v>
      </c>
      <c r="E18" s="17"/>
      <c r="F18" s="18"/>
      <c r="G18" s="18"/>
    </row>
    <row r="19" spans="1:7" x14ac:dyDescent="0.25">
      <c r="A19" s="19" t="s">
        <v>13</v>
      </c>
      <c r="B19" s="20">
        <v>15</v>
      </c>
      <c r="C19" s="14">
        <v>55878</v>
      </c>
      <c r="D19" s="14">
        <v>76407</v>
      </c>
      <c r="E19" s="17"/>
      <c r="F19" s="18"/>
      <c r="G19" s="18"/>
    </row>
    <row r="20" spans="1:7" x14ac:dyDescent="0.25">
      <c r="A20" s="19" t="s">
        <v>14</v>
      </c>
      <c r="B20" s="20">
        <v>16</v>
      </c>
      <c r="C20" s="14">
        <v>602493</v>
      </c>
      <c r="D20" s="14">
        <v>540749</v>
      </c>
      <c r="E20" s="17"/>
      <c r="F20" s="18"/>
      <c r="G20" s="18"/>
    </row>
    <row r="21" spans="1:7" s="22" customFormat="1" ht="18.75" customHeight="1" x14ac:dyDescent="0.25">
      <c r="A21" s="12" t="s">
        <v>15</v>
      </c>
      <c r="B21" s="13">
        <v>17</v>
      </c>
      <c r="C21" s="14">
        <v>899591</v>
      </c>
      <c r="D21" s="14">
        <v>849955</v>
      </c>
      <c r="E21" s="23"/>
      <c r="F21" s="18"/>
      <c r="G21" s="18"/>
    </row>
    <row r="22" spans="1:7" ht="18.75" customHeight="1" x14ac:dyDescent="0.25">
      <c r="A22" s="24" t="s">
        <v>16</v>
      </c>
      <c r="B22" s="25"/>
      <c r="C22" s="14">
        <v>108914</v>
      </c>
      <c r="D22" s="14">
        <v>104159</v>
      </c>
      <c r="E22" s="17"/>
      <c r="F22" s="18"/>
      <c r="G22" s="18"/>
    </row>
    <row r="23" spans="1:7" ht="18.75" customHeight="1" x14ac:dyDescent="0.25">
      <c r="A23" s="12" t="s">
        <v>17</v>
      </c>
      <c r="B23" s="13"/>
      <c r="C23" s="14">
        <v>561</v>
      </c>
      <c r="D23" s="14">
        <v>840</v>
      </c>
      <c r="E23" s="17"/>
      <c r="F23" s="18"/>
      <c r="G23" s="18"/>
    </row>
    <row r="24" spans="1:7" ht="18.75" customHeight="1" x14ac:dyDescent="0.25">
      <c r="A24" s="12" t="s">
        <v>18</v>
      </c>
      <c r="B24" s="13"/>
      <c r="C24" s="14">
        <v>6859</v>
      </c>
      <c r="D24" s="14">
        <v>6932</v>
      </c>
      <c r="E24" s="17"/>
      <c r="F24" s="18"/>
      <c r="G24" s="18"/>
    </row>
    <row r="25" spans="1:7" ht="18.75" customHeight="1" x14ac:dyDescent="0.25">
      <c r="A25" s="12" t="s">
        <v>19</v>
      </c>
      <c r="B25" s="13">
        <v>18</v>
      </c>
      <c r="C25" s="14">
        <v>78373</v>
      </c>
      <c r="D25" s="14">
        <v>81647</v>
      </c>
      <c r="E25" s="17"/>
      <c r="F25" s="18"/>
      <c r="G25" s="18"/>
    </row>
    <row r="26" spans="1:7" ht="18.75" customHeight="1" x14ac:dyDescent="0.25">
      <c r="A26" s="12" t="s">
        <v>20</v>
      </c>
      <c r="B26" s="13"/>
      <c r="C26" s="14">
        <v>8393</v>
      </c>
      <c r="D26" s="14">
        <v>547</v>
      </c>
      <c r="E26" s="17"/>
      <c r="F26" s="18"/>
      <c r="G26" s="18"/>
    </row>
    <row r="27" spans="1:7" ht="18.75" customHeight="1" x14ac:dyDescent="0.25">
      <c r="A27" s="12" t="s">
        <v>21</v>
      </c>
      <c r="B27" s="13">
        <v>19</v>
      </c>
      <c r="C27" s="14">
        <v>39254</v>
      </c>
      <c r="D27" s="14">
        <v>37152</v>
      </c>
      <c r="E27" s="17"/>
      <c r="F27" s="18"/>
      <c r="G27" s="18"/>
    </row>
    <row r="28" spans="1:7" ht="18.75" customHeight="1" x14ac:dyDescent="0.25">
      <c r="A28" s="12" t="s">
        <v>22</v>
      </c>
      <c r="B28" s="13"/>
      <c r="C28" s="14">
        <v>202</v>
      </c>
      <c r="D28" s="14">
        <v>163</v>
      </c>
      <c r="E28" s="17"/>
      <c r="F28" s="18"/>
      <c r="G28" s="18"/>
    </row>
    <row r="29" spans="1:7" ht="18.75" customHeight="1" thickBot="1" x14ac:dyDescent="0.3">
      <c r="A29" s="12" t="s">
        <v>23</v>
      </c>
      <c r="B29" s="13">
        <v>20</v>
      </c>
      <c r="C29" s="14">
        <v>73773</v>
      </c>
      <c r="D29" s="14">
        <v>94412</v>
      </c>
      <c r="E29" s="17"/>
      <c r="F29" s="18"/>
      <c r="G29" s="18"/>
    </row>
    <row r="30" spans="1:7" ht="18.75" customHeight="1" thickBot="1" x14ac:dyDescent="0.3">
      <c r="A30" s="26" t="s">
        <v>24</v>
      </c>
      <c r="B30" s="27"/>
      <c r="C30" s="28">
        <f>SUM(C16:C29)</f>
        <v>2901352</v>
      </c>
      <c r="D30" s="28">
        <f>SUM(D16:D29)</f>
        <v>2995994</v>
      </c>
      <c r="E30" s="17"/>
      <c r="F30" s="18"/>
      <c r="G30" s="18"/>
    </row>
    <row r="31" spans="1:7" ht="18.75" customHeight="1" x14ac:dyDescent="0.25">
      <c r="A31" s="29" t="s">
        <v>25</v>
      </c>
      <c r="B31" s="30"/>
      <c r="C31" s="31"/>
      <c r="D31" s="31"/>
      <c r="E31" s="15"/>
    </row>
    <row r="32" spans="1:7" ht="18.75" customHeight="1" x14ac:dyDescent="0.25">
      <c r="A32" s="12" t="s">
        <v>26</v>
      </c>
      <c r="B32" s="13">
        <v>21</v>
      </c>
      <c r="C32" s="14">
        <v>65432</v>
      </c>
      <c r="D32" s="14">
        <v>54786</v>
      </c>
      <c r="E32" s="17"/>
      <c r="F32" s="18"/>
      <c r="G32" s="18"/>
    </row>
    <row r="33" spans="1:7" ht="18.75" customHeight="1" x14ac:dyDescent="0.25">
      <c r="A33" s="12" t="s">
        <v>27</v>
      </c>
      <c r="B33" s="13">
        <v>22</v>
      </c>
      <c r="C33" s="14">
        <v>23052</v>
      </c>
      <c r="D33" s="14">
        <v>9988</v>
      </c>
      <c r="E33" s="17"/>
      <c r="F33" s="18"/>
      <c r="G33" s="18"/>
    </row>
    <row r="34" spans="1:7" ht="18.75" customHeight="1" x14ac:dyDescent="0.25">
      <c r="A34" s="32" t="s">
        <v>28</v>
      </c>
      <c r="B34" s="33">
        <v>13</v>
      </c>
      <c r="C34" s="14">
        <v>233</v>
      </c>
      <c r="D34" s="14">
        <v>414</v>
      </c>
      <c r="E34" s="17"/>
      <c r="F34" s="18"/>
      <c r="G34" s="18"/>
    </row>
    <row r="35" spans="1:7" ht="18.75" customHeight="1" x14ac:dyDescent="0.25">
      <c r="A35" s="12" t="s">
        <v>29</v>
      </c>
      <c r="B35" s="13">
        <v>23</v>
      </c>
      <c r="C35" s="14">
        <v>1578278</v>
      </c>
      <c r="D35" s="14">
        <v>1803593</v>
      </c>
      <c r="E35" s="17"/>
      <c r="F35" s="18"/>
      <c r="G35" s="18"/>
    </row>
    <row r="36" spans="1:7" ht="18.75" customHeight="1" x14ac:dyDescent="0.25">
      <c r="A36" s="12" t="s">
        <v>30</v>
      </c>
      <c r="B36" s="13">
        <v>24</v>
      </c>
      <c r="C36" s="14">
        <v>255696</v>
      </c>
      <c r="D36" s="14">
        <v>244320</v>
      </c>
      <c r="E36" s="17"/>
      <c r="F36" s="18"/>
      <c r="G36" s="18"/>
    </row>
    <row r="37" spans="1:7" ht="18.75" customHeight="1" x14ac:dyDescent="0.25">
      <c r="A37" s="12" t="s">
        <v>31</v>
      </c>
      <c r="B37" s="13">
        <v>25</v>
      </c>
      <c r="C37" s="14">
        <v>201264</v>
      </c>
      <c r="D37" s="14">
        <v>188871</v>
      </c>
      <c r="E37" s="17"/>
      <c r="F37" s="18"/>
      <c r="G37" s="18"/>
    </row>
    <row r="38" spans="1:7" ht="18.75" customHeight="1" x14ac:dyDescent="0.25">
      <c r="A38" s="12" t="s">
        <v>32</v>
      </c>
      <c r="B38" s="13"/>
      <c r="C38" s="14">
        <v>10515</v>
      </c>
      <c r="D38" s="14">
        <v>12085</v>
      </c>
      <c r="E38" s="17"/>
      <c r="F38" s="18"/>
      <c r="G38" s="18"/>
    </row>
    <row r="39" spans="1:7" ht="18.75" customHeight="1" x14ac:dyDescent="0.25">
      <c r="A39" s="12" t="s">
        <v>33</v>
      </c>
      <c r="B39" s="13"/>
      <c r="C39" s="14">
        <v>4898</v>
      </c>
      <c r="D39" s="14">
        <v>4937</v>
      </c>
      <c r="E39" s="17"/>
      <c r="F39" s="18"/>
      <c r="G39" s="18"/>
    </row>
    <row r="40" spans="1:7" ht="18.75" customHeight="1" x14ac:dyDescent="0.25">
      <c r="A40" s="12" t="s">
        <v>34</v>
      </c>
      <c r="B40" s="13"/>
      <c r="C40" s="14">
        <v>1130</v>
      </c>
      <c r="D40" s="14">
        <v>652</v>
      </c>
      <c r="E40" s="17"/>
      <c r="F40" s="18"/>
      <c r="G40" s="18"/>
    </row>
    <row r="41" spans="1:7" ht="18.75" customHeight="1" x14ac:dyDescent="0.25">
      <c r="A41" s="12" t="s">
        <v>35</v>
      </c>
      <c r="B41" s="13"/>
      <c r="C41" s="14">
        <v>160316</v>
      </c>
      <c r="D41" s="14">
        <v>148788</v>
      </c>
      <c r="E41" s="17"/>
      <c r="F41" s="18"/>
      <c r="G41" s="18"/>
    </row>
    <row r="42" spans="1:7" ht="18.75" customHeight="1" x14ac:dyDescent="0.25">
      <c r="A42" s="12" t="s">
        <v>36</v>
      </c>
      <c r="B42" s="13"/>
      <c r="C42" s="14">
        <v>27271</v>
      </c>
      <c r="D42" s="14">
        <v>20276</v>
      </c>
      <c r="E42" s="17"/>
      <c r="F42" s="18"/>
      <c r="G42" s="18"/>
    </row>
    <row r="43" spans="1:7" ht="18.75" customHeight="1" thickBot="1" x14ac:dyDescent="0.3">
      <c r="A43" s="12" t="s">
        <v>37</v>
      </c>
      <c r="B43" s="13">
        <v>26</v>
      </c>
      <c r="C43" s="14">
        <v>26209</v>
      </c>
      <c r="D43" s="14">
        <v>30031</v>
      </c>
      <c r="E43" s="17"/>
      <c r="F43" s="18"/>
      <c r="G43" s="18"/>
    </row>
    <row r="44" spans="1:7" ht="18.75" customHeight="1" thickBot="1" x14ac:dyDescent="0.3">
      <c r="A44" s="26" t="s">
        <v>38</v>
      </c>
      <c r="B44" s="27"/>
      <c r="C44" s="28">
        <f>SUM(C32:C43)</f>
        <v>2354294</v>
      </c>
      <c r="D44" s="28">
        <f>SUM(D32:D43)</f>
        <v>2518741</v>
      </c>
      <c r="E44" s="17"/>
      <c r="F44" s="18"/>
      <c r="G44" s="18"/>
    </row>
    <row r="45" spans="1:7" ht="18.75" customHeight="1" x14ac:dyDescent="0.25">
      <c r="A45" s="34" t="s">
        <v>39</v>
      </c>
      <c r="B45" s="35">
        <v>27</v>
      </c>
      <c r="C45" s="36"/>
      <c r="D45" s="31"/>
      <c r="E45" s="15"/>
    </row>
    <row r="46" spans="1:7" ht="18.75" customHeight="1" x14ac:dyDescent="0.25">
      <c r="A46" s="12" t="s">
        <v>40</v>
      </c>
      <c r="B46" s="13"/>
      <c r="C46" s="14">
        <v>258201</v>
      </c>
      <c r="D46" s="37">
        <v>258201</v>
      </c>
      <c r="E46" s="17"/>
      <c r="F46" s="18"/>
      <c r="G46" s="18"/>
    </row>
    <row r="47" spans="1:7" ht="18.75" customHeight="1" x14ac:dyDescent="0.25">
      <c r="A47" s="12" t="s">
        <v>41</v>
      </c>
      <c r="B47" s="13"/>
      <c r="C47" s="14">
        <v>-2638</v>
      </c>
      <c r="D47" s="37">
        <v>-2638</v>
      </c>
      <c r="E47" s="17"/>
      <c r="F47" s="18"/>
      <c r="G47" s="18"/>
    </row>
    <row r="48" spans="1:7" ht="18.75" customHeight="1" x14ac:dyDescent="0.25">
      <c r="A48" s="12" t="s">
        <v>42</v>
      </c>
      <c r="B48" s="13"/>
      <c r="C48" s="14">
        <v>764</v>
      </c>
      <c r="D48" s="37">
        <v>764</v>
      </c>
      <c r="E48" s="17"/>
      <c r="F48" s="18"/>
      <c r="G48" s="18"/>
    </row>
    <row r="49" spans="1:8" ht="18.75" customHeight="1" x14ac:dyDescent="0.25">
      <c r="A49" s="12" t="s">
        <v>43</v>
      </c>
      <c r="B49" s="13"/>
      <c r="C49" s="14">
        <v>307</v>
      </c>
      <c r="D49" s="37">
        <v>1316</v>
      </c>
      <c r="E49" s="17"/>
      <c r="F49" s="18"/>
      <c r="G49" s="18"/>
    </row>
    <row r="50" spans="1:8" ht="18.75" customHeight="1" x14ac:dyDescent="0.25">
      <c r="A50" s="12" t="s">
        <v>44</v>
      </c>
      <c r="B50" s="13"/>
      <c r="C50" s="14">
        <v>-3737</v>
      </c>
      <c r="D50" s="37">
        <v>8334</v>
      </c>
      <c r="E50" s="17"/>
      <c r="F50" s="18"/>
      <c r="G50" s="18"/>
    </row>
    <row r="51" spans="1:8" ht="18.75" customHeight="1" x14ac:dyDescent="0.25">
      <c r="A51" s="12" t="s">
        <v>45</v>
      </c>
      <c r="B51" s="13"/>
      <c r="C51" s="14">
        <v>7689</v>
      </c>
      <c r="D51" s="37">
        <v>-268</v>
      </c>
      <c r="E51" s="17"/>
      <c r="F51" s="18"/>
      <c r="G51" s="18"/>
    </row>
    <row r="52" spans="1:8" ht="18.75" customHeight="1" x14ac:dyDescent="0.25">
      <c r="A52" s="32" t="s">
        <v>46</v>
      </c>
      <c r="B52" s="33"/>
      <c r="C52" s="14">
        <v>-137564</v>
      </c>
      <c r="D52" s="37">
        <v>-137564</v>
      </c>
      <c r="E52" s="17"/>
      <c r="F52" s="18"/>
      <c r="G52" s="18"/>
    </row>
    <row r="53" spans="1:8" ht="18.75" customHeight="1" x14ac:dyDescent="0.25">
      <c r="A53" s="32" t="s">
        <v>47</v>
      </c>
      <c r="B53" s="33"/>
      <c r="C53" s="14">
        <v>2847</v>
      </c>
      <c r="D53" s="37">
        <v>2847</v>
      </c>
      <c r="E53" s="17"/>
      <c r="F53" s="18"/>
      <c r="G53" s="18"/>
    </row>
    <row r="54" spans="1:8" ht="18.75" customHeight="1" thickBot="1" x14ac:dyDescent="0.35">
      <c r="A54" s="38" t="s">
        <v>48</v>
      </c>
      <c r="B54" s="39"/>
      <c r="C54" s="40">
        <v>420377</v>
      </c>
      <c r="D54" s="41">
        <v>344132</v>
      </c>
      <c r="E54" s="17"/>
      <c r="F54" s="18"/>
      <c r="G54" s="18"/>
    </row>
    <row r="55" spans="1:8" ht="18.75" customHeight="1" thickBot="1" x14ac:dyDescent="0.3">
      <c r="A55" s="42" t="s">
        <v>49</v>
      </c>
      <c r="B55" s="43"/>
      <c r="C55" s="44">
        <f>SUM(C46:C54)</f>
        <v>546246</v>
      </c>
      <c r="D55" s="45">
        <f>SUM(D46:D54)</f>
        <v>475124</v>
      </c>
      <c r="E55" s="17"/>
      <c r="F55" s="18"/>
      <c r="G55" s="18"/>
      <c r="H55" s="16"/>
    </row>
    <row r="56" spans="1:8" ht="18.75" customHeight="1" thickBot="1" x14ac:dyDescent="0.3">
      <c r="A56" s="46" t="s">
        <v>50</v>
      </c>
      <c r="B56" s="43"/>
      <c r="C56" s="47">
        <v>812</v>
      </c>
      <c r="D56" s="48">
        <v>2129</v>
      </c>
      <c r="E56" s="17"/>
      <c r="F56" s="18"/>
      <c r="G56" s="18"/>
    </row>
    <row r="57" spans="1:8" ht="18.75" customHeight="1" thickBot="1" x14ac:dyDescent="0.3">
      <c r="A57" s="49" t="s">
        <v>51</v>
      </c>
      <c r="B57" s="50"/>
      <c r="C57" s="45">
        <f>SUM(C55:C56)</f>
        <v>547058</v>
      </c>
      <c r="D57" s="45">
        <f>SUM(D55:D56)</f>
        <v>477253</v>
      </c>
      <c r="E57" s="17"/>
      <c r="F57" s="18"/>
      <c r="G57" s="18"/>
    </row>
    <row r="58" spans="1:8" ht="18.75" customHeight="1" thickBot="1" x14ac:dyDescent="0.3">
      <c r="A58" s="51" t="s">
        <v>52</v>
      </c>
      <c r="B58" s="52"/>
      <c r="C58" s="28">
        <f>SUM(C57,C44)</f>
        <v>2901352</v>
      </c>
      <c r="D58" s="28">
        <f>SUM(D57,D44)</f>
        <v>2995994</v>
      </c>
      <c r="E58" s="17"/>
      <c r="F58" s="18"/>
      <c r="G58" s="18"/>
    </row>
    <row r="59" spans="1:8" ht="18.75" customHeight="1" x14ac:dyDescent="0.25">
      <c r="A59" s="53"/>
      <c r="B59" s="54"/>
      <c r="C59" s="55"/>
      <c r="D59" s="55"/>
    </row>
    <row r="60" spans="1:8" ht="18.75" customHeight="1" outlineLevel="1" x14ac:dyDescent="0.25">
      <c r="A60" s="56" t="s">
        <v>53</v>
      </c>
      <c r="B60" s="56"/>
      <c r="C60" s="57">
        <v>3297.53</v>
      </c>
      <c r="D60" s="57">
        <v>2872.1211891869152</v>
      </c>
    </row>
    <row r="61" spans="1:8" ht="18.75" customHeight="1" x14ac:dyDescent="0.25">
      <c r="A61" s="58" t="s">
        <v>54</v>
      </c>
      <c r="B61" s="58"/>
    </row>
    <row r="63" spans="1:8" ht="18.75" customHeight="1" x14ac:dyDescent="0.25">
      <c r="A63" s="59" t="s">
        <v>55</v>
      </c>
      <c r="B63" s="59"/>
      <c r="C63" s="60" t="s">
        <v>56</v>
      </c>
    </row>
    <row r="64" spans="1:8" ht="18.75" customHeight="1" x14ac:dyDescent="0.25">
      <c r="A64" s="61"/>
      <c r="B64" s="61"/>
      <c r="C64" s="21"/>
    </row>
    <row r="67" spans="1:3" ht="18.75" customHeight="1" x14ac:dyDescent="0.3">
      <c r="A67" s="61" t="s">
        <v>57</v>
      </c>
      <c r="B67" s="61"/>
      <c r="C67" s="62" t="s">
        <v>58</v>
      </c>
    </row>
    <row r="68" spans="1:3" ht="18.75" customHeight="1" x14ac:dyDescent="0.3">
      <c r="A68" s="61"/>
      <c r="B68" s="61"/>
      <c r="C68" s="63"/>
    </row>
    <row r="69" spans="1:3" ht="18.75" customHeight="1" x14ac:dyDescent="0.25">
      <c r="C69" s="64"/>
    </row>
    <row r="70" spans="1:3" ht="18.75" customHeight="1" x14ac:dyDescent="0.25">
      <c r="A70" s="65" t="s">
        <v>59</v>
      </c>
      <c r="B70" s="65"/>
      <c r="C70" s="64"/>
    </row>
    <row r="71" spans="1:3" ht="18.75" customHeight="1" x14ac:dyDescent="0.25">
      <c r="A71" s="65" t="s">
        <v>60</v>
      </c>
      <c r="B71" s="65"/>
      <c r="C71" s="64"/>
    </row>
    <row r="72" spans="1:3" ht="18.75" customHeight="1" x14ac:dyDescent="0.25">
      <c r="C72" s="66"/>
    </row>
    <row r="91" spans="1:4" s="68" customFormat="1" ht="18.75" customHeight="1" outlineLevel="1" x14ac:dyDescent="0.25">
      <c r="A91" s="67"/>
      <c r="B91" s="67"/>
      <c r="C91" s="67"/>
      <c r="D91" s="67"/>
    </row>
    <row r="108" spans="1:4" s="68" customFormat="1" ht="39" customHeight="1" x14ac:dyDescent="0.25">
      <c r="A108" s="67"/>
      <c r="B108" s="67"/>
      <c r="C108" s="67"/>
      <c r="D108" s="67"/>
    </row>
    <row r="110" spans="1:4" s="68" customFormat="1" ht="21" customHeight="1" x14ac:dyDescent="0.25">
      <c r="A110" s="67"/>
      <c r="B110" s="67"/>
      <c r="C110" s="67"/>
      <c r="D110" s="67"/>
    </row>
    <row r="113" spans="1:4" s="68" customFormat="1" ht="36" customHeight="1" x14ac:dyDescent="0.25">
      <c r="A113" s="67"/>
      <c r="B113" s="67"/>
      <c r="C113" s="67"/>
      <c r="D113" s="67"/>
    </row>
    <row r="114" spans="1:4" s="68" customFormat="1" ht="24" customHeight="1" x14ac:dyDescent="0.25">
      <c r="A114" s="67"/>
      <c r="B114" s="67"/>
      <c r="C114" s="67"/>
      <c r="D114" s="67"/>
    </row>
    <row r="156" spans="1:3" ht="18.75" customHeight="1" x14ac:dyDescent="0.25">
      <c r="A156" s="70"/>
      <c r="B156" s="70"/>
      <c r="C156" s="71"/>
    </row>
    <row r="157" spans="1:3" ht="18.75" customHeight="1" x14ac:dyDescent="0.25">
      <c r="C157" s="21"/>
    </row>
    <row r="158" spans="1:3" ht="18.75" customHeight="1" x14ac:dyDescent="0.25">
      <c r="C158" s="21"/>
    </row>
    <row r="161" spans="1:4" s="73" customFormat="1" ht="18.75" customHeight="1" x14ac:dyDescent="0.25">
      <c r="A161" s="72"/>
      <c r="B161" s="72"/>
      <c r="C161" s="72"/>
      <c r="D161" s="72"/>
    </row>
  </sheetData>
  <sheetProtection sort="0" autoFilter="0" pivotTables="0"/>
  <protectedRanges>
    <protectedRange algorithmName="SHA-512" hashValue="goBvMfK3tJrghtRj1BffkdPJPGaWtjttUiPydefYGvftqaTkSmEpaqndaM5WqpP4rA346u2PS2GQb7HMrswMPQ==" saltValue="v4qq5PBeBrISaihwxmNMnw==" spinCount="100000" sqref="A60:B60" name="Range1_1"/>
  </protectedRanges>
  <mergeCells count="5">
    <mergeCell ref="A9:D9"/>
    <mergeCell ref="A10:D10"/>
    <mergeCell ref="A11:D11"/>
    <mergeCell ref="A12:D12"/>
    <mergeCell ref="A8:D8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7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52F1-BC38-4C02-B447-3C4D6D8270F2}">
  <sheetPr>
    <tabColor rgb="FFD02293"/>
  </sheetPr>
  <dimension ref="A1:E146"/>
  <sheetViews>
    <sheetView view="pageBreakPreview" zoomScale="60" zoomScaleNormal="100" workbookViewId="0">
      <selection activeCell="B10" sqref="B10:E10"/>
    </sheetView>
  </sheetViews>
  <sheetFormatPr defaultRowHeight="18.75" outlineLevelRow="1" outlineLevelCol="1" x14ac:dyDescent="0.3"/>
  <cols>
    <col min="1" max="1" width="9.140625" style="74" customWidth="1" outlineLevel="1"/>
    <col min="2" max="2" width="125.7109375" style="74" customWidth="1"/>
    <col min="3" max="3" width="12.7109375" style="74" customWidth="1"/>
    <col min="4" max="5" width="28.85546875" style="74" customWidth="1"/>
    <col min="6" max="16384" width="9.140625" style="76"/>
  </cols>
  <sheetData>
    <row r="1" spans="1:5" x14ac:dyDescent="0.3">
      <c r="B1" s="75" t="s">
        <v>0</v>
      </c>
      <c r="C1" s="75"/>
      <c r="D1" s="3"/>
      <c r="E1" s="3"/>
    </row>
    <row r="2" spans="1:5" x14ac:dyDescent="0.3">
      <c r="B2" s="75" t="s">
        <v>1</v>
      </c>
      <c r="C2" s="75"/>
      <c r="D2" s="3"/>
      <c r="E2" s="3"/>
    </row>
    <row r="3" spans="1:5" x14ac:dyDescent="0.3">
      <c r="B3" s="75" t="s">
        <v>2</v>
      </c>
      <c r="C3" s="75"/>
      <c r="D3" s="69"/>
      <c r="E3" s="3"/>
    </row>
    <row r="4" spans="1:5" x14ac:dyDescent="0.3">
      <c r="B4" s="75" t="s">
        <v>3</v>
      </c>
      <c r="C4" s="75"/>
      <c r="D4" s="69"/>
      <c r="E4" s="3"/>
    </row>
    <row r="5" spans="1:5" x14ac:dyDescent="0.3">
      <c r="B5" s="75" t="s">
        <v>4</v>
      </c>
      <c r="C5" s="75"/>
      <c r="D5" s="75"/>
      <c r="E5" s="3"/>
    </row>
    <row r="6" spans="1:5" x14ac:dyDescent="0.3">
      <c r="B6" s="77"/>
      <c r="C6" s="77"/>
      <c r="D6" s="78"/>
      <c r="E6" s="3"/>
    </row>
    <row r="7" spans="1:5" x14ac:dyDescent="0.3">
      <c r="B7" s="377" t="s">
        <v>225</v>
      </c>
      <c r="C7" s="377"/>
      <c r="D7" s="377"/>
      <c r="E7" s="377"/>
    </row>
    <row r="8" spans="1:5" x14ac:dyDescent="0.3">
      <c r="B8" s="377" t="s">
        <v>61</v>
      </c>
      <c r="C8" s="377"/>
      <c r="D8" s="377"/>
      <c r="E8" s="377"/>
    </row>
    <row r="9" spans="1:5" x14ac:dyDescent="0.3">
      <c r="B9" s="377" t="s">
        <v>206</v>
      </c>
      <c r="C9" s="377"/>
      <c r="D9" s="377"/>
      <c r="E9" s="377"/>
    </row>
    <row r="10" spans="1:5" x14ac:dyDescent="0.3">
      <c r="B10" s="377" t="s">
        <v>211</v>
      </c>
      <c r="C10" s="377"/>
      <c r="D10" s="377"/>
      <c r="E10" s="377"/>
    </row>
    <row r="11" spans="1:5" x14ac:dyDescent="0.3">
      <c r="B11" s="378" t="s">
        <v>6</v>
      </c>
      <c r="C11" s="378"/>
      <c r="D11" s="378"/>
      <c r="E11" s="378"/>
    </row>
    <row r="12" spans="1:5" ht="19.5" thickBot="1" x14ac:dyDescent="0.35">
      <c r="B12" s="79"/>
      <c r="C12" s="79"/>
      <c r="D12" s="80"/>
      <c r="E12" s="80"/>
    </row>
    <row r="13" spans="1:5" ht="79.5" customHeight="1" thickBot="1" x14ac:dyDescent="0.35">
      <c r="A13" s="81"/>
      <c r="B13" s="82"/>
      <c r="C13" s="83" t="s">
        <v>7</v>
      </c>
      <c r="D13" s="84" t="s">
        <v>212</v>
      </c>
      <c r="E13" s="84" t="s">
        <v>213</v>
      </c>
    </row>
    <row r="14" spans="1:5" x14ac:dyDescent="0.3">
      <c r="A14" s="3"/>
      <c r="B14" s="85" t="s">
        <v>62</v>
      </c>
      <c r="C14" s="86">
        <v>5</v>
      </c>
      <c r="D14" s="87">
        <v>195024</v>
      </c>
      <c r="E14" s="87">
        <v>153355</v>
      </c>
    </row>
    <row r="15" spans="1:5" x14ac:dyDescent="0.3">
      <c r="A15" s="3"/>
      <c r="B15" s="89" t="s">
        <v>63</v>
      </c>
      <c r="C15" s="86">
        <v>5</v>
      </c>
      <c r="D15" s="87">
        <v>1978</v>
      </c>
      <c r="E15" s="87">
        <v>4737</v>
      </c>
    </row>
    <row r="16" spans="1:5" ht="20.25" customHeight="1" thickBot="1" x14ac:dyDescent="0.35">
      <c r="A16" s="3"/>
      <c r="B16" s="90" t="s">
        <v>64</v>
      </c>
      <c r="C16" s="91">
        <v>5</v>
      </c>
      <c r="D16" s="92">
        <v>-94444</v>
      </c>
      <c r="E16" s="87">
        <v>-100061</v>
      </c>
    </row>
    <row r="17" spans="1:5" ht="19.5" thickBot="1" x14ac:dyDescent="0.35">
      <c r="A17" s="3"/>
      <c r="B17" s="93" t="s">
        <v>65</v>
      </c>
      <c r="C17" s="94"/>
      <c r="D17" s="95">
        <f>SUM(D14:D16)</f>
        <v>102558</v>
      </c>
      <c r="E17" s="95">
        <f>SUM(E14:E16)</f>
        <v>58031</v>
      </c>
    </row>
    <row r="18" spans="1:5" ht="19.5" customHeight="1" thickBot="1" x14ac:dyDescent="0.35">
      <c r="A18" s="3"/>
      <c r="B18" s="90" t="s">
        <v>66</v>
      </c>
      <c r="C18" s="91">
        <v>6</v>
      </c>
      <c r="D18" s="92">
        <v>-50355</v>
      </c>
      <c r="E18" s="92">
        <v>3294</v>
      </c>
    </row>
    <row r="19" spans="1:5" ht="19.5" customHeight="1" thickBot="1" x14ac:dyDescent="0.35">
      <c r="A19" s="3"/>
      <c r="B19" s="93" t="s">
        <v>67</v>
      </c>
      <c r="C19" s="94"/>
      <c r="D19" s="95">
        <f>SUM(D17:D18)</f>
        <v>52203</v>
      </c>
      <c r="E19" s="95">
        <f>SUM(E17:E18)</f>
        <v>61325</v>
      </c>
    </row>
    <row r="20" spans="1:5" x14ac:dyDescent="0.3">
      <c r="A20" s="3"/>
      <c r="B20" s="85" t="s">
        <v>68</v>
      </c>
      <c r="C20" s="86">
        <v>7</v>
      </c>
      <c r="D20" s="87">
        <v>29651</v>
      </c>
      <c r="E20" s="87">
        <v>25298</v>
      </c>
    </row>
    <row r="21" spans="1:5" ht="19.5" thickBot="1" x14ac:dyDescent="0.35">
      <c r="A21" s="3"/>
      <c r="B21" s="96" t="s">
        <v>69</v>
      </c>
      <c r="C21" s="97">
        <v>7</v>
      </c>
      <c r="D21" s="98">
        <v>-23969</v>
      </c>
      <c r="E21" s="98">
        <v>-16221</v>
      </c>
    </row>
    <row r="22" spans="1:5" ht="19.5" thickBot="1" x14ac:dyDescent="0.35">
      <c r="A22" s="3"/>
      <c r="B22" s="93" t="s">
        <v>70</v>
      </c>
      <c r="C22" s="99"/>
      <c r="D22" s="95">
        <f>SUM(D20:D21)</f>
        <v>5682</v>
      </c>
      <c r="E22" s="95">
        <f>SUM(E20:E21)</f>
        <v>9077</v>
      </c>
    </row>
    <row r="23" spans="1:5" x14ac:dyDescent="0.3">
      <c r="A23" s="3"/>
      <c r="B23" s="100" t="s">
        <v>71</v>
      </c>
      <c r="C23" s="101"/>
      <c r="D23" s="87">
        <v>26592</v>
      </c>
      <c r="E23" s="87">
        <v>18155</v>
      </c>
    </row>
    <row r="24" spans="1:5" ht="19.5" thickBot="1" x14ac:dyDescent="0.35">
      <c r="A24" s="3"/>
      <c r="B24" s="102" t="s">
        <v>72</v>
      </c>
      <c r="C24" s="103"/>
      <c r="D24" s="98">
        <v>-3067</v>
      </c>
      <c r="E24" s="98">
        <v>-2694</v>
      </c>
    </row>
    <row r="25" spans="1:5" ht="19.5" thickBot="1" x14ac:dyDescent="0.35">
      <c r="A25" s="3"/>
      <c r="B25" s="104" t="s">
        <v>73</v>
      </c>
      <c r="C25" s="99"/>
      <c r="D25" s="95">
        <f>SUM(D23:D24)</f>
        <v>23525</v>
      </c>
      <c r="E25" s="95">
        <f>SUM(E23:E24)</f>
        <v>15461</v>
      </c>
    </row>
    <row r="26" spans="1:5" x14ac:dyDescent="0.3">
      <c r="A26" s="3"/>
      <c r="B26" s="105" t="s">
        <v>74</v>
      </c>
      <c r="C26" s="101"/>
      <c r="D26" s="87">
        <v>-4180</v>
      </c>
      <c r="E26" s="87">
        <v>-4361</v>
      </c>
    </row>
    <row r="27" spans="1:5" ht="19.5" thickBot="1" x14ac:dyDescent="0.35">
      <c r="A27" s="3"/>
      <c r="B27" s="106" t="s">
        <v>75</v>
      </c>
      <c r="C27" s="103"/>
      <c r="D27" s="98">
        <v>-149</v>
      </c>
      <c r="E27" s="98">
        <v>307</v>
      </c>
    </row>
    <row r="28" spans="1:5" ht="19.5" thickBot="1" x14ac:dyDescent="0.35">
      <c r="A28" s="3"/>
      <c r="B28" s="93" t="s">
        <v>76</v>
      </c>
      <c r="C28" s="99"/>
      <c r="D28" s="95">
        <f>SUM(D25:D27)</f>
        <v>19196</v>
      </c>
      <c r="E28" s="95">
        <f>SUM(E25:E27)</f>
        <v>11407</v>
      </c>
    </row>
    <row r="29" spans="1:5" x14ac:dyDescent="0.3">
      <c r="A29" s="3"/>
      <c r="B29" s="107" t="s">
        <v>77</v>
      </c>
      <c r="C29" s="101"/>
      <c r="D29" s="108">
        <v>-8200</v>
      </c>
      <c r="E29" s="87">
        <v>-4014</v>
      </c>
    </row>
    <row r="30" spans="1:5" x14ac:dyDescent="0.3">
      <c r="A30" s="3"/>
      <c r="B30" s="107" t="s">
        <v>78</v>
      </c>
      <c r="C30" s="109"/>
      <c r="D30" s="110">
        <v>1374</v>
      </c>
      <c r="E30" s="87">
        <v>1422</v>
      </c>
    </row>
    <row r="31" spans="1:5" x14ac:dyDescent="0.3">
      <c r="A31" s="3"/>
      <c r="B31" s="111" t="s">
        <v>79</v>
      </c>
      <c r="C31" s="109"/>
      <c r="D31" s="112">
        <f>ROUND(SUM(D29:D30),0)</f>
        <v>-6826</v>
      </c>
      <c r="E31" s="112">
        <f>ROUND(SUM(E29:E30),0)</f>
        <v>-2592</v>
      </c>
    </row>
    <row r="32" spans="1:5" x14ac:dyDescent="0.3">
      <c r="A32" s="3"/>
      <c r="B32" s="107" t="s">
        <v>80</v>
      </c>
      <c r="C32" s="109"/>
      <c r="D32" s="113">
        <v>-2817</v>
      </c>
      <c r="E32" s="87">
        <v>-2178</v>
      </c>
    </row>
    <row r="33" spans="1:5" ht="19.5" thickBot="1" x14ac:dyDescent="0.35">
      <c r="A33" s="3"/>
      <c r="B33" s="106" t="s">
        <v>81</v>
      </c>
      <c r="C33" s="103"/>
      <c r="D33" s="98">
        <v>96</v>
      </c>
      <c r="E33" s="98">
        <v>135</v>
      </c>
    </row>
    <row r="34" spans="1:5" ht="19.5" customHeight="1" thickBot="1" x14ac:dyDescent="0.35">
      <c r="A34" s="3"/>
      <c r="B34" s="114" t="s">
        <v>82</v>
      </c>
      <c r="C34" s="115"/>
      <c r="D34" s="95">
        <f>SUM(D31:D33)</f>
        <v>-9547</v>
      </c>
      <c r="E34" s="95">
        <f>SUM(E31:E33)</f>
        <v>-4635</v>
      </c>
    </row>
    <row r="35" spans="1:5" ht="37.5" customHeight="1" x14ac:dyDescent="0.3">
      <c r="A35" s="3"/>
      <c r="B35" s="116" t="s">
        <v>83</v>
      </c>
      <c r="C35" s="117">
        <v>8</v>
      </c>
      <c r="D35" s="118">
        <v>3803</v>
      </c>
      <c r="E35" s="87">
        <v>7431</v>
      </c>
    </row>
    <row r="36" spans="1:5" ht="38.25" customHeight="1" x14ac:dyDescent="0.3">
      <c r="A36" s="3"/>
      <c r="B36" s="116" t="s">
        <v>84</v>
      </c>
      <c r="C36" s="117"/>
      <c r="D36" s="118">
        <v>0</v>
      </c>
      <c r="E36" s="87">
        <v>530</v>
      </c>
    </row>
    <row r="37" spans="1:5" ht="40.5" customHeight="1" x14ac:dyDescent="0.3">
      <c r="A37" s="3"/>
      <c r="B37" s="116" t="s">
        <v>85</v>
      </c>
      <c r="C37" s="117"/>
      <c r="D37" s="118">
        <v>7</v>
      </c>
      <c r="E37" s="87">
        <v>-22</v>
      </c>
    </row>
    <row r="38" spans="1:5" x14ac:dyDescent="0.3">
      <c r="A38" s="3"/>
      <c r="B38" s="116" t="s">
        <v>86</v>
      </c>
      <c r="C38" s="117">
        <v>9</v>
      </c>
      <c r="D38" s="118">
        <v>60618</v>
      </c>
      <c r="E38" s="87">
        <v>13758</v>
      </c>
    </row>
    <row r="39" spans="1:5" hidden="1" outlineLevel="1" x14ac:dyDescent="0.3">
      <c r="A39" s="3"/>
      <c r="B39" s="116" t="s">
        <v>87</v>
      </c>
      <c r="C39" s="117"/>
      <c r="D39" s="118">
        <v>0</v>
      </c>
      <c r="E39" s="87">
        <v>0</v>
      </c>
    </row>
    <row r="40" spans="1:5" ht="19.5" collapsed="1" thickBot="1" x14ac:dyDescent="0.35">
      <c r="A40" s="3"/>
      <c r="B40" s="119" t="s">
        <v>88</v>
      </c>
      <c r="C40" s="120"/>
      <c r="D40" s="121">
        <v>20787</v>
      </c>
      <c r="E40" s="87">
        <v>11460</v>
      </c>
    </row>
    <row r="41" spans="1:5" ht="19.5" thickBot="1" x14ac:dyDescent="0.35">
      <c r="A41" s="3"/>
      <c r="B41" s="93" t="s">
        <v>90</v>
      </c>
      <c r="C41" s="99"/>
      <c r="D41" s="95">
        <f>ROUND(SUM(D35:D40),0)</f>
        <v>85215</v>
      </c>
      <c r="E41" s="95">
        <f>ROUND(SUM(E35:E40),0)</f>
        <v>33157</v>
      </c>
    </row>
    <row r="42" spans="1:5" hidden="1" outlineLevel="1" x14ac:dyDescent="0.3">
      <c r="A42" s="3"/>
      <c r="B42" s="105" t="e">
        <f>IF(OR(AND(D42&lt;0,E42&lt;0),AND(D42&lt;0,E42=0),AND(E42&lt;0,D42=0)),Ф.2_MLN!#REF!,IF(OR(AND(D42&gt;0,E42&gt;0),AND(E42&gt;0,D42=0),AND(D42&gt;0,E42=0)),Ф.2_MLN!#REF!,IF(AND(D42&gt;0,E42&lt;0),Ф.2_MLN!#REF!,Ф.2_MLN!#REF!)))</f>
        <v>#REF!</v>
      </c>
      <c r="C42" s="101"/>
      <c r="D42" s="108">
        <v>0</v>
      </c>
      <c r="E42" s="87">
        <v>0</v>
      </c>
    </row>
    <row r="43" spans="1:5" collapsed="1" x14ac:dyDescent="0.3">
      <c r="A43" s="3"/>
      <c r="B43" s="107" t="s">
        <v>91</v>
      </c>
      <c r="C43" s="109">
        <v>10</v>
      </c>
      <c r="D43" s="110">
        <v>-38795</v>
      </c>
      <c r="E43" s="87">
        <v>-36251</v>
      </c>
    </row>
    <row r="44" spans="1:5" x14ac:dyDescent="0.3">
      <c r="A44" s="3"/>
      <c r="B44" s="107" t="s">
        <v>92</v>
      </c>
      <c r="C44" s="109">
        <v>11</v>
      </c>
      <c r="D44" s="110">
        <v>-29628</v>
      </c>
      <c r="E44" s="87">
        <v>-27314</v>
      </c>
    </row>
    <row r="45" spans="1:5" outlineLevel="1" x14ac:dyDescent="0.3">
      <c r="A45" s="3"/>
      <c r="B45" s="122" t="s">
        <v>93</v>
      </c>
      <c r="C45" s="123"/>
      <c r="D45" s="110">
        <v>0</v>
      </c>
      <c r="E45" s="87">
        <v>-3157</v>
      </c>
    </row>
    <row r="46" spans="1:5" ht="19.5" thickBot="1" x14ac:dyDescent="0.35">
      <c r="A46" s="3"/>
      <c r="B46" s="124" t="s">
        <v>94</v>
      </c>
      <c r="C46" s="125"/>
      <c r="D46" s="121">
        <v>479</v>
      </c>
      <c r="E46" s="98">
        <v>-1681</v>
      </c>
    </row>
    <row r="47" spans="1:5" ht="19.5" hidden="1" outlineLevel="1" thickBot="1" x14ac:dyDescent="0.35">
      <c r="A47" s="3"/>
      <c r="B47" s="90" t="s">
        <v>89</v>
      </c>
      <c r="C47" s="99"/>
      <c r="D47" s="126">
        <v>0</v>
      </c>
      <c r="E47" s="127">
        <v>0</v>
      </c>
    </row>
    <row r="48" spans="1:5" ht="19.5" collapsed="1" thickBot="1" x14ac:dyDescent="0.35">
      <c r="A48" s="3"/>
      <c r="B48" s="93" t="s">
        <v>95</v>
      </c>
      <c r="C48" s="99"/>
      <c r="D48" s="95">
        <f>ROUND(SUM(D42:D47),0)</f>
        <v>-67944</v>
      </c>
      <c r="E48" s="95">
        <f>ROUND(SUM(E42:E47),0)</f>
        <v>-68403</v>
      </c>
    </row>
    <row r="49" spans="1:5" ht="19.5" hidden="1" outlineLevel="1" thickBot="1" x14ac:dyDescent="0.35">
      <c r="A49" s="3"/>
      <c r="B49" s="107" t="s">
        <v>96</v>
      </c>
      <c r="C49" s="109"/>
      <c r="D49" s="110">
        <v>0</v>
      </c>
      <c r="E49" s="87">
        <v>0</v>
      </c>
    </row>
    <row r="50" spans="1:5" ht="19.5" hidden="1" outlineLevel="1" thickBot="1" x14ac:dyDescent="0.35">
      <c r="A50" s="3"/>
      <c r="B50" s="128" t="s">
        <v>97</v>
      </c>
      <c r="C50" s="129"/>
      <c r="D50" s="118">
        <v>0</v>
      </c>
      <c r="E50" s="87">
        <v>0</v>
      </c>
    </row>
    <row r="51" spans="1:5" ht="19.5" collapsed="1" thickBot="1" x14ac:dyDescent="0.35">
      <c r="A51" s="3"/>
      <c r="B51" s="130" t="s">
        <v>98</v>
      </c>
      <c r="C51" s="131"/>
      <c r="D51" s="132">
        <f>ROUND(SUM(D48,D41,D34,D28,D22,D19,D49,D50),0)+1</f>
        <v>84806</v>
      </c>
      <c r="E51" s="132">
        <f>ROUND(SUM(E48,E41,E34,E28,E22,E19,E49,E50),0)</f>
        <v>41928</v>
      </c>
    </row>
    <row r="52" spans="1:5" ht="19.5" thickBot="1" x14ac:dyDescent="0.35">
      <c r="A52" s="3"/>
      <c r="B52" s="133" t="s">
        <v>99</v>
      </c>
      <c r="C52" s="131"/>
      <c r="D52" s="134">
        <v>-13009</v>
      </c>
      <c r="E52" s="134">
        <v>-2900</v>
      </c>
    </row>
    <row r="53" spans="1:5" ht="19.5" thickBot="1" x14ac:dyDescent="0.35">
      <c r="A53" s="135"/>
      <c r="B53" s="104" t="s">
        <v>100</v>
      </c>
      <c r="C53" s="99"/>
      <c r="D53" s="95">
        <f>ROUND(SUM(D51:D52),0)</f>
        <v>71797</v>
      </c>
      <c r="E53" s="95">
        <f>ROUND(SUM(E51:E52),0)</f>
        <v>39028</v>
      </c>
    </row>
    <row r="54" spans="1:5" x14ac:dyDescent="0.3">
      <c r="A54" s="3"/>
      <c r="B54" s="136" t="e">
        <f>IF(OR(AND(D52&lt;0,E54&lt;0),AND(D52&lt;0,E54=0),AND(E54&lt;0,D52=0)),Ф.2_MLN!#REF!,IF(OR(AND(D52&gt;0,E54&gt;0),AND(E54&gt;0,D52=0),AND(D52&gt;0,E54=0)),Ф.2_MLN!#REF!,IF(AND(D52&gt;0,E54&lt;0),Ф.2_MLN!#REF!,Ф.2_MLN!#REF!)))</f>
        <v>#REF!</v>
      </c>
      <c r="C54" s="101"/>
      <c r="D54" s="137"/>
      <c r="E54" s="137"/>
    </row>
    <row r="55" spans="1:5" x14ac:dyDescent="0.3">
      <c r="A55" s="3"/>
      <c r="B55" s="138" t="s">
        <v>101</v>
      </c>
      <c r="C55" s="109"/>
      <c r="D55" s="139"/>
      <c r="E55" s="139"/>
    </row>
    <row r="56" spans="1:5" x14ac:dyDescent="0.3">
      <c r="A56" s="3"/>
      <c r="B56" s="140" t="s">
        <v>102</v>
      </c>
      <c r="C56" s="109"/>
      <c r="D56" s="141">
        <f>D53-D57</f>
        <v>71186</v>
      </c>
      <c r="E56" s="141">
        <f>E53-E57</f>
        <v>38879</v>
      </c>
    </row>
    <row r="57" spans="1:5" x14ac:dyDescent="0.3">
      <c r="A57" s="3"/>
      <c r="B57" s="140" t="s">
        <v>103</v>
      </c>
      <c r="C57" s="109"/>
      <c r="D57" s="141">
        <v>611</v>
      </c>
      <c r="E57" s="141">
        <v>149</v>
      </c>
    </row>
    <row r="58" spans="1:5" ht="19.5" thickBot="1" x14ac:dyDescent="0.35">
      <c r="A58" s="3"/>
      <c r="B58" s="142"/>
      <c r="C58" s="123"/>
      <c r="D58" s="143"/>
      <c r="E58" s="143"/>
    </row>
    <row r="59" spans="1:5" x14ac:dyDescent="0.3">
      <c r="A59" s="3"/>
      <c r="B59" s="144" t="s">
        <v>104</v>
      </c>
      <c r="C59" s="145"/>
      <c r="D59" s="146"/>
      <c r="E59" s="146"/>
    </row>
    <row r="60" spans="1:5" ht="36" customHeight="1" x14ac:dyDescent="0.3">
      <c r="A60" s="3"/>
      <c r="B60" s="147" t="s">
        <v>105</v>
      </c>
      <c r="C60" s="148"/>
      <c r="D60" s="149"/>
      <c r="E60" s="149"/>
    </row>
    <row r="61" spans="1:5" ht="41.25" customHeight="1" x14ac:dyDescent="0.3">
      <c r="A61" s="3"/>
      <c r="B61" s="150" t="s">
        <v>106</v>
      </c>
      <c r="C61" s="151"/>
      <c r="D61" s="152">
        <v>-2873</v>
      </c>
      <c r="E61" s="110">
        <v>-4161</v>
      </c>
    </row>
    <row r="62" spans="1:5" ht="41.25" customHeight="1" x14ac:dyDescent="0.3">
      <c r="A62" s="3"/>
      <c r="B62" s="150" t="s">
        <v>107</v>
      </c>
      <c r="C62" s="151"/>
      <c r="D62" s="152">
        <v>961</v>
      </c>
      <c r="E62" s="110">
        <v>1620</v>
      </c>
    </row>
    <row r="63" spans="1:5" ht="35.25" customHeight="1" x14ac:dyDescent="0.3">
      <c r="A63" s="3"/>
      <c r="B63" s="150" t="s">
        <v>108</v>
      </c>
      <c r="C63" s="151"/>
      <c r="D63" s="110">
        <v>-7</v>
      </c>
      <c r="E63" s="110">
        <v>22</v>
      </c>
    </row>
    <row r="64" spans="1:5" x14ac:dyDescent="0.3">
      <c r="A64" s="3"/>
      <c r="B64" s="153" t="s">
        <v>109</v>
      </c>
      <c r="C64" s="109"/>
      <c r="D64" s="110">
        <v>7957</v>
      </c>
      <c r="E64" s="110">
        <v>236</v>
      </c>
    </row>
    <row r="65" spans="1:5" ht="37.5" customHeight="1" x14ac:dyDescent="0.3">
      <c r="A65" s="3"/>
      <c r="B65" s="147" t="s">
        <v>110</v>
      </c>
      <c r="C65" s="148"/>
      <c r="D65" s="154">
        <f>SUM(D61:D64)</f>
        <v>6038</v>
      </c>
      <c r="E65" s="154">
        <f>SUM(E61:E64)</f>
        <v>-2283</v>
      </c>
    </row>
    <row r="66" spans="1:5" x14ac:dyDescent="0.3">
      <c r="B66" s="147"/>
      <c r="C66" s="148"/>
      <c r="D66" s="155"/>
      <c r="E66" s="155"/>
    </row>
    <row r="67" spans="1:5" ht="38.25" customHeight="1" x14ac:dyDescent="0.3">
      <c r="B67" s="147" t="s">
        <v>111</v>
      </c>
      <c r="C67" s="148"/>
      <c r="D67" s="155"/>
      <c r="E67" s="155"/>
    </row>
    <row r="68" spans="1:5" ht="38.25" customHeight="1" x14ac:dyDescent="0.3">
      <c r="B68" s="150" t="s">
        <v>112</v>
      </c>
      <c r="C68" s="148"/>
      <c r="D68" s="110">
        <v>-10152</v>
      </c>
      <c r="E68" s="110">
        <v>0</v>
      </c>
    </row>
    <row r="69" spans="1:5" outlineLevel="1" x14ac:dyDescent="0.3">
      <c r="B69" s="150" t="s">
        <v>43</v>
      </c>
      <c r="C69" s="151"/>
      <c r="D69" s="110">
        <v>2135</v>
      </c>
      <c r="E69" s="110">
        <v>1</v>
      </c>
    </row>
    <row r="70" spans="1:5" ht="38.25" customHeight="1" thickBot="1" x14ac:dyDescent="0.35">
      <c r="B70" s="147" t="s">
        <v>114</v>
      </c>
      <c r="C70" s="148"/>
      <c r="D70" s="154">
        <f>D69+D68</f>
        <v>-8017</v>
      </c>
      <c r="E70" s="154">
        <f>E69+E68</f>
        <v>1</v>
      </c>
    </row>
    <row r="71" spans="1:5" ht="19.5" thickBot="1" x14ac:dyDescent="0.35">
      <c r="B71" s="156" t="s">
        <v>115</v>
      </c>
      <c r="C71" s="131"/>
      <c r="D71" s="132">
        <f>D70+D65</f>
        <v>-1979</v>
      </c>
      <c r="E71" s="132">
        <f>E70+E65</f>
        <v>-2282</v>
      </c>
    </row>
    <row r="72" spans="1:5" ht="19.5" thickBot="1" x14ac:dyDescent="0.35">
      <c r="B72" s="156" t="s">
        <v>117</v>
      </c>
      <c r="C72" s="131"/>
      <c r="D72" s="132">
        <f>SUM(D71,D53)</f>
        <v>69818</v>
      </c>
      <c r="E72" s="132">
        <f>SUM(E71,E53)</f>
        <v>36746</v>
      </c>
    </row>
    <row r="73" spans="1:5" hidden="1" outlineLevel="1" x14ac:dyDescent="0.3">
      <c r="B73" s="157"/>
      <c r="C73" s="101"/>
      <c r="D73" s="158"/>
      <c r="E73" s="158"/>
    </row>
    <row r="74" spans="1:5" ht="37.5" hidden="1" outlineLevel="1" x14ac:dyDescent="0.3">
      <c r="B74" s="159" t="str">
        <f>B67</f>
        <v>Чистый прочий совокупный убыток, не подлежащий реклассификации в состав прибыли или 
 убытка в последующих периодах:</v>
      </c>
      <c r="C74" s="160"/>
      <c r="D74" s="158"/>
      <c r="E74" s="158"/>
    </row>
    <row r="75" spans="1:5" ht="19.5" hidden="1" outlineLevel="1" thickBot="1" x14ac:dyDescent="0.35">
      <c r="B75" s="161" t="s">
        <v>118</v>
      </c>
      <c r="C75" s="162"/>
      <c r="D75" s="121">
        <v>-3144</v>
      </c>
      <c r="E75" s="121">
        <v>-52</v>
      </c>
    </row>
    <row r="76" spans="1:5" ht="38.25" hidden="1" outlineLevel="1" thickBot="1" x14ac:dyDescent="0.35">
      <c r="B76" s="163" t="s">
        <v>113</v>
      </c>
      <c r="C76" s="164"/>
      <c r="D76" s="165">
        <f>D75</f>
        <v>-3144</v>
      </c>
      <c r="E76" s="165">
        <f>E75</f>
        <v>-52</v>
      </c>
    </row>
    <row r="77" spans="1:5" collapsed="1" x14ac:dyDescent="0.3">
      <c r="B77" s="136" t="e">
        <f>IF(OR(AND(D71&lt;0,E77&lt;0),AND(D71&lt;0,E77=0),AND(E77&lt;0,D71=0)),Ф.2_MLN!#REF!,IF(OR(AND(D71&gt;0,E77&gt;0),AND(E77&gt;0,D71=0),AND(D71&gt;0,E77=0)),Ф.2_MLN!#REF!,IF(AND(D71&gt;0,E77&lt;0),Ф.2_MLN!#REF!,Ф.2_MLN!#REF!)))</f>
        <v>#REF!</v>
      </c>
      <c r="C77" s="101"/>
      <c r="D77" s="158"/>
      <c r="E77" s="158"/>
    </row>
    <row r="78" spans="1:5" x14ac:dyDescent="0.3">
      <c r="B78" s="138" t="s">
        <v>119</v>
      </c>
      <c r="C78" s="109"/>
      <c r="D78" s="166"/>
      <c r="E78" s="166"/>
    </row>
    <row r="79" spans="1:5" x14ac:dyDescent="0.3">
      <c r="B79" s="140" t="s">
        <v>102</v>
      </c>
      <c r="C79" s="109"/>
      <c r="D79" s="167">
        <f>ROUND(D72,0)-D80</f>
        <v>69207</v>
      </c>
      <c r="E79" s="167">
        <f>ROUND(E72,0)-E80</f>
        <v>36597</v>
      </c>
    </row>
    <row r="80" spans="1:5" ht="19.5" thickBot="1" x14ac:dyDescent="0.35">
      <c r="B80" s="168" t="s">
        <v>103</v>
      </c>
      <c r="C80" s="169"/>
      <c r="D80" s="170">
        <f>D57</f>
        <v>611</v>
      </c>
      <c r="E80" s="170">
        <f>E57</f>
        <v>149</v>
      </c>
    </row>
    <row r="81" spans="2:5" ht="19.5" thickBot="1" x14ac:dyDescent="0.35">
      <c r="B81" s="104" t="s">
        <v>120</v>
      </c>
      <c r="C81" s="99"/>
      <c r="D81" s="171">
        <f>SUM(D79:D80)</f>
        <v>69818</v>
      </c>
      <c r="E81" s="171">
        <f>SUM(E79:E80)</f>
        <v>36746</v>
      </c>
    </row>
    <row r="82" spans="2:5" ht="19.5" thickBot="1" x14ac:dyDescent="0.35">
      <c r="B82" s="156" t="s">
        <v>121</v>
      </c>
      <c r="C82" s="131">
        <v>29</v>
      </c>
      <c r="D82" s="172">
        <v>433.85269721521672</v>
      </c>
      <c r="E82" s="172">
        <v>236.42454367435826</v>
      </c>
    </row>
    <row r="83" spans="2:5" x14ac:dyDescent="0.3">
      <c r="B83" s="173" t="s">
        <v>54</v>
      </c>
      <c r="C83" s="173"/>
      <c r="D83" s="174"/>
      <c r="E83" s="3"/>
    </row>
    <row r="84" spans="2:5" x14ac:dyDescent="0.3">
      <c r="B84" s="173"/>
      <c r="C84" s="173"/>
      <c r="D84" s="174"/>
      <c r="E84" s="3"/>
    </row>
    <row r="85" spans="2:5" x14ac:dyDescent="0.3">
      <c r="B85" s="175" t="s">
        <v>55</v>
      </c>
      <c r="C85" s="175"/>
      <c r="D85" s="63" t="s">
        <v>56</v>
      </c>
      <c r="E85" s="3"/>
    </row>
    <row r="86" spans="2:5" x14ac:dyDescent="0.3">
      <c r="B86" s="176"/>
      <c r="C86" s="176"/>
      <c r="D86" s="177"/>
      <c r="E86" s="3"/>
    </row>
    <row r="87" spans="2:5" x14ac:dyDescent="0.3">
      <c r="B87" s="3"/>
      <c r="C87" s="3"/>
      <c r="D87" s="63"/>
      <c r="E87" s="3"/>
    </row>
    <row r="88" spans="2:5" x14ac:dyDescent="0.3">
      <c r="B88" s="3"/>
      <c r="C88" s="3"/>
      <c r="D88" s="63"/>
      <c r="E88" s="3"/>
    </row>
    <row r="89" spans="2:5" x14ac:dyDescent="0.3">
      <c r="B89" s="178" t="s">
        <v>57</v>
      </c>
      <c r="C89" s="178"/>
      <c r="D89" s="63" t="s">
        <v>58</v>
      </c>
      <c r="E89" s="3"/>
    </row>
    <row r="90" spans="2:5" x14ac:dyDescent="0.3">
      <c r="B90" s="3"/>
      <c r="C90" s="3"/>
      <c r="D90" s="63"/>
      <c r="E90" s="3"/>
    </row>
    <row r="91" spans="2:5" x14ac:dyDescent="0.3">
      <c r="B91" s="65" t="s">
        <v>204</v>
      </c>
      <c r="C91" s="65"/>
      <c r="D91" s="3"/>
      <c r="E91" s="3"/>
    </row>
    <row r="92" spans="2:5" x14ac:dyDescent="0.3">
      <c r="B92" s="65" t="s">
        <v>60</v>
      </c>
      <c r="C92" s="65"/>
      <c r="D92" s="71"/>
      <c r="E92" s="3"/>
    </row>
    <row r="93" spans="2:5" x14ac:dyDescent="0.3">
      <c r="B93" s="65"/>
      <c r="C93" s="65"/>
      <c r="D93" s="3"/>
      <c r="E93" s="3"/>
    </row>
    <row r="94" spans="2:5" x14ac:dyDescent="0.3">
      <c r="B94" s="3"/>
      <c r="C94" s="3"/>
      <c r="D94" s="3"/>
      <c r="E94" s="3"/>
    </row>
    <row r="95" spans="2:5" x14ac:dyDescent="0.3">
      <c r="B95" s="3"/>
      <c r="C95" s="3"/>
      <c r="D95" s="3"/>
      <c r="E95" s="3"/>
    </row>
    <row r="96" spans="2:5" x14ac:dyDescent="0.3">
      <c r="B96" s="3"/>
      <c r="C96" s="3"/>
      <c r="D96" s="3"/>
      <c r="E96" s="3"/>
    </row>
    <row r="97" spans="2:5" x14ac:dyDescent="0.3">
      <c r="B97" s="3"/>
      <c r="C97" s="3"/>
      <c r="D97" s="3"/>
      <c r="E97" s="3"/>
    </row>
    <row r="98" spans="2:5" x14ac:dyDescent="0.3">
      <c r="B98" s="3"/>
      <c r="C98" s="3"/>
      <c r="D98" s="3"/>
      <c r="E98" s="3"/>
    </row>
    <row r="99" spans="2:5" x14ac:dyDescent="0.3">
      <c r="B99" s="3"/>
      <c r="C99" s="3"/>
      <c r="D99" s="3"/>
      <c r="E99" s="3"/>
    </row>
    <row r="100" spans="2:5" x14ac:dyDescent="0.3">
      <c r="B100" s="3"/>
      <c r="C100" s="3"/>
      <c r="D100" s="3"/>
      <c r="E100" s="3"/>
    </row>
    <row r="101" spans="2:5" x14ac:dyDescent="0.3">
      <c r="B101" s="3"/>
      <c r="C101" s="3"/>
      <c r="D101" s="3"/>
      <c r="E101" s="3"/>
    </row>
    <row r="102" spans="2:5" x14ac:dyDescent="0.3">
      <c r="B102" s="3"/>
      <c r="C102" s="3"/>
      <c r="D102" s="3"/>
      <c r="E102" s="3"/>
    </row>
    <row r="103" spans="2:5" x14ac:dyDescent="0.3">
      <c r="B103" s="3"/>
      <c r="C103" s="3"/>
      <c r="D103" s="3"/>
      <c r="E103" s="3"/>
    </row>
    <row r="104" spans="2:5" x14ac:dyDescent="0.3">
      <c r="B104" s="3"/>
      <c r="C104" s="3"/>
      <c r="D104" s="3"/>
      <c r="E104" s="3"/>
    </row>
    <row r="105" spans="2:5" x14ac:dyDescent="0.3">
      <c r="B105" s="3"/>
      <c r="C105" s="3"/>
      <c r="D105" s="3"/>
      <c r="E105" s="3"/>
    </row>
    <row r="106" spans="2:5" x14ac:dyDescent="0.3">
      <c r="B106" s="3"/>
      <c r="C106" s="3"/>
      <c r="D106" s="3"/>
      <c r="E106" s="3"/>
    </row>
    <row r="107" spans="2:5" x14ac:dyDescent="0.3">
      <c r="B107" s="3"/>
      <c r="C107" s="3"/>
      <c r="D107" s="3"/>
      <c r="E107" s="3"/>
    </row>
    <row r="108" spans="2:5" x14ac:dyDescent="0.3">
      <c r="B108" s="3"/>
      <c r="C108" s="3"/>
      <c r="D108" s="3"/>
      <c r="E108" s="3"/>
    </row>
    <row r="109" spans="2:5" x14ac:dyDescent="0.3">
      <c r="B109" s="3"/>
      <c r="C109" s="3"/>
      <c r="D109" s="3"/>
      <c r="E109" s="3"/>
    </row>
    <row r="110" spans="2:5" x14ac:dyDescent="0.3">
      <c r="B110" s="3"/>
      <c r="C110" s="3"/>
      <c r="D110" s="3"/>
      <c r="E110" s="3"/>
    </row>
    <row r="111" spans="2:5" x14ac:dyDescent="0.3">
      <c r="B111" s="3"/>
      <c r="C111" s="3"/>
      <c r="D111" s="3"/>
      <c r="E111" s="3"/>
    </row>
    <row r="112" spans="2:5" x14ac:dyDescent="0.3">
      <c r="B112" s="3"/>
      <c r="C112" s="3"/>
      <c r="D112" s="3"/>
      <c r="E112" s="3"/>
    </row>
    <row r="113" spans="2:5" x14ac:dyDescent="0.3">
      <c r="B113" s="3"/>
      <c r="C113" s="3"/>
      <c r="D113" s="3"/>
      <c r="E113" s="3"/>
    </row>
    <row r="114" spans="2:5" x14ac:dyDescent="0.3">
      <c r="B114" s="3"/>
      <c r="C114" s="3"/>
      <c r="D114" s="3"/>
      <c r="E114" s="3"/>
    </row>
    <row r="115" spans="2:5" x14ac:dyDescent="0.3">
      <c r="B115" s="3"/>
      <c r="C115" s="3"/>
      <c r="D115" s="3"/>
      <c r="E115" s="3"/>
    </row>
    <row r="116" spans="2:5" x14ac:dyDescent="0.3">
      <c r="B116" s="3"/>
      <c r="C116" s="3"/>
      <c r="D116" s="3"/>
      <c r="E116" s="3"/>
    </row>
    <row r="117" spans="2:5" x14ac:dyDescent="0.3">
      <c r="B117" s="3"/>
      <c r="C117" s="3"/>
      <c r="D117" s="3"/>
      <c r="E117" s="3"/>
    </row>
    <row r="118" spans="2:5" x14ac:dyDescent="0.3">
      <c r="B118" s="3"/>
      <c r="C118" s="3"/>
      <c r="D118" s="3"/>
      <c r="E118" s="3"/>
    </row>
    <row r="119" spans="2:5" x14ac:dyDescent="0.3">
      <c r="B119" s="3"/>
      <c r="C119" s="3"/>
      <c r="D119" s="3"/>
      <c r="E119" s="3"/>
    </row>
    <row r="120" spans="2:5" x14ac:dyDescent="0.3">
      <c r="B120" s="3"/>
      <c r="C120" s="3"/>
      <c r="D120" s="3"/>
      <c r="E120" s="3"/>
    </row>
    <row r="121" spans="2:5" x14ac:dyDescent="0.3">
      <c r="B121" s="3"/>
      <c r="C121" s="3"/>
      <c r="D121" s="3"/>
      <c r="E121" s="3"/>
    </row>
    <row r="122" spans="2:5" x14ac:dyDescent="0.3">
      <c r="B122" s="3"/>
      <c r="C122" s="3"/>
      <c r="D122" s="3"/>
      <c r="E122" s="3"/>
    </row>
    <row r="123" spans="2:5" x14ac:dyDescent="0.3">
      <c r="B123" s="3"/>
      <c r="C123" s="3"/>
      <c r="D123" s="3"/>
      <c r="E123" s="3"/>
    </row>
    <row r="124" spans="2:5" x14ac:dyDescent="0.3">
      <c r="B124" s="3"/>
      <c r="C124" s="3"/>
      <c r="D124" s="3"/>
      <c r="E124" s="3"/>
    </row>
    <row r="125" spans="2:5" x14ac:dyDescent="0.3">
      <c r="B125" s="3"/>
      <c r="C125" s="3"/>
      <c r="D125" s="3"/>
      <c r="E125" s="3"/>
    </row>
    <row r="126" spans="2:5" x14ac:dyDescent="0.3">
      <c r="B126" s="3"/>
      <c r="C126" s="3"/>
      <c r="D126" s="3"/>
      <c r="E126" s="3"/>
    </row>
    <row r="127" spans="2:5" x14ac:dyDescent="0.3">
      <c r="B127" s="3"/>
      <c r="C127" s="3"/>
      <c r="D127" s="3"/>
      <c r="E127" s="3"/>
    </row>
    <row r="128" spans="2:5" x14ac:dyDescent="0.3">
      <c r="B128" s="3"/>
      <c r="C128" s="3"/>
      <c r="D128" s="3"/>
      <c r="E128" s="3"/>
    </row>
    <row r="129" spans="2:5" x14ac:dyDescent="0.3">
      <c r="B129" s="3"/>
      <c r="C129" s="3"/>
      <c r="D129" s="3"/>
      <c r="E129" s="3"/>
    </row>
    <row r="130" spans="2:5" x14ac:dyDescent="0.3">
      <c r="B130" s="3"/>
      <c r="C130" s="3"/>
      <c r="D130" s="3"/>
      <c r="E130" s="3"/>
    </row>
    <row r="131" spans="2:5" x14ac:dyDescent="0.3">
      <c r="B131" s="3"/>
      <c r="C131" s="3"/>
      <c r="D131" s="3"/>
      <c r="E131" s="3"/>
    </row>
    <row r="132" spans="2:5" x14ac:dyDescent="0.3">
      <c r="B132" s="3"/>
      <c r="C132" s="3"/>
      <c r="D132" s="3"/>
      <c r="E132" s="3"/>
    </row>
    <row r="133" spans="2:5" x14ac:dyDescent="0.3">
      <c r="B133" s="3"/>
      <c r="C133" s="3"/>
      <c r="D133" s="3"/>
      <c r="E133" s="3"/>
    </row>
    <row r="134" spans="2:5" x14ac:dyDescent="0.3">
      <c r="B134" s="3"/>
      <c r="C134" s="3"/>
      <c r="D134" s="3"/>
      <c r="E134" s="3"/>
    </row>
    <row r="135" spans="2:5" x14ac:dyDescent="0.3">
      <c r="B135" s="3"/>
      <c r="C135" s="3"/>
      <c r="D135" s="3"/>
      <c r="E135" s="3"/>
    </row>
    <row r="136" spans="2:5" x14ac:dyDescent="0.3">
      <c r="B136" s="3"/>
      <c r="C136" s="3"/>
      <c r="D136" s="3"/>
      <c r="E136" s="3"/>
    </row>
    <row r="137" spans="2:5" x14ac:dyDescent="0.3">
      <c r="B137" s="3"/>
      <c r="C137" s="3"/>
      <c r="D137" s="3"/>
      <c r="E137" s="3"/>
    </row>
    <row r="138" spans="2:5" x14ac:dyDescent="0.3">
      <c r="B138" s="3"/>
      <c r="C138" s="3"/>
      <c r="D138" s="3"/>
      <c r="E138" s="3"/>
    </row>
    <row r="139" spans="2:5" x14ac:dyDescent="0.3">
      <c r="B139" s="3"/>
      <c r="C139" s="3"/>
      <c r="D139" s="3"/>
      <c r="E139" s="3"/>
    </row>
    <row r="140" spans="2:5" x14ac:dyDescent="0.3">
      <c r="B140" s="3"/>
      <c r="C140" s="3"/>
      <c r="D140" s="3"/>
      <c r="E140" s="3"/>
    </row>
    <row r="141" spans="2:5" x14ac:dyDescent="0.3">
      <c r="B141" s="3"/>
      <c r="C141" s="3"/>
      <c r="D141" s="3"/>
      <c r="E141" s="3"/>
    </row>
    <row r="142" spans="2:5" x14ac:dyDescent="0.3">
      <c r="B142" s="3"/>
      <c r="C142" s="3"/>
      <c r="D142" s="3"/>
      <c r="E142" s="3"/>
    </row>
    <row r="143" spans="2:5" x14ac:dyDescent="0.3">
      <c r="B143" s="3"/>
      <c r="C143" s="3"/>
      <c r="D143" s="3"/>
      <c r="E143" s="3"/>
    </row>
    <row r="144" spans="2:5" x14ac:dyDescent="0.3">
      <c r="B144" s="3"/>
      <c r="C144" s="3"/>
      <c r="D144" s="3"/>
      <c r="E144" s="3"/>
    </row>
    <row r="145" spans="2:5" x14ac:dyDescent="0.3">
      <c r="B145" s="3"/>
      <c r="C145" s="3"/>
      <c r="D145" s="3"/>
      <c r="E145" s="3"/>
    </row>
    <row r="146" spans="2:5" x14ac:dyDescent="0.3">
      <c r="B146" s="3"/>
      <c r="C146" s="3"/>
      <c r="D146" s="3"/>
      <c r="E146" s="3"/>
    </row>
  </sheetData>
  <protectedRanges>
    <protectedRange algorithmName="SHA-512" hashValue="WUtQ8PjJ2AZZLOfEmWZcGF66Q73NyoHhB+9fOZXikIl5GxRHSuWb5KV1ac9D0B34098/Z4To6Bc6uNE72OGZgw==" saltValue="zmxsgxEYGH+/31P5ZSk5eQ==" spinCount="100000" sqref="D18:E18 D20:E21 D23:E24 D26:E27 D29:E30 D32:E33 D52:E52 D61:E64 D69:E69 D14:E16 D82:E82 D49:E50 D35:E40 D75:E75 D56:E56 D79:E79 D42:E47 D68" name="Range1"/>
  </protectedRanges>
  <mergeCells count="5">
    <mergeCell ref="B8:E8"/>
    <mergeCell ref="B9:E9"/>
    <mergeCell ref="B10:E10"/>
    <mergeCell ref="B11:E11"/>
    <mergeCell ref="B7:E7"/>
  </mergeCells>
  <pageMargins left="0.70866141732283472" right="0.70866141732283472" top="0.19685039370078741" bottom="0.74803149606299213" header="0.31496062992125984" footer="0.31496062992125984"/>
  <pageSetup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BF22-1338-40B6-B690-9D98B0237570}">
  <sheetPr>
    <tabColor rgb="FFD02293"/>
    <pageSetUpPr autoPageBreaks="0"/>
  </sheetPr>
  <dimension ref="A1:Q99"/>
  <sheetViews>
    <sheetView view="pageBreakPreview" topLeftCell="B1" zoomScale="60" zoomScaleNormal="100" workbookViewId="0">
      <selection activeCell="B34" sqref="B34"/>
    </sheetView>
  </sheetViews>
  <sheetFormatPr defaultRowHeight="18.75" outlineLevelRow="1" outlineLevelCol="1" x14ac:dyDescent="0.3"/>
  <cols>
    <col min="1" max="1" width="9.140625" style="179" hidden="1" customWidth="1" outlineLevel="1"/>
    <col min="2" max="2" width="120.7109375" style="197" customWidth="1" collapsed="1"/>
    <col min="3" max="3" width="12.7109375" style="197" customWidth="1"/>
    <col min="4" max="4" width="32" style="197" customWidth="1"/>
    <col min="5" max="5" width="33.140625" style="197" customWidth="1"/>
    <col min="6" max="7" width="14.42578125" style="88" bestFit="1" customWidth="1"/>
    <col min="8" max="16384" width="9.140625" style="76"/>
  </cols>
  <sheetData>
    <row r="1" spans="1:10" x14ac:dyDescent="0.3">
      <c r="B1" s="180" t="s">
        <v>0</v>
      </c>
      <c r="C1" s="180"/>
      <c r="D1" s="181"/>
      <c r="E1" s="182" t="s">
        <v>122</v>
      </c>
    </row>
    <row r="2" spans="1:10" x14ac:dyDescent="0.3">
      <c r="B2" s="180" t="s">
        <v>1</v>
      </c>
      <c r="C2" s="180"/>
      <c r="D2" s="181"/>
      <c r="E2" s="183"/>
    </row>
    <row r="3" spans="1:10" x14ac:dyDescent="0.3">
      <c r="B3" s="180" t="s">
        <v>2</v>
      </c>
      <c r="C3" s="180"/>
      <c r="D3" s="181"/>
      <c r="E3" s="181"/>
    </row>
    <row r="4" spans="1:10" x14ac:dyDescent="0.3">
      <c r="B4" s="180" t="s">
        <v>3</v>
      </c>
      <c r="C4" s="180"/>
      <c r="D4" s="184"/>
      <c r="E4" s="184"/>
    </row>
    <row r="5" spans="1:10" x14ac:dyDescent="0.3">
      <c r="B5" s="180" t="s">
        <v>4</v>
      </c>
      <c r="C5" s="180"/>
      <c r="D5" s="184"/>
      <c r="E5" s="184"/>
    </row>
    <row r="6" spans="1:10" x14ac:dyDescent="0.3">
      <c r="B6" s="379" t="s">
        <v>225</v>
      </c>
      <c r="C6" s="379"/>
      <c r="D6" s="379"/>
      <c r="E6" s="379"/>
    </row>
    <row r="7" spans="1:10" x14ac:dyDescent="0.3">
      <c r="B7" s="379" t="s">
        <v>216</v>
      </c>
      <c r="C7" s="379"/>
      <c r="D7" s="379"/>
      <c r="E7" s="379"/>
    </row>
    <row r="8" spans="1:10" x14ac:dyDescent="0.3">
      <c r="B8" s="379" t="s">
        <v>206</v>
      </c>
      <c r="C8" s="379"/>
      <c r="D8" s="379"/>
      <c r="E8" s="379"/>
    </row>
    <row r="9" spans="1:10" x14ac:dyDescent="0.3">
      <c r="B9" s="378" t="s">
        <v>211</v>
      </c>
      <c r="C9" s="378"/>
      <c r="D9" s="378"/>
      <c r="E9" s="378"/>
      <c r="I9" s="187"/>
      <c r="J9" s="187"/>
    </row>
    <row r="10" spans="1:10" x14ac:dyDescent="0.3">
      <c r="B10" s="378" t="s">
        <v>6</v>
      </c>
      <c r="C10" s="378"/>
      <c r="D10" s="378"/>
      <c r="E10" s="378"/>
    </row>
    <row r="11" spans="1:10" ht="19.5" thickBot="1" x14ac:dyDescent="0.35">
      <c r="B11" s="188"/>
      <c r="C11" s="188"/>
      <c r="D11" s="185"/>
      <c r="E11" s="6"/>
    </row>
    <row r="12" spans="1:10" ht="57" customHeight="1" thickBot="1" x14ac:dyDescent="0.35">
      <c r="A12" s="189" t="s">
        <v>8</v>
      </c>
      <c r="B12" s="190"/>
      <c r="C12" s="191" t="s">
        <v>7</v>
      </c>
      <c r="D12" s="192" t="s">
        <v>212</v>
      </c>
      <c r="E12" s="192" t="s">
        <v>213</v>
      </c>
      <c r="J12" s="187"/>
    </row>
    <row r="13" spans="1:10" x14ac:dyDescent="0.3">
      <c r="A13" s="193"/>
      <c r="B13" s="194" t="s">
        <v>123</v>
      </c>
      <c r="C13" s="195"/>
      <c r="D13" s="196"/>
      <c r="E13" s="196"/>
    </row>
    <row r="14" spans="1:10" x14ac:dyDescent="0.3">
      <c r="A14" s="198">
        <v>1</v>
      </c>
      <c r="B14" s="199" t="s">
        <v>124</v>
      </c>
      <c r="C14" s="200">
        <v>5</v>
      </c>
      <c r="D14" s="141">
        <v>165634</v>
      </c>
      <c r="E14" s="141">
        <v>103927</v>
      </c>
      <c r="H14" s="88"/>
      <c r="I14" s="88"/>
    </row>
    <row r="15" spans="1:10" ht="18.75" customHeight="1" x14ac:dyDescent="0.3">
      <c r="A15" s="198">
        <v>2</v>
      </c>
      <c r="B15" s="199" t="s">
        <v>125</v>
      </c>
      <c r="C15" s="200">
        <v>5</v>
      </c>
      <c r="D15" s="141">
        <v>-63633</v>
      </c>
      <c r="E15" s="141">
        <v>-80029</v>
      </c>
      <c r="H15" s="88"/>
      <c r="I15" s="88"/>
    </row>
    <row r="16" spans="1:10" x14ac:dyDescent="0.3">
      <c r="A16" s="198">
        <v>3</v>
      </c>
      <c r="B16" s="199" t="s">
        <v>126</v>
      </c>
      <c r="C16" s="202"/>
      <c r="D16" s="141">
        <v>22617</v>
      </c>
      <c r="E16" s="141">
        <v>25021</v>
      </c>
      <c r="H16" s="88"/>
      <c r="I16" s="88"/>
    </row>
    <row r="17" spans="1:9" x14ac:dyDescent="0.3">
      <c r="A17" s="198">
        <v>4</v>
      </c>
      <c r="B17" s="199" t="s">
        <v>127</v>
      </c>
      <c r="C17" s="202"/>
      <c r="D17" s="141">
        <v>-17449</v>
      </c>
      <c r="E17" s="141">
        <v>-18124</v>
      </c>
      <c r="H17" s="88"/>
      <c r="I17" s="88"/>
    </row>
    <row r="18" spans="1:9" x14ac:dyDescent="0.3">
      <c r="A18" s="198">
        <v>5</v>
      </c>
      <c r="B18" s="199" t="s">
        <v>128</v>
      </c>
      <c r="C18" s="202"/>
      <c r="D18" s="141">
        <v>25841</v>
      </c>
      <c r="E18" s="141">
        <v>16390</v>
      </c>
      <c r="H18" s="88"/>
      <c r="I18" s="88"/>
    </row>
    <row r="19" spans="1:9" x14ac:dyDescent="0.3">
      <c r="A19" s="198">
        <v>6</v>
      </c>
      <c r="B19" s="199" t="s">
        <v>129</v>
      </c>
      <c r="C19" s="202"/>
      <c r="D19" s="141">
        <v>-2917</v>
      </c>
      <c r="E19" s="141">
        <v>-2331</v>
      </c>
      <c r="H19" s="88"/>
      <c r="I19" s="88"/>
    </row>
    <row r="20" spans="1:9" x14ac:dyDescent="0.3">
      <c r="A20" s="198">
        <v>7</v>
      </c>
      <c r="B20" s="199" t="s">
        <v>130</v>
      </c>
      <c r="C20" s="202"/>
      <c r="D20" s="141">
        <v>-6949</v>
      </c>
      <c r="E20" s="141">
        <v>-2566</v>
      </c>
      <c r="H20" s="88"/>
      <c r="I20" s="88"/>
    </row>
    <row r="21" spans="1:9" x14ac:dyDescent="0.3">
      <c r="A21" s="198">
        <v>8</v>
      </c>
      <c r="B21" s="203" t="s">
        <v>131</v>
      </c>
      <c r="C21" s="204"/>
      <c r="D21" s="141">
        <v>0</v>
      </c>
      <c r="E21" s="141">
        <v>306</v>
      </c>
      <c r="H21" s="88"/>
      <c r="I21" s="88"/>
    </row>
    <row r="22" spans="1:9" ht="18.75" customHeight="1" x14ac:dyDescent="0.3">
      <c r="A22" s="198">
        <v>9</v>
      </c>
      <c r="B22" s="199" t="s">
        <v>132</v>
      </c>
      <c r="C22" s="200">
        <v>9</v>
      </c>
      <c r="D22" s="141">
        <v>36982</v>
      </c>
      <c r="E22" s="374">
        <v>8333</v>
      </c>
      <c r="H22" s="88"/>
      <c r="I22" s="88"/>
    </row>
    <row r="23" spans="1:9" ht="36" customHeight="1" x14ac:dyDescent="0.3">
      <c r="A23" s="198">
        <v>10.1</v>
      </c>
      <c r="B23" s="205" t="s">
        <v>133</v>
      </c>
      <c r="C23" s="200">
        <v>8</v>
      </c>
      <c r="D23" s="141">
        <v>14721</v>
      </c>
      <c r="E23" s="374">
        <v>4807</v>
      </c>
      <c r="H23" s="88"/>
      <c r="I23" s="88"/>
    </row>
    <row r="24" spans="1:9" x14ac:dyDescent="0.3">
      <c r="A24" s="198">
        <v>12</v>
      </c>
      <c r="B24" s="203" t="s">
        <v>134</v>
      </c>
      <c r="C24" s="202"/>
      <c r="D24" s="141">
        <v>-66641</v>
      </c>
      <c r="E24" s="374">
        <v>-63084</v>
      </c>
      <c r="H24" s="88"/>
      <c r="I24" s="88"/>
    </row>
    <row r="25" spans="1:9" x14ac:dyDescent="0.3">
      <c r="A25" s="198">
        <v>11</v>
      </c>
      <c r="B25" s="199" t="s">
        <v>135</v>
      </c>
      <c r="C25" s="202"/>
      <c r="D25" s="141">
        <v>13011</v>
      </c>
      <c r="E25" s="374">
        <v>3397</v>
      </c>
      <c r="H25" s="88"/>
      <c r="I25" s="88"/>
    </row>
    <row r="26" spans="1:9" hidden="1" outlineLevel="1" x14ac:dyDescent="0.3">
      <c r="A26" s="198">
        <v>11.1</v>
      </c>
      <c r="B26" s="199" t="s">
        <v>136</v>
      </c>
      <c r="C26" s="202"/>
      <c r="D26" s="141">
        <v>0</v>
      </c>
      <c r="E26" s="374">
        <v>0</v>
      </c>
    </row>
    <row r="27" spans="1:9" ht="42.75" customHeight="1" collapsed="1" x14ac:dyDescent="0.3">
      <c r="A27" s="198"/>
      <c r="B27" s="206" t="s">
        <v>137</v>
      </c>
      <c r="C27" s="202"/>
      <c r="D27" s="207">
        <f>SUM(D14:D26)</f>
        <v>121217</v>
      </c>
      <c r="E27" s="375">
        <f>SUM(E14:E26)</f>
        <v>-3953</v>
      </c>
      <c r="H27" s="88"/>
      <c r="I27" s="88"/>
    </row>
    <row r="28" spans="1:9" x14ac:dyDescent="0.3">
      <c r="A28" s="198"/>
      <c r="B28" s="199"/>
      <c r="C28" s="202"/>
      <c r="D28" s="141"/>
      <c r="E28" s="374"/>
    </row>
    <row r="29" spans="1:9" ht="19.5" x14ac:dyDescent="0.3">
      <c r="A29" s="198"/>
      <c r="B29" s="208" t="s">
        <v>138</v>
      </c>
      <c r="C29" s="209"/>
      <c r="D29" s="141"/>
      <c r="E29" s="374"/>
    </row>
    <row r="30" spans="1:9" outlineLevel="1" x14ac:dyDescent="0.3">
      <c r="A30" s="198">
        <v>13.1</v>
      </c>
      <c r="B30" s="199" t="s">
        <v>139</v>
      </c>
      <c r="C30" s="209"/>
      <c r="D30" s="141">
        <v>0</v>
      </c>
      <c r="E30" s="374">
        <v>12592</v>
      </c>
      <c r="H30" s="88"/>
      <c r="I30" s="88"/>
    </row>
    <row r="31" spans="1:9" x14ac:dyDescent="0.3">
      <c r="A31" s="198">
        <v>13</v>
      </c>
      <c r="B31" s="199" t="s">
        <v>12</v>
      </c>
      <c r="C31" s="202"/>
      <c r="D31" s="141">
        <v>-25365</v>
      </c>
      <c r="E31" s="374">
        <v>20784</v>
      </c>
      <c r="H31" s="88"/>
      <c r="I31" s="88"/>
    </row>
    <row r="32" spans="1:9" x14ac:dyDescent="0.3">
      <c r="A32" s="198">
        <v>15</v>
      </c>
      <c r="B32" s="203" t="s">
        <v>13</v>
      </c>
      <c r="C32" s="204"/>
      <c r="D32" s="141">
        <v>11014</v>
      </c>
      <c r="E32" s="374">
        <v>1364</v>
      </c>
      <c r="H32" s="88"/>
      <c r="I32" s="88"/>
    </row>
    <row r="33" spans="1:9" x14ac:dyDescent="0.3">
      <c r="A33" s="198">
        <v>16</v>
      </c>
      <c r="B33" s="203" t="s">
        <v>15</v>
      </c>
      <c r="C33" s="204"/>
      <c r="D33" s="141">
        <v>-41961</v>
      </c>
      <c r="E33" s="374">
        <v>90062</v>
      </c>
      <c r="H33" s="88"/>
      <c r="I33" s="88"/>
    </row>
    <row r="34" spans="1:9" x14ac:dyDescent="0.3">
      <c r="A34" s="198">
        <v>17</v>
      </c>
      <c r="B34" s="203" t="s">
        <v>23</v>
      </c>
      <c r="C34" s="204"/>
      <c r="D34" s="141">
        <v>8727</v>
      </c>
      <c r="E34" s="374">
        <v>11515</v>
      </c>
      <c r="H34" s="88"/>
      <c r="I34" s="88"/>
    </row>
    <row r="35" spans="1:9" x14ac:dyDescent="0.3">
      <c r="A35" s="198"/>
      <c r="B35" s="210"/>
      <c r="C35" s="211"/>
      <c r="D35" s="141"/>
      <c r="E35" s="141"/>
    </row>
    <row r="36" spans="1:9" ht="19.5" x14ac:dyDescent="0.3">
      <c r="A36" s="198"/>
      <c r="B36" s="208" t="s">
        <v>140</v>
      </c>
      <c r="C36" s="211"/>
      <c r="D36" s="141"/>
      <c r="E36" s="141"/>
    </row>
    <row r="37" spans="1:9" x14ac:dyDescent="0.3">
      <c r="A37" s="198">
        <v>19</v>
      </c>
      <c r="B37" s="203" t="s">
        <v>26</v>
      </c>
      <c r="C37" s="204"/>
      <c r="D37" s="141">
        <v>15075</v>
      </c>
      <c r="E37" s="141">
        <v>-15836</v>
      </c>
      <c r="H37" s="88"/>
      <c r="I37" s="88"/>
    </row>
    <row r="38" spans="1:9" x14ac:dyDescent="0.3">
      <c r="A38" s="198">
        <v>20</v>
      </c>
      <c r="B38" s="203" t="s">
        <v>141</v>
      </c>
      <c r="C38" s="204"/>
      <c r="D38" s="141">
        <v>-267368</v>
      </c>
      <c r="E38" s="141">
        <v>-3510</v>
      </c>
      <c r="H38" s="88"/>
      <c r="I38" s="88"/>
    </row>
    <row r="39" spans="1:9" x14ac:dyDescent="0.3">
      <c r="A39" s="198">
        <v>21</v>
      </c>
      <c r="B39" s="203" t="s">
        <v>27</v>
      </c>
      <c r="C39" s="204"/>
      <c r="D39" s="141">
        <v>11904</v>
      </c>
      <c r="E39" s="141">
        <v>6003</v>
      </c>
      <c r="H39" s="88"/>
      <c r="I39" s="88"/>
    </row>
    <row r="40" spans="1:9" x14ac:dyDescent="0.3">
      <c r="A40" s="198">
        <v>22.1</v>
      </c>
      <c r="B40" s="212" t="s">
        <v>32</v>
      </c>
      <c r="C40" s="213"/>
      <c r="D40" s="141">
        <v>-1571</v>
      </c>
      <c r="E40" s="141">
        <v>-1088</v>
      </c>
      <c r="H40" s="88"/>
      <c r="I40" s="88"/>
    </row>
    <row r="41" spans="1:9" ht="19.5" thickBot="1" x14ac:dyDescent="0.35">
      <c r="A41" s="198">
        <v>22</v>
      </c>
      <c r="B41" s="214" t="s">
        <v>142</v>
      </c>
      <c r="C41" s="215"/>
      <c r="D41" s="216">
        <v>-11265</v>
      </c>
      <c r="E41" s="216">
        <v>-3739</v>
      </c>
      <c r="H41" s="88"/>
      <c r="I41" s="88"/>
    </row>
    <row r="42" spans="1:9" ht="38.25" thickBot="1" x14ac:dyDescent="0.35">
      <c r="A42" s="198"/>
      <c r="B42" s="217" t="s">
        <v>143</v>
      </c>
      <c r="C42" s="218"/>
      <c r="D42" s="219">
        <f>ROUND(SUM(D27:D41),0)</f>
        <v>-179593</v>
      </c>
      <c r="E42" s="219">
        <f>ROUND(SUM(E27:E41),0)</f>
        <v>114194</v>
      </c>
      <c r="H42" s="88"/>
      <c r="I42" s="88"/>
    </row>
    <row r="43" spans="1:9" ht="19.5" thickBot="1" x14ac:dyDescent="0.35">
      <c r="A43" s="198">
        <v>23</v>
      </c>
      <c r="B43" s="220" t="s">
        <v>144</v>
      </c>
      <c r="C43" s="221"/>
      <c r="D43" s="222">
        <v>-1936</v>
      </c>
      <c r="E43" s="222">
        <v>-1000</v>
      </c>
      <c r="H43" s="88"/>
      <c r="I43" s="88"/>
    </row>
    <row r="44" spans="1:9" ht="19.5" thickBot="1" x14ac:dyDescent="0.35">
      <c r="A44" s="198"/>
      <c r="B44" s="223" t="s">
        <v>145</v>
      </c>
      <c r="C44" s="224"/>
      <c r="D44" s="219">
        <f>ROUND(D42+D43,0)</f>
        <v>-181529</v>
      </c>
      <c r="E44" s="219">
        <f>ROUND(E42+E43,0)</f>
        <v>113194</v>
      </c>
      <c r="H44" s="88"/>
      <c r="I44" s="88"/>
    </row>
    <row r="45" spans="1:9" x14ac:dyDescent="0.3">
      <c r="A45" s="225"/>
      <c r="B45" s="226"/>
      <c r="C45" s="227"/>
      <c r="D45" s="207"/>
      <c r="E45" s="207"/>
    </row>
    <row r="46" spans="1:9" x14ac:dyDescent="0.3">
      <c r="A46" s="198"/>
      <c r="B46" s="210" t="s">
        <v>146</v>
      </c>
      <c r="C46" s="211"/>
      <c r="D46" s="228"/>
      <c r="E46" s="228"/>
    </row>
    <row r="47" spans="1:9" outlineLevel="1" x14ac:dyDescent="0.3">
      <c r="A47" s="198">
        <v>16.3</v>
      </c>
      <c r="B47" s="212" t="s">
        <v>147</v>
      </c>
      <c r="C47" s="213"/>
      <c r="D47" s="141">
        <v>0</v>
      </c>
      <c r="E47" s="141">
        <v>-25867</v>
      </c>
    </row>
    <row r="48" spans="1:9" outlineLevel="1" x14ac:dyDescent="0.3">
      <c r="A48" s="198">
        <v>27.1</v>
      </c>
      <c r="B48" s="203" t="s">
        <v>148</v>
      </c>
      <c r="C48" s="204"/>
      <c r="D48" s="141">
        <v>0</v>
      </c>
      <c r="E48" s="141">
        <v>0</v>
      </c>
    </row>
    <row r="49" spans="1:17" ht="37.5" x14ac:dyDescent="0.3">
      <c r="A49" s="198">
        <v>25</v>
      </c>
      <c r="B49" s="229" t="s">
        <v>149</v>
      </c>
      <c r="C49" s="230"/>
      <c r="D49" s="141">
        <v>-1292018</v>
      </c>
      <c r="E49" s="141">
        <v>-875897</v>
      </c>
      <c r="H49" s="88"/>
      <c r="I49" s="88"/>
    </row>
    <row r="50" spans="1:17" ht="39.75" customHeight="1" x14ac:dyDescent="0.3">
      <c r="A50" s="198">
        <v>26</v>
      </c>
      <c r="B50" s="229" t="s">
        <v>150</v>
      </c>
      <c r="C50" s="230"/>
      <c r="D50" s="141">
        <v>1051598</v>
      </c>
      <c r="E50" s="141">
        <v>909882</v>
      </c>
      <c r="H50" s="88"/>
      <c r="I50" s="88"/>
    </row>
    <row r="51" spans="1:17" x14ac:dyDescent="0.3">
      <c r="A51" s="198">
        <v>27</v>
      </c>
      <c r="B51" s="203" t="s">
        <v>151</v>
      </c>
      <c r="C51" s="204"/>
      <c r="D51" s="141">
        <v>-987065</v>
      </c>
      <c r="E51" s="141">
        <v>-841678</v>
      </c>
      <c r="H51" s="88"/>
      <c r="I51" s="88"/>
    </row>
    <row r="52" spans="1:17" x14ac:dyDescent="0.3">
      <c r="A52" s="198">
        <v>28</v>
      </c>
      <c r="B52" s="203" t="s">
        <v>152</v>
      </c>
      <c r="C52" s="204"/>
      <c r="D52" s="141">
        <v>1157496</v>
      </c>
      <c r="E52" s="141">
        <v>765108</v>
      </c>
      <c r="H52" s="88"/>
      <c r="I52" s="88"/>
    </row>
    <row r="53" spans="1:17" outlineLevel="1" x14ac:dyDescent="0.3">
      <c r="A53" s="198">
        <v>16.399999999999999</v>
      </c>
      <c r="B53" s="212" t="s">
        <v>153</v>
      </c>
      <c r="C53" s="200">
        <v>1</v>
      </c>
      <c r="D53" s="141">
        <v>0</v>
      </c>
      <c r="E53" s="141">
        <v>13732</v>
      </c>
      <c r="H53" s="88"/>
      <c r="I53" s="88"/>
    </row>
    <row r="54" spans="1:17" x14ac:dyDescent="0.3">
      <c r="A54" s="198">
        <v>31</v>
      </c>
      <c r="B54" s="212" t="s">
        <v>154</v>
      </c>
      <c r="C54" s="213"/>
      <c r="D54" s="141">
        <v>8324</v>
      </c>
      <c r="E54" s="141">
        <v>2827</v>
      </c>
      <c r="H54" s="88"/>
      <c r="I54" s="88"/>
    </row>
    <row r="55" spans="1:17" x14ac:dyDescent="0.3">
      <c r="A55" s="198">
        <v>29</v>
      </c>
      <c r="B55" s="203" t="s">
        <v>155</v>
      </c>
      <c r="C55" s="204"/>
      <c r="D55" s="141">
        <v>1440</v>
      </c>
      <c r="E55" s="141">
        <v>39</v>
      </c>
      <c r="H55" s="88"/>
      <c r="I55" s="88"/>
    </row>
    <row r="56" spans="1:17" ht="19.5" thickBot="1" x14ac:dyDescent="0.35">
      <c r="A56" s="198">
        <v>30</v>
      </c>
      <c r="B56" s="214" t="s">
        <v>156</v>
      </c>
      <c r="C56" s="215"/>
      <c r="D56" s="216">
        <v>-4716</v>
      </c>
      <c r="E56" s="216">
        <v>-1946</v>
      </c>
      <c r="H56" s="88"/>
      <c r="I56" s="88"/>
    </row>
    <row r="57" spans="1:17" hidden="1" outlineLevel="1" x14ac:dyDescent="0.3">
      <c r="A57" s="198">
        <v>16.100000000000001</v>
      </c>
      <c r="B57" s="231" t="s">
        <v>16</v>
      </c>
      <c r="C57" s="232"/>
      <c r="D57" s="233">
        <v>0</v>
      </c>
      <c r="E57" s="233">
        <v>0</v>
      </c>
      <c r="H57" s="88"/>
      <c r="I57" s="88"/>
    </row>
    <row r="58" spans="1:17" ht="19.5" hidden="1" outlineLevel="1" thickBot="1" x14ac:dyDescent="0.35">
      <c r="A58" s="198">
        <v>16.2</v>
      </c>
      <c r="B58" s="214" t="s">
        <v>157</v>
      </c>
      <c r="C58" s="215"/>
      <c r="D58" s="216">
        <v>0</v>
      </c>
      <c r="E58" s="216">
        <v>0</v>
      </c>
      <c r="H58" s="88"/>
      <c r="I58" s="88"/>
    </row>
    <row r="59" spans="1:17" ht="19.5" customHeight="1" collapsed="1" thickBot="1" x14ac:dyDescent="0.35">
      <c r="A59" s="198"/>
      <c r="B59" s="234" t="s">
        <v>158</v>
      </c>
      <c r="C59" s="235"/>
      <c r="D59" s="236">
        <f>ROUND(SUM(D47:D58),0)</f>
        <v>-64941</v>
      </c>
      <c r="E59" s="236">
        <f>ROUND(SUM(E47:E58),0)</f>
        <v>-53800</v>
      </c>
      <c r="H59" s="88"/>
      <c r="I59" s="88"/>
      <c r="P59" s="187"/>
      <c r="Q59" s="187"/>
    </row>
    <row r="60" spans="1:17" x14ac:dyDescent="0.3">
      <c r="A60" s="198"/>
      <c r="B60" s="231"/>
      <c r="C60" s="232"/>
      <c r="D60" s="237"/>
      <c r="E60" s="237"/>
    </row>
    <row r="61" spans="1:17" x14ac:dyDescent="0.3">
      <c r="A61" s="198"/>
      <c r="B61" s="210" t="s">
        <v>159</v>
      </c>
      <c r="C61" s="211"/>
      <c r="D61" s="228"/>
      <c r="E61" s="228"/>
    </row>
    <row r="62" spans="1:17" x14ac:dyDescent="0.3">
      <c r="A62" s="198">
        <v>36</v>
      </c>
      <c r="B62" s="203" t="s">
        <v>160</v>
      </c>
      <c r="C62" s="200">
        <v>27</v>
      </c>
      <c r="D62" s="141">
        <v>0</v>
      </c>
      <c r="E62" s="141">
        <v>-68951</v>
      </c>
    </row>
    <row r="63" spans="1:17" x14ac:dyDescent="0.3">
      <c r="A63" s="198">
        <v>35</v>
      </c>
      <c r="B63" s="203" t="s">
        <v>161</v>
      </c>
      <c r="C63" s="200"/>
      <c r="D63" s="141">
        <v>0</v>
      </c>
      <c r="E63" s="141">
        <v>-23584</v>
      </c>
    </row>
    <row r="64" spans="1:17" x14ac:dyDescent="0.3">
      <c r="A64" s="198">
        <v>33.1</v>
      </c>
      <c r="B64" s="212" t="s">
        <v>162</v>
      </c>
      <c r="C64" s="200">
        <v>27</v>
      </c>
      <c r="D64" s="141">
        <v>0</v>
      </c>
      <c r="E64" s="141">
        <v>-6682</v>
      </c>
    </row>
    <row r="65" spans="1:9" x14ac:dyDescent="0.3">
      <c r="A65" s="198">
        <v>39</v>
      </c>
      <c r="B65" s="203" t="s">
        <v>163</v>
      </c>
      <c r="C65" s="204"/>
      <c r="D65" s="141">
        <v>-1320</v>
      </c>
      <c r="E65" s="141">
        <v>-1553</v>
      </c>
      <c r="H65" s="88"/>
      <c r="I65" s="88"/>
    </row>
    <row r="66" spans="1:9" x14ac:dyDescent="0.3">
      <c r="A66" s="198">
        <v>38</v>
      </c>
      <c r="B66" s="203" t="s">
        <v>164</v>
      </c>
      <c r="C66" s="204"/>
      <c r="D66" s="141">
        <v>-631</v>
      </c>
      <c r="E66" s="141">
        <v>-470</v>
      </c>
      <c r="H66" s="88"/>
      <c r="I66" s="88"/>
    </row>
    <row r="67" spans="1:9" ht="19.5" thickBot="1" x14ac:dyDescent="0.35">
      <c r="A67" s="198">
        <v>37</v>
      </c>
      <c r="B67" s="203" t="s">
        <v>165</v>
      </c>
      <c r="C67" s="204"/>
      <c r="D67" s="141">
        <v>0</v>
      </c>
      <c r="E67" s="141">
        <v>0</v>
      </c>
      <c r="H67" s="88"/>
      <c r="I67" s="88"/>
    </row>
    <row r="68" spans="1:9" ht="19.5" hidden="1" outlineLevel="1" thickBot="1" x14ac:dyDescent="0.35">
      <c r="A68" s="198">
        <v>43</v>
      </c>
      <c r="B68" s="231" t="s">
        <v>166</v>
      </c>
      <c r="C68" s="232"/>
      <c r="D68" s="233">
        <v>0</v>
      </c>
      <c r="E68" s="233">
        <v>0</v>
      </c>
      <c r="H68" s="88"/>
      <c r="I68" s="88"/>
    </row>
    <row r="69" spans="1:9" ht="19.5" hidden="1" outlineLevel="1" thickBot="1" x14ac:dyDescent="0.35">
      <c r="A69" s="198">
        <v>33</v>
      </c>
      <c r="B69" s="203" t="s">
        <v>167</v>
      </c>
      <c r="C69" s="200">
        <v>30</v>
      </c>
      <c r="D69" s="141">
        <v>0</v>
      </c>
      <c r="E69" s="141">
        <v>0</v>
      </c>
      <c r="H69" s="88"/>
      <c r="I69" s="88"/>
    </row>
    <row r="70" spans="1:9" ht="19.5" hidden="1" outlineLevel="1" thickBot="1" x14ac:dyDescent="0.35">
      <c r="A70" s="198">
        <v>33.200000000000003</v>
      </c>
      <c r="B70" s="212" t="s">
        <v>168</v>
      </c>
      <c r="C70" s="213"/>
      <c r="D70" s="238">
        <v>0</v>
      </c>
      <c r="E70" s="238">
        <v>0</v>
      </c>
      <c r="H70" s="88"/>
      <c r="I70" s="88"/>
    </row>
    <row r="71" spans="1:9" ht="19.5" customHeight="1" collapsed="1" thickBot="1" x14ac:dyDescent="0.35">
      <c r="A71" s="198"/>
      <c r="B71" s="223" t="s">
        <v>169</v>
      </c>
      <c r="C71" s="224"/>
      <c r="D71" s="219">
        <f>ROUND(SUM(D62:D70),0)</f>
        <v>-1951</v>
      </c>
      <c r="E71" s="219">
        <f>ROUND(SUM(E62:E70),0)</f>
        <v>-101240</v>
      </c>
      <c r="H71" s="88"/>
      <c r="I71" s="88"/>
    </row>
    <row r="72" spans="1:9" x14ac:dyDescent="0.3">
      <c r="A72" s="198"/>
      <c r="B72" s="226"/>
      <c r="C72" s="227"/>
      <c r="D72" s="239"/>
      <c r="E72" s="239"/>
    </row>
    <row r="73" spans="1:9" x14ac:dyDescent="0.3">
      <c r="A73" s="198">
        <v>40</v>
      </c>
      <c r="B73" s="203" t="s">
        <v>170</v>
      </c>
      <c r="C73" s="204"/>
      <c r="D73" s="141">
        <v>64019</v>
      </c>
      <c r="E73" s="141">
        <v>13445</v>
      </c>
      <c r="H73" s="88"/>
      <c r="I73" s="88"/>
    </row>
    <row r="74" spans="1:9" x14ac:dyDescent="0.3">
      <c r="A74" s="198">
        <v>41</v>
      </c>
      <c r="B74" s="212" t="s">
        <v>171</v>
      </c>
      <c r="C74" s="200">
        <v>6</v>
      </c>
      <c r="D74" s="141">
        <v>-1339</v>
      </c>
      <c r="E74" s="141">
        <v>-6</v>
      </c>
      <c r="H74" s="88"/>
      <c r="I74" s="88"/>
    </row>
    <row r="75" spans="1:9" x14ac:dyDescent="0.3">
      <c r="A75" s="198"/>
      <c r="B75" s="240" t="s">
        <v>172</v>
      </c>
      <c r="C75" s="241"/>
      <c r="D75" s="242">
        <f>ROUND(D71+D59+D44+D73+D74,0)</f>
        <v>-185741</v>
      </c>
      <c r="E75" s="242">
        <f>ROUND(E71+E59+E44+E73+E74,0)</f>
        <v>-28407</v>
      </c>
      <c r="H75" s="88"/>
      <c r="I75" s="88"/>
    </row>
    <row r="76" spans="1:9" ht="19.5" thickBot="1" x14ac:dyDescent="0.35">
      <c r="A76" s="198">
        <v>42</v>
      </c>
      <c r="B76" s="214" t="s">
        <v>217</v>
      </c>
      <c r="C76" s="243"/>
      <c r="D76" s="244">
        <v>1158235</v>
      </c>
      <c r="E76" s="216">
        <v>1404257</v>
      </c>
      <c r="H76" s="88"/>
      <c r="I76" s="88"/>
    </row>
    <row r="77" spans="1:9" ht="19.5" thickBot="1" x14ac:dyDescent="0.35">
      <c r="A77" s="225"/>
      <c r="B77" s="245" t="s">
        <v>218</v>
      </c>
      <c r="C77" s="246">
        <v>12</v>
      </c>
      <c r="D77" s="247">
        <f>SUM(D75:D76)</f>
        <v>972494</v>
      </c>
      <c r="E77" s="247">
        <f>SUM(E75:E76)</f>
        <v>1375850</v>
      </c>
      <c r="H77" s="88"/>
      <c r="I77" s="88"/>
    </row>
    <row r="78" spans="1:9" hidden="1" outlineLevel="1" x14ac:dyDescent="0.3">
      <c r="A78" s="225"/>
      <c r="B78" s="212"/>
      <c r="C78" s="213"/>
      <c r="D78" s="248"/>
      <c r="E78" s="248"/>
    </row>
    <row r="79" spans="1:9" ht="19.5" hidden="1" outlineLevel="1" thickBot="1" x14ac:dyDescent="0.35">
      <c r="A79" s="225"/>
      <c r="B79" s="249" t="s">
        <v>173</v>
      </c>
      <c r="C79" s="250"/>
      <c r="D79" s="251"/>
      <c r="E79" s="251"/>
    </row>
    <row r="80" spans="1:9" hidden="1" outlineLevel="1" x14ac:dyDescent="0.3">
      <c r="A80" s="225"/>
      <c r="B80" s="203" t="s">
        <v>174</v>
      </c>
      <c r="C80" s="204"/>
      <c r="D80" s="248" t="e">
        <v>#REF!</v>
      </c>
      <c r="E80" s="248" t="e">
        <v>#REF!</v>
      </c>
    </row>
    <row r="81" spans="1:5" hidden="1" outlineLevel="1" x14ac:dyDescent="0.3">
      <c r="A81" s="225"/>
      <c r="B81" s="203" t="s">
        <v>175</v>
      </c>
      <c r="C81" s="204"/>
      <c r="D81" s="248" t="e">
        <v>#REF!</v>
      </c>
      <c r="E81" s="248" t="e">
        <v>#REF!</v>
      </c>
    </row>
    <row r="82" spans="1:5" ht="19.5" hidden="1" outlineLevel="1" thickBot="1" x14ac:dyDescent="0.35">
      <c r="A82" s="225"/>
      <c r="B82" s="214" t="s">
        <v>176</v>
      </c>
      <c r="C82" s="215"/>
      <c r="D82" s="252" t="e">
        <v>#REF!</v>
      </c>
      <c r="E82" s="252" t="e">
        <v>#REF!</v>
      </c>
    </row>
    <row r="83" spans="1:5" collapsed="1" x14ac:dyDescent="0.3">
      <c r="B83" s="253" t="s">
        <v>54</v>
      </c>
      <c r="C83" s="254"/>
      <c r="D83" s="255">
        <v>0</v>
      </c>
      <c r="E83" s="201"/>
    </row>
    <row r="84" spans="1:5" x14ac:dyDescent="0.3">
      <c r="B84" s="256"/>
      <c r="C84" s="256"/>
      <c r="D84" s="257"/>
      <c r="E84" s="257"/>
    </row>
    <row r="85" spans="1:5" x14ac:dyDescent="0.3">
      <c r="B85" s="256"/>
      <c r="C85" s="256"/>
      <c r="D85" s="257"/>
      <c r="E85" s="257"/>
    </row>
    <row r="86" spans="1:5" x14ac:dyDescent="0.3">
      <c r="B86" s="258" t="s">
        <v>55</v>
      </c>
      <c r="C86" s="258"/>
      <c r="D86" s="63" t="s">
        <v>56</v>
      </c>
      <c r="E86" s="259"/>
    </row>
    <row r="87" spans="1:5" x14ac:dyDescent="0.3">
      <c r="B87" s="258"/>
      <c r="C87" s="258"/>
      <c r="D87" s="258"/>
      <c r="E87" s="259"/>
    </row>
    <row r="88" spans="1:5" x14ac:dyDescent="0.3">
      <c r="B88" s="258" t="s">
        <v>177</v>
      </c>
      <c r="C88" s="258"/>
      <c r="D88" s="258"/>
      <c r="E88" s="259"/>
    </row>
    <row r="89" spans="1:5" x14ac:dyDescent="0.3">
      <c r="B89" s="258"/>
      <c r="C89" s="258"/>
      <c r="D89" s="258"/>
      <c r="E89" s="259"/>
    </row>
    <row r="90" spans="1:5" x14ac:dyDescent="0.3">
      <c r="B90" s="258" t="s">
        <v>57</v>
      </c>
      <c r="C90" s="258"/>
      <c r="D90" s="258" t="s">
        <v>58</v>
      </c>
      <c r="E90" s="259"/>
    </row>
    <row r="91" spans="1:5" x14ac:dyDescent="0.3">
      <c r="B91" s="186"/>
      <c r="C91" s="186"/>
      <c r="D91" s="260"/>
      <c r="E91" s="186"/>
    </row>
    <row r="92" spans="1:5" x14ac:dyDescent="0.3">
      <c r="B92" s="261" t="s">
        <v>205</v>
      </c>
      <c r="C92" s="261"/>
      <c r="D92" s="185"/>
      <c r="E92" s="185"/>
    </row>
    <row r="93" spans="1:5" x14ac:dyDescent="0.3">
      <c r="B93" s="261" t="s">
        <v>60</v>
      </c>
      <c r="C93" s="261"/>
    </row>
    <row r="99" spans="1:5" ht="6.75" customHeight="1" x14ac:dyDescent="0.3">
      <c r="A99" s="263"/>
      <c r="B99" s="262"/>
      <c r="C99" s="262"/>
      <c r="D99" s="262"/>
      <c r="E99" s="262"/>
    </row>
  </sheetData>
  <protectedRanges>
    <protectedRange algorithmName="SHA-512" hashValue="KX+NDgc/+9/X7/9yMCOVEbniQWWfKp5SjhKjwtrr0y3E+Y90TROvAxXMgjFNU6cRkwNwtUU8jyC2k+ynh77pUQ==" saltValue="U+wtwYSjr8wWAwRtxcF19Q==" spinCount="100000" sqref="D43:E43 D73:E75 D62:E70 D47:E58 D30:E34 D37:E41 D14:E27" name="Range1"/>
  </protectedRanges>
  <mergeCells count="5">
    <mergeCell ref="B7:E7"/>
    <mergeCell ref="B8:E8"/>
    <mergeCell ref="B9:E9"/>
    <mergeCell ref="B10:E10"/>
    <mergeCell ref="B6:E6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colBreaks count="1" manualBreakCount="1">
    <brk id="1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C9D0D-782B-4221-9A28-341288696D75}">
  <sheetPr>
    <tabColor rgb="FFD02293"/>
    <pageSetUpPr autoPageBreaks="0"/>
  </sheetPr>
  <dimension ref="A1:N83"/>
  <sheetViews>
    <sheetView view="pageBreakPreview" zoomScale="60" zoomScaleNormal="100" workbookViewId="0">
      <selection activeCell="C35" sqref="C35"/>
    </sheetView>
  </sheetViews>
  <sheetFormatPr defaultRowHeight="12" customHeight="1" outlineLevelRow="1" x14ac:dyDescent="0.25"/>
  <cols>
    <col min="1" max="1" width="94.7109375" style="363" customWidth="1"/>
    <col min="2" max="5" width="23.85546875" style="362" customWidth="1"/>
    <col min="6" max="6" width="29" style="362" bestFit="1" customWidth="1"/>
    <col min="7" max="7" width="31.42578125" style="362" customWidth="1"/>
    <col min="8" max="9" width="27.85546875" style="362" customWidth="1"/>
    <col min="10" max="12" width="27.42578125" style="362" customWidth="1"/>
    <col min="13" max="13" width="23.85546875" style="272" customWidth="1"/>
    <col min="14" max="14" width="1.42578125" style="272" customWidth="1"/>
    <col min="15" max="235" width="9.140625" style="268"/>
    <col min="236" max="236" width="70.28515625" style="268" customWidth="1"/>
    <col min="237" max="238" width="23.85546875" style="268" customWidth="1"/>
    <col min="239" max="239" width="0" style="268" hidden="1" customWidth="1"/>
    <col min="240" max="240" width="23.85546875" style="268" customWidth="1"/>
    <col min="241" max="241" width="29" style="268" customWidth="1"/>
    <col min="242" max="243" width="0" style="268" hidden="1" customWidth="1"/>
    <col min="244" max="247" width="23.85546875" style="268" customWidth="1"/>
    <col min="248" max="249" width="0" style="268" hidden="1" customWidth="1"/>
    <col min="250" max="250" width="23.85546875" style="268" customWidth="1"/>
    <col min="251" max="252" width="13.7109375" style="268" bestFit="1" customWidth="1"/>
    <col min="253" max="491" width="9.140625" style="268"/>
    <col min="492" max="492" width="70.28515625" style="268" customWidth="1"/>
    <col min="493" max="494" width="23.85546875" style="268" customWidth="1"/>
    <col min="495" max="495" width="0" style="268" hidden="1" customWidth="1"/>
    <col min="496" max="496" width="23.85546875" style="268" customWidth="1"/>
    <col min="497" max="497" width="29" style="268" customWidth="1"/>
    <col min="498" max="499" width="0" style="268" hidden="1" customWidth="1"/>
    <col min="500" max="503" width="23.85546875" style="268" customWidth="1"/>
    <col min="504" max="505" width="0" style="268" hidden="1" customWidth="1"/>
    <col min="506" max="506" width="23.85546875" style="268" customWidth="1"/>
    <col min="507" max="508" width="13.7109375" style="268" bestFit="1" customWidth="1"/>
    <col min="509" max="747" width="9.140625" style="268"/>
    <col min="748" max="748" width="70.28515625" style="268" customWidth="1"/>
    <col min="749" max="750" width="23.85546875" style="268" customWidth="1"/>
    <col min="751" max="751" width="0" style="268" hidden="1" customWidth="1"/>
    <col min="752" max="752" width="23.85546875" style="268" customWidth="1"/>
    <col min="753" max="753" width="29" style="268" customWidth="1"/>
    <col min="754" max="755" width="0" style="268" hidden="1" customWidth="1"/>
    <col min="756" max="759" width="23.85546875" style="268" customWidth="1"/>
    <col min="760" max="761" width="0" style="268" hidden="1" customWidth="1"/>
    <col min="762" max="762" width="23.85546875" style="268" customWidth="1"/>
    <col min="763" max="764" width="13.7109375" style="268" bestFit="1" customWidth="1"/>
    <col min="765" max="1003" width="9.140625" style="268"/>
    <col min="1004" max="1004" width="70.28515625" style="268" customWidth="1"/>
    <col min="1005" max="1006" width="23.85546875" style="268" customWidth="1"/>
    <col min="1007" max="1007" width="0" style="268" hidden="1" customWidth="1"/>
    <col min="1008" max="1008" width="23.85546875" style="268" customWidth="1"/>
    <col min="1009" max="1009" width="29" style="268" customWidth="1"/>
    <col min="1010" max="1011" width="0" style="268" hidden="1" customWidth="1"/>
    <col min="1012" max="1015" width="23.85546875" style="268" customWidth="1"/>
    <col min="1016" max="1017" width="0" style="268" hidden="1" customWidth="1"/>
    <col min="1018" max="1018" width="23.85546875" style="268" customWidth="1"/>
    <col min="1019" max="1020" width="13.7109375" style="268" bestFit="1" customWidth="1"/>
    <col min="1021" max="1259" width="9.140625" style="268"/>
    <col min="1260" max="1260" width="70.28515625" style="268" customWidth="1"/>
    <col min="1261" max="1262" width="23.85546875" style="268" customWidth="1"/>
    <col min="1263" max="1263" width="0" style="268" hidden="1" customWidth="1"/>
    <col min="1264" max="1264" width="23.85546875" style="268" customWidth="1"/>
    <col min="1265" max="1265" width="29" style="268" customWidth="1"/>
    <col min="1266" max="1267" width="0" style="268" hidden="1" customWidth="1"/>
    <col min="1268" max="1271" width="23.85546875" style="268" customWidth="1"/>
    <col min="1272" max="1273" width="0" style="268" hidden="1" customWidth="1"/>
    <col min="1274" max="1274" width="23.85546875" style="268" customWidth="1"/>
    <col min="1275" max="1276" width="13.7109375" style="268" bestFit="1" customWidth="1"/>
    <col min="1277" max="1515" width="9.140625" style="268"/>
    <col min="1516" max="1516" width="70.28515625" style="268" customWidth="1"/>
    <col min="1517" max="1518" width="23.85546875" style="268" customWidth="1"/>
    <col min="1519" max="1519" width="0" style="268" hidden="1" customWidth="1"/>
    <col min="1520" max="1520" width="23.85546875" style="268" customWidth="1"/>
    <col min="1521" max="1521" width="29" style="268" customWidth="1"/>
    <col min="1522" max="1523" width="0" style="268" hidden="1" customWidth="1"/>
    <col min="1524" max="1527" width="23.85546875" style="268" customWidth="1"/>
    <col min="1528" max="1529" width="0" style="268" hidden="1" customWidth="1"/>
    <col min="1530" max="1530" width="23.85546875" style="268" customWidth="1"/>
    <col min="1531" max="1532" width="13.7109375" style="268" bestFit="1" customWidth="1"/>
    <col min="1533" max="1771" width="9.140625" style="268"/>
    <col min="1772" max="1772" width="70.28515625" style="268" customWidth="1"/>
    <col min="1773" max="1774" width="23.85546875" style="268" customWidth="1"/>
    <col min="1775" max="1775" width="0" style="268" hidden="1" customWidth="1"/>
    <col min="1776" max="1776" width="23.85546875" style="268" customWidth="1"/>
    <col min="1777" max="1777" width="29" style="268" customWidth="1"/>
    <col min="1778" max="1779" width="0" style="268" hidden="1" customWidth="1"/>
    <col min="1780" max="1783" width="23.85546875" style="268" customWidth="1"/>
    <col min="1784" max="1785" width="0" style="268" hidden="1" customWidth="1"/>
    <col min="1786" max="1786" width="23.85546875" style="268" customWidth="1"/>
    <col min="1787" max="1788" width="13.7109375" style="268" bestFit="1" customWidth="1"/>
    <col min="1789" max="2027" width="9.140625" style="268"/>
    <col min="2028" max="2028" width="70.28515625" style="268" customWidth="1"/>
    <col min="2029" max="2030" width="23.85546875" style="268" customWidth="1"/>
    <col min="2031" max="2031" width="0" style="268" hidden="1" customWidth="1"/>
    <col min="2032" max="2032" width="23.85546875" style="268" customWidth="1"/>
    <col min="2033" max="2033" width="29" style="268" customWidth="1"/>
    <col min="2034" max="2035" width="0" style="268" hidden="1" customWidth="1"/>
    <col min="2036" max="2039" width="23.85546875" style="268" customWidth="1"/>
    <col min="2040" max="2041" width="0" style="268" hidden="1" customWidth="1"/>
    <col min="2042" max="2042" width="23.85546875" style="268" customWidth="1"/>
    <col min="2043" max="2044" width="13.7109375" style="268" bestFit="1" customWidth="1"/>
    <col min="2045" max="2283" width="9.140625" style="268"/>
    <col min="2284" max="2284" width="70.28515625" style="268" customWidth="1"/>
    <col min="2285" max="2286" width="23.85546875" style="268" customWidth="1"/>
    <col min="2287" max="2287" width="0" style="268" hidden="1" customWidth="1"/>
    <col min="2288" max="2288" width="23.85546875" style="268" customWidth="1"/>
    <col min="2289" max="2289" width="29" style="268" customWidth="1"/>
    <col min="2290" max="2291" width="0" style="268" hidden="1" customWidth="1"/>
    <col min="2292" max="2295" width="23.85546875" style="268" customWidth="1"/>
    <col min="2296" max="2297" width="0" style="268" hidden="1" customWidth="1"/>
    <col min="2298" max="2298" width="23.85546875" style="268" customWidth="1"/>
    <col min="2299" max="2300" width="13.7109375" style="268" bestFit="1" customWidth="1"/>
    <col min="2301" max="2539" width="9.140625" style="268"/>
    <col min="2540" max="2540" width="70.28515625" style="268" customWidth="1"/>
    <col min="2541" max="2542" width="23.85546875" style="268" customWidth="1"/>
    <col min="2543" max="2543" width="0" style="268" hidden="1" customWidth="1"/>
    <col min="2544" max="2544" width="23.85546875" style="268" customWidth="1"/>
    <col min="2545" max="2545" width="29" style="268" customWidth="1"/>
    <col min="2546" max="2547" width="0" style="268" hidden="1" customWidth="1"/>
    <col min="2548" max="2551" width="23.85546875" style="268" customWidth="1"/>
    <col min="2552" max="2553" width="0" style="268" hidden="1" customWidth="1"/>
    <col min="2554" max="2554" width="23.85546875" style="268" customWidth="1"/>
    <col min="2555" max="2556" width="13.7109375" style="268" bestFit="1" customWidth="1"/>
    <col min="2557" max="2795" width="9.140625" style="268"/>
    <col min="2796" max="2796" width="70.28515625" style="268" customWidth="1"/>
    <col min="2797" max="2798" width="23.85546875" style="268" customWidth="1"/>
    <col min="2799" max="2799" width="0" style="268" hidden="1" customWidth="1"/>
    <col min="2800" max="2800" width="23.85546875" style="268" customWidth="1"/>
    <col min="2801" max="2801" width="29" style="268" customWidth="1"/>
    <col min="2802" max="2803" width="0" style="268" hidden="1" customWidth="1"/>
    <col min="2804" max="2807" width="23.85546875" style="268" customWidth="1"/>
    <col min="2808" max="2809" width="0" style="268" hidden="1" customWidth="1"/>
    <col min="2810" max="2810" width="23.85546875" style="268" customWidth="1"/>
    <col min="2811" max="2812" width="13.7109375" style="268" bestFit="1" customWidth="1"/>
    <col min="2813" max="3051" width="9.140625" style="268"/>
    <col min="3052" max="3052" width="70.28515625" style="268" customWidth="1"/>
    <col min="3053" max="3054" width="23.85546875" style="268" customWidth="1"/>
    <col min="3055" max="3055" width="0" style="268" hidden="1" customWidth="1"/>
    <col min="3056" max="3056" width="23.85546875" style="268" customWidth="1"/>
    <col min="3057" max="3057" width="29" style="268" customWidth="1"/>
    <col min="3058" max="3059" width="0" style="268" hidden="1" customWidth="1"/>
    <col min="3060" max="3063" width="23.85546875" style="268" customWidth="1"/>
    <col min="3064" max="3065" width="0" style="268" hidden="1" customWidth="1"/>
    <col min="3066" max="3066" width="23.85546875" style="268" customWidth="1"/>
    <col min="3067" max="3068" width="13.7109375" style="268" bestFit="1" customWidth="1"/>
    <col min="3069" max="3307" width="9.140625" style="268"/>
    <col min="3308" max="3308" width="70.28515625" style="268" customWidth="1"/>
    <col min="3309" max="3310" width="23.85546875" style="268" customWidth="1"/>
    <col min="3311" max="3311" width="0" style="268" hidden="1" customWidth="1"/>
    <col min="3312" max="3312" width="23.85546875" style="268" customWidth="1"/>
    <col min="3313" max="3313" width="29" style="268" customWidth="1"/>
    <col min="3314" max="3315" width="0" style="268" hidden="1" customWidth="1"/>
    <col min="3316" max="3319" width="23.85546875" style="268" customWidth="1"/>
    <col min="3320" max="3321" width="0" style="268" hidden="1" customWidth="1"/>
    <col min="3322" max="3322" width="23.85546875" style="268" customWidth="1"/>
    <col min="3323" max="3324" width="13.7109375" style="268" bestFit="1" customWidth="1"/>
    <col min="3325" max="3563" width="9.140625" style="268"/>
    <col min="3564" max="3564" width="70.28515625" style="268" customWidth="1"/>
    <col min="3565" max="3566" width="23.85546875" style="268" customWidth="1"/>
    <col min="3567" max="3567" width="0" style="268" hidden="1" customWidth="1"/>
    <col min="3568" max="3568" width="23.85546875" style="268" customWidth="1"/>
    <col min="3569" max="3569" width="29" style="268" customWidth="1"/>
    <col min="3570" max="3571" width="0" style="268" hidden="1" customWidth="1"/>
    <col min="3572" max="3575" width="23.85546875" style="268" customWidth="1"/>
    <col min="3576" max="3577" width="0" style="268" hidden="1" customWidth="1"/>
    <col min="3578" max="3578" width="23.85546875" style="268" customWidth="1"/>
    <col min="3579" max="3580" width="13.7109375" style="268" bestFit="1" customWidth="1"/>
    <col min="3581" max="3819" width="9.140625" style="268"/>
    <col min="3820" max="3820" width="70.28515625" style="268" customWidth="1"/>
    <col min="3821" max="3822" width="23.85546875" style="268" customWidth="1"/>
    <col min="3823" max="3823" width="0" style="268" hidden="1" customWidth="1"/>
    <col min="3824" max="3824" width="23.85546875" style="268" customWidth="1"/>
    <col min="3825" max="3825" width="29" style="268" customWidth="1"/>
    <col min="3826" max="3827" width="0" style="268" hidden="1" customWidth="1"/>
    <col min="3828" max="3831" width="23.85546875" style="268" customWidth="1"/>
    <col min="3832" max="3833" width="0" style="268" hidden="1" customWidth="1"/>
    <col min="3834" max="3834" width="23.85546875" style="268" customWidth="1"/>
    <col min="3835" max="3836" width="13.7109375" style="268" bestFit="1" customWidth="1"/>
    <col min="3837" max="4075" width="9.140625" style="268"/>
    <col min="4076" max="4076" width="70.28515625" style="268" customWidth="1"/>
    <col min="4077" max="4078" width="23.85546875" style="268" customWidth="1"/>
    <col min="4079" max="4079" width="0" style="268" hidden="1" customWidth="1"/>
    <col min="4080" max="4080" width="23.85546875" style="268" customWidth="1"/>
    <col min="4081" max="4081" width="29" style="268" customWidth="1"/>
    <col min="4082" max="4083" width="0" style="268" hidden="1" customWidth="1"/>
    <col min="4084" max="4087" width="23.85546875" style="268" customWidth="1"/>
    <col min="4088" max="4089" width="0" style="268" hidden="1" customWidth="1"/>
    <col min="4090" max="4090" width="23.85546875" style="268" customWidth="1"/>
    <col min="4091" max="4092" width="13.7109375" style="268" bestFit="1" customWidth="1"/>
    <col min="4093" max="4331" width="9.140625" style="268"/>
    <col min="4332" max="4332" width="70.28515625" style="268" customWidth="1"/>
    <col min="4333" max="4334" width="23.85546875" style="268" customWidth="1"/>
    <col min="4335" max="4335" width="0" style="268" hidden="1" customWidth="1"/>
    <col min="4336" max="4336" width="23.85546875" style="268" customWidth="1"/>
    <col min="4337" max="4337" width="29" style="268" customWidth="1"/>
    <col min="4338" max="4339" width="0" style="268" hidden="1" customWidth="1"/>
    <col min="4340" max="4343" width="23.85546875" style="268" customWidth="1"/>
    <col min="4344" max="4345" width="0" style="268" hidden="1" customWidth="1"/>
    <col min="4346" max="4346" width="23.85546875" style="268" customWidth="1"/>
    <col min="4347" max="4348" width="13.7109375" style="268" bestFit="1" customWidth="1"/>
    <col min="4349" max="4587" width="9.140625" style="268"/>
    <col min="4588" max="4588" width="70.28515625" style="268" customWidth="1"/>
    <col min="4589" max="4590" width="23.85546875" style="268" customWidth="1"/>
    <col min="4591" max="4591" width="0" style="268" hidden="1" customWidth="1"/>
    <col min="4592" max="4592" width="23.85546875" style="268" customWidth="1"/>
    <col min="4593" max="4593" width="29" style="268" customWidth="1"/>
    <col min="4594" max="4595" width="0" style="268" hidden="1" customWidth="1"/>
    <col min="4596" max="4599" width="23.85546875" style="268" customWidth="1"/>
    <col min="4600" max="4601" width="0" style="268" hidden="1" customWidth="1"/>
    <col min="4602" max="4602" width="23.85546875" style="268" customWidth="1"/>
    <col min="4603" max="4604" width="13.7109375" style="268" bestFit="1" customWidth="1"/>
    <col min="4605" max="4843" width="9.140625" style="268"/>
    <col min="4844" max="4844" width="70.28515625" style="268" customWidth="1"/>
    <col min="4845" max="4846" width="23.85546875" style="268" customWidth="1"/>
    <col min="4847" max="4847" width="0" style="268" hidden="1" customWidth="1"/>
    <col min="4848" max="4848" width="23.85546875" style="268" customWidth="1"/>
    <col min="4849" max="4849" width="29" style="268" customWidth="1"/>
    <col min="4850" max="4851" width="0" style="268" hidden="1" customWidth="1"/>
    <col min="4852" max="4855" width="23.85546875" style="268" customWidth="1"/>
    <col min="4856" max="4857" width="0" style="268" hidden="1" customWidth="1"/>
    <col min="4858" max="4858" width="23.85546875" style="268" customWidth="1"/>
    <col min="4859" max="4860" width="13.7109375" style="268" bestFit="1" customWidth="1"/>
    <col min="4861" max="5099" width="9.140625" style="268"/>
    <col min="5100" max="5100" width="70.28515625" style="268" customWidth="1"/>
    <col min="5101" max="5102" width="23.85546875" style="268" customWidth="1"/>
    <col min="5103" max="5103" width="0" style="268" hidden="1" customWidth="1"/>
    <col min="5104" max="5104" width="23.85546875" style="268" customWidth="1"/>
    <col min="5105" max="5105" width="29" style="268" customWidth="1"/>
    <col min="5106" max="5107" width="0" style="268" hidden="1" customWidth="1"/>
    <col min="5108" max="5111" width="23.85546875" style="268" customWidth="1"/>
    <col min="5112" max="5113" width="0" style="268" hidden="1" customWidth="1"/>
    <col min="5114" max="5114" width="23.85546875" style="268" customWidth="1"/>
    <col min="5115" max="5116" width="13.7109375" style="268" bestFit="1" customWidth="1"/>
    <col min="5117" max="5355" width="9.140625" style="268"/>
    <col min="5356" max="5356" width="70.28515625" style="268" customWidth="1"/>
    <col min="5357" max="5358" width="23.85546875" style="268" customWidth="1"/>
    <col min="5359" max="5359" width="0" style="268" hidden="1" customWidth="1"/>
    <col min="5360" max="5360" width="23.85546875" style="268" customWidth="1"/>
    <col min="5361" max="5361" width="29" style="268" customWidth="1"/>
    <col min="5362" max="5363" width="0" style="268" hidden="1" customWidth="1"/>
    <col min="5364" max="5367" width="23.85546875" style="268" customWidth="1"/>
    <col min="5368" max="5369" width="0" style="268" hidden="1" customWidth="1"/>
    <col min="5370" max="5370" width="23.85546875" style="268" customWidth="1"/>
    <col min="5371" max="5372" width="13.7109375" style="268" bestFit="1" customWidth="1"/>
    <col min="5373" max="5611" width="9.140625" style="268"/>
    <col min="5612" max="5612" width="70.28515625" style="268" customWidth="1"/>
    <col min="5613" max="5614" width="23.85546875" style="268" customWidth="1"/>
    <col min="5615" max="5615" width="0" style="268" hidden="1" customWidth="1"/>
    <col min="5616" max="5616" width="23.85546875" style="268" customWidth="1"/>
    <col min="5617" max="5617" width="29" style="268" customWidth="1"/>
    <col min="5618" max="5619" width="0" style="268" hidden="1" customWidth="1"/>
    <col min="5620" max="5623" width="23.85546875" style="268" customWidth="1"/>
    <col min="5624" max="5625" width="0" style="268" hidden="1" customWidth="1"/>
    <col min="5626" max="5626" width="23.85546875" style="268" customWidth="1"/>
    <col min="5627" max="5628" width="13.7109375" style="268" bestFit="1" customWidth="1"/>
    <col min="5629" max="5867" width="9.140625" style="268"/>
    <col min="5868" max="5868" width="70.28515625" style="268" customWidth="1"/>
    <col min="5869" max="5870" width="23.85546875" style="268" customWidth="1"/>
    <col min="5871" max="5871" width="0" style="268" hidden="1" customWidth="1"/>
    <col min="5872" max="5872" width="23.85546875" style="268" customWidth="1"/>
    <col min="5873" max="5873" width="29" style="268" customWidth="1"/>
    <col min="5874" max="5875" width="0" style="268" hidden="1" customWidth="1"/>
    <col min="5876" max="5879" width="23.85546875" style="268" customWidth="1"/>
    <col min="5880" max="5881" width="0" style="268" hidden="1" customWidth="1"/>
    <col min="5882" max="5882" width="23.85546875" style="268" customWidth="1"/>
    <col min="5883" max="5884" width="13.7109375" style="268" bestFit="1" customWidth="1"/>
    <col min="5885" max="6123" width="9.140625" style="268"/>
    <col min="6124" max="6124" width="70.28515625" style="268" customWidth="1"/>
    <col min="6125" max="6126" width="23.85546875" style="268" customWidth="1"/>
    <col min="6127" max="6127" width="0" style="268" hidden="1" customWidth="1"/>
    <col min="6128" max="6128" width="23.85546875" style="268" customWidth="1"/>
    <col min="6129" max="6129" width="29" style="268" customWidth="1"/>
    <col min="6130" max="6131" width="0" style="268" hidden="1" customWidth="1"/>
    <col min="6132" max="6135" width="23.85546875" style="268" customWidth="1"/>
    <col min="6136" max="6137" width="0" style="268" hidden="1" customWidth="1"/>
    <col min="6138" max="6138" width="23.85546875" style="268" customWidth="1"/>
    <col min="6139" max="6140" width="13.7109375" style="268" bestFit="1" customWidth="1"/>
    <col min="6141" max="6379" width="9.140625" style="268"/>
    <col min="6380" max="6380" width="70.28515625" style="268" customWidth="1"/>
    <col min="6381" max="6382" width="23.85546875" style="268" customWidth="1"/>
    <col min="6383" max="6383" width="0" style="268" hidden="1" customWidth="1"/>
    <col min="6384" max="6384" width="23.85546875" style="268" customWidth="1"/>
    <col min="6385" max="6385" width="29" style="268" customWidth="1"/>
    <col min="6386" max="6387" width="0" style="268" hidden="1" customWidth="1"/>
    <col min="6388" max="6391" width="23.85546875" style="268" customWidth="1"/>
    <col min="6392" max="6393" width="0" style="268" hidden="1" customWidth="1"/>
    <col min="6394" max="6394" width="23.85546875" style="268" customWidth="1"/>
    <col min="6395" max="6396" width="13.7109375" style="268" bestFit="1" customWidth="1"/>
    <col min="6397" max="6635" width="9.140625" style="268"/>
    <col min="6636" max="6636" width="70.28515625" style="268" customWidth="1"/>
    <col min="6637" max="6638" width="23.85546875" style="268" customWidth="1"/>
    <col min="6639" max="6639" width="0" style="268" hidden="1" customWidth="1"/>
    <col min="6640" max="6640" width="23.85546875" style="268" customWidth="1"/>
    <col min="6641" max="6641" width="29" style="268" customWidth="1"/>
    <col min="6642" max="6643" width="0" style="268" hidden="1" customWidth="1"/>
    <col min="6644" max="6647" width="23.85546875" style="268" customWidth="1"/>
    <col min="6648" max="6649" width="0" style="268" hidden="1" customWidth="1"/>
    <col min="6650" max="6650" width="23.85546875" style="268" customWidth="1"/>
    <col min="6651" max="6652" width="13.7109375" style="268" bestFit="1" customWidth="1"/>
    <col min="6653" max="6891" width="9.140625" style="268"/>
    <col min="6892" max="6892" width="70.28515625" style="268" customWidth="1"/>
    <col min="6893" max="6894" width="23.85546875" style="268" customWidth="1"/>
    <col min="6895" max="6895" width="0" style="268" hidden="1" customWidth="1"/>
    <col min="6896" max="6896" width="23.85546875" style="268" customWidth="1"/>
    <col min="6897" max="6897" width="29" style="268" customWidth="1"/>
    <col min="6898" max="6899" width="0" style="268" hidden="1" customWidth="1"/>
    <col min="6900" max="6903" width="23.85546875" style="268" customWidth="1"/>
    <col min="6904" max="6905" width="0" style="268" hidden="1" customWidth="1"/>
    <col min="6906" max="6906" width="23.85546875" style="268" customWidth="1"/>
    <col min="6907" max="6908" width="13.7109375" style="268" bestFit="1" customWidth="1"/>
    <col min="6909" max="7147" width="9.140625" style="268"/>
    <col min="7148" max="7148" width="70.28515625" style="268" customWidth="1"/>
    <col min="7149" max="7150" width="23.85546875" style="268" customWidth="1"/>
    <col min="7151" max="7151" width="0" style="268" hidden="1" customWidth="1"/>
    <col min="7152" max="7152" width="23.85546875" style="268" customWidth="1"/>
    <col min="7153" max="7153" width="29" style="268" customWidth="1"/>
    <col min="7154" max="7155" width="0" style="268" hidden="1" customWidth="1"/>
    <col min="7156" max="7159" width="23.85546875" style="268" customWidth="1"/>
    <col min="7160" max="7161" width="0" style="268" hidden="1" customWidth="1"/>
    <col min="7162" max="7162" width="23.85546875" style="268" customWidth="1"/>
    <col min="7163" max="7164" width="13.7109375" style="268" bestFit="1" customWidth="1"/>
    <col min="7165" max="7403" width="9.140625" style="268"/>
    <col min="7404" max="7404" width="70.28515625" style="268" customWidth="1"/>
    <col min="7405" max="7406" width="23.85546875" style="268" customWidth="1"/>
    <col min="7407" max="7407" width="0" style="268" hidden="1" customWidth="1"/>
    <col min="7408" max="7408" width="23.85546875" style="268" customWidth="1"/>
    <col min="7409" max="7409" width="29" style="268" customWidth="1"/>
    <col min="7410" max="7411" width="0" style="268" hidden="1" customWidth="1"/>
    <col min="7412" max="7415" width="23.85546875" style="268" customWidth="1"/>
    <col min="7416" max="7417" width="0" style="268" hidden="1" customWidth="1"/>
    <col min="7418" max="7418" width="23.85546875" style="268" customWidth="1"/>
    <col min="7419" max="7420" width="13.7109375" style="268" bestFit="1" customWidth="1"/>
    <col min="7421" max="7659" width="9.140625" style="268"/>
    <col min="7660" max="7660" width="70.28515625" style="268" customWidth="1"/>
    <col min="7661" max="7662" width="23.85546875" style="268" customWidth="1"/>
    <col min="7663" max="7663" width="0" style="268" hidden="1" customWidth="1"/>
    <col min="7664" max="7664" width="23.85546875" style="268" customWidth="1"/>
    <col min="7665" max="7665" width="29" style="268" customWidth="1"/>
    <col min="7666" max="7667" width="0" style="268" hidden="1" customWidth="1"/>
    <col min="7668" max="7671" width="23.85546875" style="268" customWidth="1"/>
    <col min="7672" max="7673" width="0" style="268" hidden="1" customWidth="1"/>
    <col min="7674" max="7674" width="23.85546875" style="268" customWidth="1"/>
    <col min="7675" max="7676" width="13.7109375" style="268" bestFit="1" customWidth="1"/>
    <col min="7677" max="7915" width="9.140625" style="268"/>
    <col min="7916" max="7916" width="70.28515625" style="268" customWidth="1"/>
    <col min="7917" max="7918" width="23.85546875" style="268" customWidth="1"/>
    <col min="7919" max="7919" width="0" style="268" hidden="1" customWidth="1"/>
    <col min="7920" max="7920" width="23.85546875" style="268" customWidth="1"/>
    <col min="7921" max="7921" width="29" style="268" customWidth="1"/>
    <col min="7922" max="7923" width="0" style="268" hidden="1" customWidth="1"/>
    <col min="7924" max="7927" width="23.85546875" style="268" customWidth="1"/>
    <col min="7928" max="7929" width="0" style="268" hidden="1" customWidth="1"/>
    <col min="7930" max="7930" width="23.85546875" style="268" customWidth="1"/>
    <col min="7931" max="7932" width="13.7109375" style="268" bestFit="1" customWidth="1"/>
    <col min="7933" max="8171" width="9.140625" style="268"/>
    <col min="8172" max="8172" width="70.28515625" style="268" customWidth="1"/>
    <col min="8173" max="8174" width="23.85546875" style="268" customWidth="1"/>
    <col min="8175" max="8175" width="0" style="268" hidden="1" customWidth="1"/>
    <col min="8176" max="8176" width="23.85546875" style="268" customWidth="1"/>
    <col min="8177" max="8177" width="29" style="268" customWidth="1"/>
    <col min="8178" max="8179" width="0" style="268" hidden="1" customWidth="1"/>
    <col min="8180" max="8183" width="23.85546875" style="268" customWidth="1"/>
    <col min="8184" max="8185" width="0" style="268" hidden="1" customWidth="1"/>
    <col min="8186" max="8186" width="23.85546875" style="268" customWidth="1"/>
    <col min="8187" max="8188" width="13.7109375" style="268" bestFit="1" customWidth="1"/>
    <col min="8189" max="8427" width="9.140625" style="268"/>
    <col min="8428" max="8428" width="70.28515625" style="268" customWidth="1"/>
    <col min="8429" max="8430" width="23.85546875" style="268" customWidth="1"/>
    <col min="8431" max="8431" width="0" style="268" hidden="1" customWidth="1"/>
    <col min="8432" max="8432" width="23.85546875" style="268" customWidth="1"/>
    <col min="8433" max="8433" width="29" style="268" customWidth="1"/>
    <col min="8434" max="8435" width="0" style="268" hidden="1" customWidth="1"/>
    <col min="8436" max="8439" width="23.85546875" style="268" customWidth="1"/>
    <col min="8440" max="8441" width="0" style="268" hidden="1" customWidth="1"/>
    <col min="8442" max="8442" width="23.85546875" style="268" customWidth="1"/>
    <col min="8443" max="8444" width="13.7109375" style="268" bestFit="1" customWidth="1"/>
    <col min="8445" max="8683" width="9.140625" style="268"/>
    <col min="8684" max="8684" width="70.28515625" style="268" customWidth="1"/>
    <col min="8685" max="8686" width="23.85546875" style="268" customWidth="1"/>
    <col min="8687" max="8687" width="0" style="268" hidden="1" customWidth="1"/>
    <col min="8688" max="8688" width="23.85546875" style="268" customWidth="1"/>
    <col min="8689" max="8689" width="29" style="268" customWidth="1"/>
    <col min="8690" max="8691" width="0" style="268" hidden="1" customWidth="1"/>
    <col min="8692" max="8695" width="23.85546875" style="268" customWidth="1"/>
    <col min="8696" max="8697" width="0" style="268" hidden="1" customWidth="1"/>
    <col min="8698" max="8698" width="23.85546875" style="268" customWidth="1"/>
    <col min="8699" max="8700" width="13.7109375" style="268" bestFit="1" customWidth="1"/>
    <col min="8701" max="8939" width="9.140625" style="268"/>
    <col min="8940" max="8940" width="70.28515625" style="268" customWidth="1"/>
    <col min="8941" max="8942" width="23.85546875" style="268" customWidth="1"/>
    <col min="8943" max="8943" width="0" style="268" hidden="1" customWidth="1"/>
    <col min="8944" max="8944" width="23.85546875" style="268" customWidth="1"/>
    <col min="8945" max="8945" width="29" style="268" customWidth="1"/>
    <col min="8946" max="8947" width="0" style="268" hidden="1" customWidth="1"/>
    <col min="8948" max="8951" width="23.85546875" style="268" customWidth="1"/>
    <col min="8952" max="8953" width="0" style="268" hidden="1" customWidth="1"/>
    <col min="8954" max="8954" width="23.85546875" style="268" customWidth="1"/>
    <col min="8955" max="8956" width="13.7109375" style="268" bestFit="1" customWidth="1"/>
    <col min="8957" max="9195" width="9.140625" style="268"/>
    <col min="9196" max="9196" width="70.28515625" style="268" customWidth="1"/>
    <col min="9197" max="9198" width="23.85546875" style="268" customWidth="1"/>
    <col min="9199" max="9199" width="0" style="268" hidden="1" customWidth="1"/>
    <col min="9200" max="9200" width="23.85546875" style="268" customWidth="1"/>
    <col min="9201" max="9201" width="29" style="268" customWidth="1"/>
    <col min="9202" max="9203" width="0" style="268" hidden="1" customWidth="1"/>
    <col min="9204" max="9207" width="23.85546875" style="268" customWidth="1"/>
    <col min="9208" max="9209" width="0" style="268" hidden="1" customWidth="1"/>
    <col min="9210" max="9210" width="23.85546875" style="268" customWidth="1"/>
    <col min="9211" max="9212" width="13.7109375" style="268" bestFit="1" customWidth="1"/>
    <col min="9213" max="9451" width="9.140625" style="268"/>
    <col min="9452" max="9452" width="70.28515625" style="268" customWidth="1"/>
    <col min="9453" max="9454" width="23.85546875" style="268" customWidth="1"/>
    <col min="9455" max="9455" width="0" style="268" hidden="1" customWidth="1"/>
    <col min="9456" max="9456" width="23.85546875" style="268" customWidth="1"/>
    <col min="9457" max="9457" width="29" style="268" customWidth="1"/>
    <col min="9458" max="9459" width="0" style="268" hidden="1" customWidth="1"/>
    <col min="9460" max="9463" width="23.85546875" style="268" customWidth="1"/>
    <col min="9464" max="9465" width="0" style="268" hidden="1" customWidth="1"/>
    <col min="9466" max="9466" width="23.85546875" style="268" customWidth="1"/>
    <col min="9467" max="9468" width="13.7109375" style="268" bestFit="1" customWidth="1"/>
    <col min="9469" max="9707" width="9.140625" style="268"/>
    <col min="9708" max="9708" width="70.28515625" style="268" customWidth="1"/>
    <col min="9709" max="9710" width="23.85546875" style="268" customWidth="1"/>
    <col min="9711" max="9711" width="0" style="268" hidden="1" customWidth="1"/>
    <col min="9712" max="9712" width="23.85546875" style="268" customWidth="1"/>
    <col min="9713" max="9713" width="29" style="268" customWidth="1"/>
    <col min="9714" max="9715" width="0" style="268" hidden="1" customWidth="1"/>
    <col min="9716" max="9719" width="23.85546875" style="268" customWidth="1"/>
    <col min="9720" max="9721" width="0" style="268" hidden="1" customWidth="1"/>
    <col min="9722" max="9722" width="23.85546875" style="268" customWidth="1"/>
    <col min="9723" max="9724" width="13.7109375" style="268" bestFit="1" customWidth="1"/>
    <col min="9725" max="9963" width="9.140625" style="268"/>
    <col min="9964" max="9964" width="70.28515625" style="268" customWidth="1"/>
    <col min="9965" max="9966" width="23.85546875" style="268" customWidth="1"/>
    <col min="9967" max="9967" width="0" style="268" hidden="1" customWidth="1"/>
    <col min="9968" max="9968" width="23.85546875" style="268" customWidth="1"/>
    <col min="9969" max="9969" width="29" style="268" customWidth="1"/>
    <col min="9970" max="9971" width="0" style="268" hidden="1" customWidth="1"/>
    <col min="9972" max="9975" width="23.85546875" style="268" customWidth="1"/>
    <col min="9976" max="9977" width="0" style="268" hidden="1" customWidth="1"/>
    <col min="9978" max="9978" width="23.85546875" style="268" customWidth="1"/>
    <col min="9979" max="9980" width="13.7109375" style="268" bestFit="1" customWidth="1"/>
    <col min="9981" max="10219" width="9.140625" style="268"/>
    <col min="10220" max="10220" width="70.28515625" style="268" customWidth="1"/>
    <col min="10221" max="10222" width="23.85546875" style="268" customWidth="1"/>
    <col min="10223" max="10223" width="0" style="268" hidden="1" customWidth="1"/>
    <col min="10224" max="10224" width="23.85546875" style="268" customWidth="1"/>
    <col min="10225" max="10225" width="29" style="268" customWidth="1"/>
    <col min="10226" max="10227" width="0" style="268" hidden="1" customWidth="1"/>
    <col min="10228" max="10231" width="23.85546875" style="268" customWidth="1"/>
    <col min="10232" max="10233" width="0" style="268" hidden="1" customWidth="1"/>
    <col min="10234" max="10234" width="23.85546875" style="268" customWidth="1"/>
    <col min="10235" max="10236" width="13.7109375" style="268" bestFit="1" customWidth="1"/>
    <col min="10237" max="10475" width="9.140625" style="268"/>
    <col min="10476" max="10476" width="70.28515625" style="268" customWidth="1"/>
    <col min="10477" max="10478" width="23.85546875" style="268" customWidth="1"/>
    <col min="10479" max="10479" width="0" style="268" hidden="1" customWidth="1"/>
    <col min="10480" max="10480" width="23.85546875" style="268" customWidth="1"/>
    <col min="10481" max="10481" width="29" style="268" customWidth="1"/>
    <col min="10482" max="10483" width="0" style="268" hidden="1" customWidth="1"/>
    <col min="10484" max="10487" width="23.85546875" style="268" customWidth="1"/>
    <col min="10488" max="10489" width="0" style="268" hidden="1" customWidth="1"/>
    <col min="10490" max="10490" width="23.85546875" style="268" customWidth="1"/>
    <col min="10491" max="10492" width="13.7109375" style="268" bestFit="1" customWidth="1"/>
    <col min="10493" max="10731" width="9.140625" style="268"/>
    <col min="10732" max="10732" width="70.28515625" style="268" customWidth="1"/>
    <col min="10733" max="10734" width="23.85546875" style="268" customWidth="1"/>
    <col min="10735" max="10735" width="0" style="268" hidden="1" customWidth="1"/>
    <col min="10736" max="10736" width="23.85546875" style="268" customWidth="1"/>
    <col min="10737" max="10737" width="29" style="268" customWidth="1"/>
    <col min="10738" max="10739" width="0" style="268" hidden="1" customWidth="1"/>
    <col min="10740" max="10743" width="23.85546875" style="268" customWidth="1"/>
    <col min="10744" max="10745" width="0" style="268" hidden="1" customWidth="1"/>
    <col min="10746" max="10746" width="23.85546875" style="268" customWidth="1"/>
    <col min="10747" max="10748" width="13.7109375" style="268" bestFit="1" customWidth="1"/>
    <col min="10749" max="10987" width="9.140625" style="268"/>
    <col min="10988" max="10988" width="70.28515625" style="268" customWidth="1"/>
    <col min="10989" max="10990" width="23.85546875" style="268" customWidth="1"/>
    <col min="10991" max="10991" width="0" style="268" hidden="1" customWidth="1"/>
    <col min="10992" max="10992" width="23.85546875" style="268" customWidth="1"/>
    <col min="10993" max="10993" width="29" style="268" customWidth="1"/>
    <col min="10994" max="10995" width="0" style="268" hidden="1" customWidth="1"/>
    <col min="10996" max="10999" width="23.85546875" style="268" customWidth="1"/>
    <col min="11000" max="11001" width="0" style="268" hidden="1" customWidth="1"/>
    <col min="11002" max="11002" width="23.85546875" style="268" customWidth="1"/>
    <col min="11003" max="11004" width="13.7109375" style="268" bestFit="1" customWidth="1"/>
    <col min="11005" max="11243" width="9.140625" style="268"/>
    <col min="11244" max="11244" width="70.28515625" style="268" customWidth="1"/>
    <col min="11245" max="11246" width="23.85546875" style="268" customWidth="1"/>
    <col min="11247" max="11247" width="0" style="268" hidden="1" customWidth="1"/>
    <col min="11248" max="11248" width="23.85546875" style="268" customWidth="1"/>
    <col min="11249" max="11249" width="29" style="268" customWidth="1"/>
    <col min="11250" max="11251" width="0" style="268" hidden="1" customWidth="1"/>
    <col min="11252" max="11255" width="23.85546875" style="268" customWidth="1"/>
    <col min="11256" max="11257" width="0" style="268" hidden="1" customWidth="1"/>
    <col min="11258" max="11258" width="23.85546875" style="268" customWidth="1"/>
    <col min="11259" max="11260" width="13.7109375" style="268" bestFit="1" customWidth="1"/>
    <col min="11261" max="11499" width="9.140625" style="268"/>
    <col min="11500" max="11500" width="70.28515625" style="268" customWidth="1"/>
    <col min="11501" max="11502" width="23.85546875" style="268" customWidth="1"/>
    <col min="11503" max="11503" width="0" style="268" hidden="1" customWidth="1"/>
    <col min="11504" max="11504" width="23.85546875" style="268" customWidth="1"/>
    <col min="11505" max="11505" width="29" style="268" customWidth="1"/>
    <col min="11506" max="11507" width="0" style="268" hidden="1" customWidth="1"/>
    <col min="11508" max="11511" width="23.85546875" style="268" customWidth="1"/>
    <col min="11512" max="11513" width="0" style="268" hidden="1" customWidth="1"/>
    <col min="11514" max="11514" width="23.85546875" style="268" customWidth="1"/>
    <col min="11515" max="11516" width="13.7109375" style="268" bestFit="1" customWidth="1"/>
    <col min="11517" max="11755" width="9.140625" style="268"/>
    <col min="11756" max="11756" width="70.28515625" style="268" customWidth="1"/>
    <col min="11757" max="11758" width="23.85546875" style="268" customWidth="1"/>
    <col min="11759" max="11759" width="0" style="268" hidden="1" customWidth="1"/>
    <col min="11760" max="11760" width="23.85546875" style="268" customWidth="1"/>
    <col min="11761" max="11761" width="29" style="268" customWidth="1"/>
    <col min="11762" max="11763" width="0" style="268" hidden="1" customWidth="1"/>
    <col min="11764" max="11767" width="23.85546875" style="268" customWidth="1"/>
    <col min="11768" max="11769" width="0" style="268" hidden="1" customWidth="1"/>
    <col min="11770" max="11770" width="23.85546875" style="268" customWidth="1"/>
    <col min="11771" max="11772" width="13.7109375" style="268" bestFit="1" customWidth="1"/>
    <col min="11773" max="12011" width="9.140625" style="268"/>
    <col min="12012" max="12012" width="70.28515625" style="268" customWidth="1"/>
    <col min="12013" max="12014" width="23.85546875" style="268" customWidth="1"/>
    <col min="12015" max="12015" width="0" style="268" hidden="1" customWidth="1"/>
    <col min="12016" max="12016" width="23.85546875" style="268" customWidth="1"/>
    <col min="12017" max="12017" width="29" style="268" customWidth="1"/>
    <col min="12018" max="12019" width="0" style="268" hidden="1" customWidth="1"/>
    <col min="12020" max="12023" width="23.85546875" style="268" customWidth="1"/>
    <col min="12024" max="12025" width="0" style="268" hidden="1" customWidth="1"/>
    <col min="12026" max="12026" width="23.85546875" style="268" customWidth="1"/>
    <col min="12027" max="12028" width="13.7109375" style="268" bestFit="1" customWidth="1"/>
    <col min="12029" max="12267" width="9.140625" style="268"/>
    <col min="12268" max="12268" width="70.28515625" style="268" customWidth="1"/>
    <col min="12269" max="12270" width="23.85546875" style="268" customWidth="1"/>
    <col min="12271" max="12271" width="0" style="268" hidden="1" customWidth="1"/>
    <col min="12272" max="12272" width="23.85546875" style="268" customWidth="1"/>
    <col min="12273" max="12273" width="29" style="268" customWidth="1"/>
    <col min="12274" max="12275" width="0" style="268" hidden="1" customWidth="1"/>
    <col min="12276" max="12279" width="23.85546875" style="268" customWidth="1"/>
    <col min="12280" max="12281" width="0" style="268" hidden="1" customWidth="1"/>
    <col min="12282" max="12282" width="23.85546875" style="268" customWidth="1"/>
    <col min="12283" max="12284" width="13.7109375" style="268" bestFit="1" customWidth="1"/>
    <col min="12285" max="12523" width="9.140625" style="268"/>
    <col min="12524" max="12524" width="70.28515625" style="268" customWidth="1"/>
    <col min="12525" max="12526" width="23.85546875" style="268" customWidth="1"/>
    <col min="12527" max="12527" width="0" style="268" hidden="1" customWidth="1"/>
    <col min="12528" max="12528" width="23.85546875" style="268" customWidth="1"/>
    <col min="12529" max="12529" width="29" style="268" customWidth="1"/>
    <col min="12530" max="12531" width="0" style="268" hidden="1" customWidth="1"/>
    <col min="12532" max="12535" width="23.85546875" style="268" customWidth="1"/>
    <col min="12536" max="12537" width="0" style="268" hidden="1" customWidth="1"/>
    <col min="12538" max="12538" width="23.85546875" style="268" customWidth="1"/>
    <col min="12539" max="12540" width="13.7109375" style="268" bestFit="1" customWidth="1"/>
    <col min="12541" max="12779" width="9.140625" style="268"/>
    <col min="12780" max="12780" width="70.28515625" style="268" customWidth="1"/>
    <col min="12781" max="12782" width="23.85546875" style="268" customWidth="1"/>
    <col min="12783" max="12783" width="0" style="268" hidden="1" customWidth="1"/>
    <col min="12784" max="12784" width="23.85546875" style="268" customWidth="1"/>
    <col min="12785" max="12785" width="29" style="268" customWidth="1"/>
    <col min="12786" max="12787" width="0" style="268" hidden="1" customWidth="1"/>
    <col min="12788" max="12791" width="23.85546875" style="268" customWidth="1"/>
    <col min="12792" max="12793" width="0" style="268" hidden="1" customWidth="1"/>
    <col min="12794" max="12794" width="23.85546875" style="268" customWidth="1"/>
    <col min="12795" max="12796" width="13.7109375" style="268" bestFit="1" customWidth="1"/>
    <col min="12797" max="13035" width="9.140625" style="268"/>
    <col min="13036" max="13036" width="70.28515625" style="268" customWidth="1"/>
    <col min="13037" max="13038" width="23.85546875" style="268" customWidth="1"/>
    <col min="13039" max="13039" width="0" style="268" hidden="1" customWidth="1"/>
    <col min="13040" max="13040" width="23.85546875" style="268" customWidth="1"/>
    <col min="13041" max="13041" width="29" style="268" customWidth="1"/>
    <col min="13042" max="13043" width="0" style="268" hidden="1" customWidth="1"/>
    <col min="13044" max="13047" width="23.85546875" style="268" customWidth="1"/>
    <col min="13048" max="13049" width="0" style="268" hidden="1" customWidth="1"/>
    <col min="13050" max="13050" width="23.85546875" style="268" customWidth="1"/>
    <col min="13051" max="13052" width="13.7109375" style="268" bestFit="1" customWidth="1"/>
    <col min="13053" max="13291" width="9.140625" style="268"/>
    <col min="13292" max="13292" width="70.28515625" style="268" customWidth="1"/>
    <col min="13293" max="13294" width="23.85546875" style="268" customWidth="1"/>
    <col min="13295" max="13295" width="0" style="268" hidden="1" customWidth="1"/>
    <col min="13296" max="13296" width="23.85546875" style="268" customWidth="1"/>
    <col min="13297" max="13297" width="29" style="268" customWidth="1"/>
    <col min="13298" max="13299" width="0" style="268" hidden="1" customWidth="1"/>
    <col min="13300" max="13303" width="23.85546875" style="268" customWidth="1"/>
    <col min="13304" max="13305" width="0" style="268" hidden="1" customWidth="1"/>
    <col min="13306" max="13306" width="23.85546875" style="268" customWidth="1"/>
    <col min="13307" max="13308" width="13.7109375" style="268" bestFit="1" customWidth="1"/>
    <col min="13309" max="13547" width="9.140625" style="268"/>
    <col min="13548" max="13548" width="70.28515625" style="268" customWidth="1"/>
    <col min="13549" max="13550" width="23.85546875" style="268" customWidth="1"/>
    <col min="13551" max="13551" width="0" style="268" hidden="1" customWidth="1"/>
    <col min="13552" max="13552" width="23.85546875" style="268" customWidth="1"/>
    <col min="13553" max="13553" width="29" style="268" customWidth="1"/>
    <col min="13554" max="13555" width="0" style="268" hidden="1" customWidth="1"/>
    <col min="13556" max="13559" width="23.85546875" style="268" customWidth="1"/>
    <col min="13560" max="13561" width="0" style="268" hidden="1" customWidth="1"/>
    <col min="13562" max="13562" width="23.85546875" style="268" customWidth="1"/>
    <col min="13563" max="13564" width="13.7109375" style="268" bestFit="1" customWidth="1"/>
    <col min="13565" max="13803" width="9.140625" style="268"/>
    <col min="13804" max="13804" width="70.28515625" style="268" customWidth="1"/>
    <col min="13805" max="13806" width="23.85546875" style="268" customWidth="1"/>
    <col min="13807" max="13807" width="0" style="268" hidden="1" customWidth="1"/>
    <col min="13808" max="13808" width="23.85546875" style="268" customWidth="1"/>
    <col min="13809" max="13809" width="29" style="268" customWidth="1"/>
    <col min="13810" max="13811" width="0" style="268" hidden="1" customWidth="1"/>
    <col min="13812" max="13815" width="23.85546875" style="268" customWidth="1"/>
    <col min="13816" max="13817" width="0" style="268" hidden="1" customWidth="1"/>
    <col min="13818" max="13818" width="23.85546875" style="268" customWidth="1"/>
    <col min="13819" max="13820" width="13.7109375" style="268" bestFit="1" customWidth="1"/>
    <col min="13821" max="14059" width="9.140625" style="268"/>
    <col min="14060" max="14060" width="70.28515625" style="268" customWidth="1"/>
    <col min="14061" max="14062" width="23.85546875" style="268" customWidth="1"/>
    <col min="14063" max="14063" width="0" style="268" hidden="1" customWidth="1"/>
    <col min="14064" max="14064" width="23.85546875" style="268" customWidth="1"/>
    <col min="14065" max="14065" width="29" style="268" customWidth="1"/>
    <col min="14066" max="14067" width="0" style="268" hidden="1" customWidth="1"/>
    <col min="14068" max="14071" width="23.85546875" style="268" customWidth="1"/>
    <col min="14072" max="14073" width="0" style="268" hidden="1" customWidth="1"/>
    <col min="14074" max="14074" width="23.85546875" style="268" customWidth="1"/>
    <col min="14075" max="14076" width="13.7109375" style="268" bestFit="1" customWidth="1"/>
    <col min="14077" max="14315" width="9.140625" style="268"/>
    <col min="14316" max="14316" width="70.28515625" style="268" customWidth="1"/>
    <col min="14317" max="14318" width="23.85546875" style="268" customWidth="1"/>
    <col min="14319" max="14319" width="0" style="268" hidden="1" customWidth="1"/>
    <col min="14320" max="14320" width="23.85546875" style="268" customWidth="1"/>
    <col min="14321" max="14321" width="29" style="268" customWidth="1"/>
    <col min="14322" max="14323" width="0" style="268" hidden="1" customWidth="1"/>
    <col min="14324" max="14327" width="23.85546875" style="268" customWidth="1"/>
    <col min="14328" max="14329" width="0" style="268" hidden="1" customWidth="1"/>
    <col min="14330" max="14330" width="23.85546875" style="268" customWidth="1"/>
    <col min="14331" max="14332" width="13.7109375" style="268" bestFit="1" customWidth="1"/>
    <col min="14333" max="14571" width="9.140625" style="268"/>
    <col min="14572" max="14572" width="70.28515625" style="268" customWidth="1"/>
    <col min="14573" max="14574" width="23.85546875" style="268" customWidth="1"/>
    <col min="14575" max="14575" width="0" style="268" hidden="1" customWidth="1"/>
    <col min="14576" max="14576" width="23.85546875" style="268" customWidth="1"/>
    <col min="14577" max="14577" width="29" style="268" customWidth="1"/>
    <col min="14578" max="14579" width="0" style="268" hidden="1" customWidth="1"/>
    <col min="14580" max="14583" width="23.85546875" style="268" customWidth="1"/>
    <col min="14584" max="14585" width="0" style="268" hidden="1" customWidth="1"/>
    <col min="14586" max="14586" width="23.85546875" style="268" customWidth="1"/>
    <col min="14587" max="14588" width="13.7109375" style="268" bestFit="1" customWidth="1"/>
    <col min="14589" max="14827" width="9.140625" style="268"/>
    <col min="14828" max="14828" width="70.28515625" style="268" customWidth="1"/>
    <col min="14829" max="14830" width="23.85546875" style="268" customWidth="1"/>
    <col min="14831" max="14831" width="0" style="268" hidden="1" customWidth="1"/>
    <col min="14832" max="14832" width="23.85546875" style="268" customWidth="1"/>
    <col min="14833" max="14833" width="29" style="268" customWidth="1"/>
    <col min="14834" max="14835" width="0" style="268" hidden="1" customWidth="1"/>
    <col min="14836" max="14839" width="23.85546875" style="268" customWidth="1"/>
    <col min="14840" max="14841" width="0" style="268" hidden="1" customWidth="1"/>
    <col min="14842" max="14842" width="23.85546875" style="268" customWidth="1"/>
    <col min="14843" max="14844" width="13.7109375" style="268" bestFit="1" customWidth="1"/>
    <col min="14845" max="15083" width="9.140625" style="268"/>
    <col min="15084" max="15084" width="70.28515625" style="268" customWidth="1"/>
    <col min="15085" max="15086" width="23.85546875" style="268" customWidth="1"/>
    <col min="15087" max="15087" width="0" style="268" hidden="1" customWidth="1"/>
    <col min="15088" max="15088" width="23.85546875" style="268" customWidth="1"/>
    <col min="15089" max="15089" width="29" style="268" customWidth="1"/>
    <col min="15090" max="15091" width="0" style="268" hidden="1" customWidth="1"/>
    <col min="15092" max="15095" width="23.85546875" style="268" customWidth="1"/>
    <col min="15096" max="15097" width="0" style="268" hidden="1" customWidth="1"/>
    <col min="15098" max="15098" width="23.85546875" style="268" customWidth="1"/>
    <col min="15099" max="15100" width="13.7109375" style="268" bestFit="1" customWidth="1"/>
    <col min="15101" max="15339" width="9.140625" style="268"/>
    <col min="15340" max="15340" width="70.28515625" style="268" customWidth="1"/>
    <col min="15341" max="15342" width="23.85546875" style="268" customWidth="1"/>
    <col min="15343" max="15343" width="0" style="268" hidden="1" customWidth="1"/>
    <col min="15344" max="15344" width="23.85546875" style="268" customWidth="1"/>
    <col min="15345" max="15345" width="29" style="268" customWidth="1"/>
    <col min="15346" max="15347" width="0" style="268" hidden="1" customWidth="1"/>
    <col min="15348" max="15351" width="23.85546875" style="268" customWidth="1"/>
    <col min="15352" max="15353" width="0" style="268" hidden="1" customWidth="1"/>
    <col min="15354" max="15354" width="23.85546875" style="268" customWidth="1"/>
    <col min="15355" max="15356" width="13.7109375" style="268" bestFit="1" customWidth="1"/>
    <col min="15357" max="15595" width="9.140625" style="268"/>
    <col min="15596" max="15596" width="70.28515625" style="268" customWidth="1"/>
    <col min="15597" max="15598" width="23.85546875" style="268" customWidth="1"/>
    <col min="15599" max="15599" width="0" style="268" hidden="1" customWidth="1"/>
    <col min="15600" max="15600" width="23.85546875" style="268" customWidth="1"/>
    <col min="15601" max="15601" width="29" style="268" customWidth="1"/>
    <col min="15602" max="15603" width="0" style="268" hidden="1" customWidth="1"/>
    <col min="15604" max="15607" width="23.85546875" style="268" customWidth="1"/>
    <col min="15608" max="15609" width="0" style="268" hidden="1" customWidth="1"/>
    <col min="15610" max="15610" width="23.85546875" style="268" customWidth="1"/>
    <col min="15611" max="15612" width="13.7109375" style="268" bestFit="1" customWidth="1"/>
    <col min="15613" max="15851" width="9.140625" style="268"/>
    <col min="15852" max="15852" width="70.28515625" style="268" customWidth="1"/>
    <col min="15853" max="15854" width="23.85546875" style="268" customWidth="1"/>
    <col min="15855" max="15855" width="0" style="268" hidden="1" customWidth="1"/>
    <col min="15856" max="15856" width="23.85546875" style="268" customWidth="1"/>
    <col min="15857" max="15857" width="29" style="268" customWidth="1"/>
    <col min="15858" max="15859" width="0" style="268" hidden="1" customWidth="1"/>
    <col min="15860" max="15863" width="23.85546875" style="268" customWidth="1"/>
    <col min="15864" max="15865" width="0" style="268" hidden="1" customWidth="1"/>
    <col min="15866" max="15866" width="23.85546875" style="268" customWidth="1"/>
    <col min="15867" max="15868" width="13.7109375" style="268" bestFit="1" customWidth="1"/>
    <col min="15869" max="16107" width="9.140625" style="268"/>
    <col min="16108" max="16108" width="70.28515625" style="268" customWidth="1"/>
    <col min="16109" max="16110" width="23.85546875" style="268" customWidth="1"/>
    <col min="16111" max="16111" width="0" style="268" hidden="1" customWidth="1"/>
    <col min="16112" max="16112" width="23.85546875" style="268" customWidth="1"/>
    <col min="16113" max="16113" width="29" style="268" customWidth="1"/>
    <col min="16114" max="16115" width="0" style="268" hidden="1" customWidth="1"/>
    <col min="16116" max="16119" width="23.85546875" style="268" customWidth="1"/>
    <col min="16120" max="16121" width="0" style="268" hidden="1" customWidth="1"/>
    <col min="16122" max="16122" width="23.85546875" style="268" customWidth="1"/>
    <col min="16123" max="16124" width="13.7109375" style="268" bestFit="1" customWidth="1"/>
    <col min="16125" max="16384" width="9.140625" style="268"/>
  </cols>
  <sheetData>
    <row r="1" spans="1:14" ht="18.75" customHeight="1" x14ac:dyDescent="0.25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 t="s">
        <v>178</v>
      </c>
      <c r="N1" s="267"/>
    </row>
    <row r="2" spans="1:14" ht="18.75" customHeight="1" x14ac:dyDescent="0.25">
      <c r="A2" s="264" t="s">
        <v>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9"/>
      <c r="N2" s="270"/>
    </row>
    <row r="3" spans="1:14" ht="18.75" customHeight="1" x14ac:dyDescent="0.25">
      <c r="A3" s="264" t="s">
        <v>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9"/>
      <c r="N3" s="270"/>
    </row>
    <row r="4" spans="1:14" ht="18.75" customHeight="1" x14ac:dyDescent="0.25">
      <c r="A4" s="264" t="s">
        <v>3</v>
      </c>
      <c r="B4" s="271"/>
      <c r="C4" s="271"/>
      <c r="D4" s="265"/>
      <c r="E4" s="265"/>
      <c r="F4" s="265"/>
      <c r="G4" s="265"/>
      <c r="H4" s="265"/>
      <c r="I4" s="265"/>
      <c r="J4" s="265"/>
      <c r="K4" s="265"/>
      <c r="L4" s="265"/>
      <c r="M4" s="269"/>
      <c r="N4" s="270"/>
    </row>
    <row r="5" spans="1:14" ht="18.75" customHeight="1" x14ac:dyDescent="0.25">
      <c r="A5" s="264" t="s">
        <v>4</v>
      </c>
      <c r="B5" s="271"/>
      <c r="C5" s="271"/>
      <c r="D5" s="265"/>
      <c r="E5" s="265"/>
      <c r="F5" s="265"/>
      <c r="G5" s="265"/>
      <c r="H5" s="265"/>
      <c r="I5" s="265"/>
      <c r="J5" s="265"/>
      <c r="K5" s="265"/>
      <c r="L5" s="265"/>
      <c r="M5" s="269"/>
      <c r="N5" s="270"/>
    </row>
    <row r="6" spans="1:14" s="272" customFormat="1" ht="18.75" customHeight="1" x14ac:dyDescent="0.25">
      <c r="A6" s="380" t="s">
        <v>225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270"/>
    </row>
    <row r="7" spans="1:14" s="274" customFormat="1" ht="18.75" customHeight="1" x14ac:dyDescent="0.25">
      <c r="A7" s="380" t="s">
        <v>207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273"/>
    </row>
    <row r="8" spans="1:14" s="272" customFormat="1" ht="18.75" customHeight="1" x14ac:dyDescent="0.25">
      <c r="A8" s="380" t="s">
        <v>206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275"/>
    </row>
    <row r="9" spans="1:14" s="272" customFormat="1" ht="18.75" customHeight="1" x14ac:dyDescent="0.25">
      <c r="A9" s="380" t="s">
        <v>211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276"/>
    </row>
    <row r="10" spans="1:14" s="272" customFormat="1" ht="18.75" customHeight="1" x14ac:dyDescent="0.25">
      <c r="A10" s="380" t="s">
        <v>6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276"/>
    </row>
    <row r="11" spans="1:14" s="272" customFormat="1" ht="18.75" customHeight="1" thickBot="1" x14ac:dyDescent="0.3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9"/>
      <c r="N11" s="280"/>
    </row>
    <row r="12" spans="1:14" ht="76.5" customHeight="1" thickBot="1" x14ac:dyDescent="0.3">
      <c r="A12" s="281"/>
      <c r="B12" s="282" t="s">
        <v>179</v>
      </c>
      <c r="C12" s="282" t="s">
        <v>41</v>
      </c>
      <c r="D12" s="283" t="s">
        <v>42</v>
      </c>
      <c r="E12" s="282" t="s">
        <v>43</v>
      </c>
      <c r="F12" s="282" t="s">
        <v>180</v>
      </c>
      <c r="G12" s="282" t="s">
        <v>45</v>
      </c>
      <c r="H12" s="282" t="s">
        <v>46</v>
      </c>
      <c r="I12" s="282" t="s">
        <v>47</v>
      </c>
      <c r="J12" s="282" t="s">
        <v>48</v>
      </c>
      <c r="K12" s="284" t="s">
        <v>49</v>
      </c>
      <c r="L12" s="282" t="s">
        <v>181</v>
      </c>
      <c r="M12" s="285" t="s">
        <v>51</v>
      </c>
      <c r="N12" s="286"/>
    </row>
    <row r="13" spans="1:14" s="272" customFormat="1" ht="18.75" customHeight="1" x14ac:dyDescent="0.25">
      <c r="A13" s="287" t="s">
        <v>208</v>
      </c>
      <c r="B13" s="288">
        <v>258201</v>
      </c>
      <c r="C13" s="288">
        <v>-2638</v>
      </c>
      <c r="D13" s="288">
        <v>764</v>
      </c>
      <c r="E13" s="288">
        <v>1316</v>
      </c>
      <c r="F13" s="288">
        <v>8334</v>
      </c>
      <c r="G13" s="288">
        <v>-268</v>
      </c>
      <c r="H13" s="288">
        <v>-137564</v>
      </c>
      <c r="I13" s="288">
        <v>2847</v>
      </c>
      <c r="J13" s="288">
        <v>344132</v>
      </c>
      <c r="K13" s="289">
        <v>475124</v>
      </c>
      <c r="L13" s="288">
        <v>2129</v>
      </c>
      <c r="M13" s="290">
        <v>477253</v>
      </c>
      <c r="N13" s="291"/>
    </row>
    <row r="14" spans="1:14" s="274" customFormat="1" ht="18.75" hidden="1" customHeight="1" outlineLevel="1" x14ac:dyDescent="0.25">
      <c r="A14" s="292" t="s">
        <v>182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4"/>
      <c r="L14" s="293"/>
      <c r="M14" s="295"/>
      <c r="N14" s="296"/>
    </row>
    <row r="15" spans="1:14" s="272" customFormat="1" ht="18.75" customHeight="1" collapsed="1" x14ac:dyDescent="0.25">
      <c r="A15" s="297" t="s">
        <v>100</v>
      </c>
      <c r="B15" s="298">
        <f t="shared" ref="B15:G15" si="0">ROUND(0,0)</f>
        <v>0</v>
      </c>
      <c r="C15" s="298">
        <f t="shared" si="0"/>
        <v>0</v>
      </c>
      <c r="D15" s="298">
        <f t="shared" si="0"/>
        <v>0</v>
      </c>
      <c r="E15" s="298">
        <f t="shared" si="0"/>
        <v>0</v>
      </c>
      <c r="F15" s="298">
        <f t="shared" si="0"/>
        <v>0</v>
      </c>
      <c r="G15" s="298">
        <f t="shared" si="0"/>
        <v>0</v>
      </c>
      <c r="H15" s="298">
        <v>0</v>
      </c>
      <c r="I15" s="298">
        <v>0</v>
      </c>
      <c r="J15" s="298">
        <v>71186</v>
      </c>
      <c r="K15" s="298">
        <f>SUM(B15:J15)</f>
        <v>71186</v>
      </c>
      <c r="L15" s="298">
        <v>611</v>
      </c>
      <c r="M15" s="299">
        <f>SUM(K15:L15)</f>
        <v>71797</v>
      </c>
      <c r="N15" s="296"/>
    </row>
    <row r="16" spans="1:14" s="274" customFormat="1" ht="18.75" hidden="1" customHeight="1" outlineLevel="1" x14ac:dyDescent="0.25">
      <c r="A16" s="300" t="s">
        <v>183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4"/>
      <c r="L16" s="293"/>
      <c r="M16" s="295"/>
      <c r="N16" s="301"/>
    </row>
    <row r="17" spans="1:14" s="272" customFormat="1" ht="37.5" hidden="1" outlineLevel="1" x14ac:dyDescent="0.25">
      <c r="A17" s="302" t="s">
        <v>184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4"/>
      <c r="L17" s="303"/>
      <c r="M17" s="299"/>
      <c r="N17" s="291"/>
    </row>
    <row r="18" spans="1:14" s="272" customFormat="1" ht="37.5" hidden="1" outlineLevel="1" x14ac:dyDescent="0.25">
      <c r="A18" s="305" t="s">
        <v>185</v>
      </c>
      <c r="B18" s="298">
        <v>0</v>
      </c>
      <c r="C18" s="298">
        <v>0</v>
      </c>
      <c r="D18" s="298">
        <v>0</v>
      </c>
      <c r="E18" s="298">
        <v>0</v>
      </c>
      <c r="F18" s="298">
        <v>-2873</v>
      </c>
      <c r="G18" s="298">
        <v>0</v>
      </c>
      <c r="H18" s="298">
        <v>0</v>
      </c>
      <c r="I18" s="298">
        <v>0</v>
      </c>
      <c r="J18" s="298">
        <v>0</v>
      </c>
      <c r="K18" s="306">
        <f>SUM(B18:J18)</f>
        <v>-2873</v>
      </c>
      <c r="L18" s="298">
        <v>0</v>
      </c>
      <c r="M18" s="299">
        <f t="shared" ref="M18:M42" si="1">SUM(K18:L18)</f>
        <v>-2873</v>
      </c>
      <c r="N18" s="291"/>
    </row>
    <row r="19" spans="1:14" s="272" customFormat="1" ht="37.5" hidden="1" outlineLevel="1" x14ac:dyDescent="0.25">
      <c r="A19" s="305" t="s">
        <v>186</v>
      </c>
      <c r="B19" s="298">
        <v>0</v>
      </c>
      <c r="C19" s="298">
        <v>0</v>
      </c>
      <c r="D19" s="298">
        <v>0</v>
      </c>
      <c r="E19" s="298">
        <v>0</v>
      </c>
      <c r="F19" s="298">
        <v>961</v>
      </c>
      <c r="G19" s="298">
        <v>0</v>
      </c>
      <c r="H19" s="298">
        <v>0</v>
      </c>
      <c r="I19" s="298">
        <v>0</v>
      </c>
      <c r="J19" s="298">
        <v>0</v>
      </c>
      <c r="K19" s="306">
        <f>SUM(B19:J19)</f>
        <v>961</v>
      </c>
      <c r="L19" s="298">
        <v>0</v>
      </c>
      <c r="M19" s="299">
        <f t="shared" si="1"/>
        <v>961</v>
      </c>
      <c r="N19" s="291"/>
    </row>
    <row r="20" spans="1:14" s="272" customFormat="1" ht="39" hidden="1" customHeight="1" outlineLevel="1" x14ac:dyDescent="0.25">
      <c r="A20" s="305" t="s">
        <v>187</v>
      </c>
      <c r="B20" s="298">
        <v>0</v>
      </c>
      <c r="C20" s="298">
        <v>0</v>
      </c>
      <c r="D20" s="298">
        <v>0</v>
      </c>
      <c r="E20" s="298">
        <v>0</v>
      </c>
      <c r="F20" s="298">
        <v>-7</v>
      </c>
      <c r="G20" s="298">
        <v>0</v>
      </c>
      <c r="H20" s="298">
        <v>0</v>
      </c>
      <c r="I20" s="298">
        <v>0</v>
      </c>
      <c r="J20" s="298">
        <v>0</v>
      </c>
      <c r="K20" s="306">
        <f>SUM(B20:J20)</f>
        <v>-7</v>
      </c>
      <c r="L20" s="298">
        <v>0</v>
      </c>
      <c r="M20" s="299">
        <f t="shared" si="1"/>
        <v>-7</v>
      </c>
      <c r="N20" s="291"/>
    </row>
    <row r="21" spans="1:14" s="272" customFormat="1" ht="38.25" hidden="1" customHeight="1" outlineLevel="1" thickBot="1" x14ac:dyDescent="0.3">
      <c r="A21" s="307" t="s">
        <v>188</v>
      </c>
      <c r="B21" s="308">
        <v>0</v>
      </c>
      <c r="C21" s="308">
        <v>0</v>
      </c>
      <c r="D21" s="308">
        <v>0</v>
      </c>
      <c r="E21" s="308">
        <v>0</v>
      </c>
      <c r="F21" s="308">
        <v>0</v>
      </c>
      <c r="G21" s="308">
        <v>7957</v>
      </c>
      <c r="H21" s="308">
        <v>0</v>
      </c>
      <c r="I21" s="308">
        <v>0</v>
      </c>
      <c r="J21" s="308">
        <v>0</v>
      </c>
      <c r="K21" s="308">
        <f>SUM(B21:J21)</f>
        <v>7957</v>
      </c>
      <c r="L21" s="308">
        <v>0</v>
      </c>
      <c r="M21" s="309">
        <f t="shared" si="1"/>
        <v>7957</v>
      </c>
      <c r="N21" s="291"/>
    </row>
    <row r="22" spans="1:14" s="272" customFormat="1" ht="39" hidden="1" outlineLevel="1" x14ac:dyDescent="0.25">
      <c r="A22" s="310" t="s">
        <v>189</v>
      </c>
      <c r="B22" s="311">
        <f>SUM(B18:B21)</f>
        <v>0</v>
      </c>
      <c r="C22" s="311">
        <f>SUM(C18:C21)</f>
        <v>0</v>
      </c>
      <c r="D22" s="311">
        <f t="shared" ref="D22:J22" si="2">SUM(D18:D21)</f>
        <v>0</v>
      </c>
      <c r="E22" s="311">
        <f>SUM(E18:E21)</f>
        <v>0</v>
      </c>
      <c r="F22" s="311">
        <f t="shared" si="2"/>
        <v>-1919</v>
      </c>
      <c r="G22" s="311">
        <f t="shared" si="2"/>
        <v>7957</v>
      </c>
      <c r="H22" s="311">
        <f t="shared" si="2"/>
        <v>0</v>
      </c>
      <c r="I22" s="311">
        <f>SUM(I18:I21)</f>
        <v>0</v>
      </c>
      <c r="J22" s="311">
        <f t="shared" si="2"/>
        <v>0</v>
      </c>
      <c r="K22" s="311">
        <f>SUM(B22:J22)</f>
        <v>6038</v>
      </c>
      <c r="L22" s="311">
        <f>SUM(L18:L21)</f>
        <v>0</v>
      </c>
      <c r="M22" s="312">
        <f t="shared" si="1"/>
        <v>6038</v>
      </c>
      <c r="N22" s="291"/>
    </row>
    <row r="23" spans="1:14" s="272" customFormat="1" ht="39.75" hidden="1" customHeight="1" outlineLevel="1" x14ac:dyDescent="0.25">
      <c r="A23" s="302" t="s">
        <v>190</v>
      </c>
      <c r="B23" s="298"/>
      <c r="C23" s="298"/>
      <c r="D23" s="298"/>
      <c r="E23" s="298"/>
      <c r="F23" s="298"/>
      <c r="G23" s="298"/>
      <c r="H23" s="298"/>
      <c r="I23" s="298"/>
      <c r="J23" s="298"/>
      <c r="K23" s="306"/>
      <c r="L23" s="298"/>
      <c r="M23" s="299"/>
      <c r="N23" s="291"/>
    </row>
    <row r="24" spans="1:14" s="272" customFormat="1" ht="39.75" hidden="1" customHeight="1" outlineLevel="1" x14ac:dyDescent="0.25">
      <c r="A24" s="313" t="s">
        <v>191</v>
      </c>
      <c r="B24" s="298">
        <v>0</v>
      </c>
      <c r="C24" s="298">
        <v>0</v>
      </c>
      <c r="D24" s="298">
        <v>0</v>
      </c>
      <c r="E24" s="298">
        <v>0</v>
      </c>
      <c r="F24" s="298">
        <v>-10152</v>
      </c>
      <c r="G24" s="298">
        <v>0</v>
      </c>
      <c r="H24" s="298">
        <v>0</v>
      </c>
      <c r="I24" s="298">
        <v>0</v>
      </c>
      <c r="J24" s="298">
        <v>0</v>
      </c>
      <c r="K24" s="306">
        <f>SUM(B24:J24)</f>
        <v>-10152</v>
      </c>
      <c r="L24" s="298">
        <v>0</v>
      </c>
      <c r="M24" s="299">
        <f t="shared" si="1"/>
        <v>-10152</v>
      </c>
      <c r="N24" s="291"/>
    </row>
    <row r="25" spans="1:14" s="272" customFormat="1" ht="18.75" hidden="1" outlineLevel="1" x14ac:dyDescent="0.25">
      <c r="A25" s="313" t="s">
        <v>192</v>
      </c>
      <c r="B25" s="298">
        <v>0</v>
      </c>
      <c r="C25" s="298">
        <v>0</v>
      </c>
      <c r="D25" s="298">
        <v>0</v>
      </c>
      <c r="E25" s="298">
        <v>2135</v>
      </c>
      <c r="F25" s="298">
        <v>0</v>
      </c>
      <c r="G25" s="298">
        <v>0</v>
      </c>
      <c r="H25" s="298">
        <v>0</v>
      </c>
      <c r="I25" s="298">
        <v>0</v>
      </c>
      <c r="J25" s="298">
        <v>0</v>
      </c>
      <c r="K25" s="306">
        <f>SUM(B25:J25)</f>
        <v>2135</v>
      </c>
      <c r="L25" s="298">
        <v>0</v>
      </c>
      <c r="M25" s="299">
        <f t="shared" si="1"/>
        <v>2135</v>
      </c>
      <c r="N25" s="291"/>
    </row>
    <row r="26" spans="1:14" s="272" customFormat="1" ht="39.75" hidden="1" customHeight="1" outlineLevel="1" thickBot="1" x14ac:dyDescent="0.3">
      <c r="A26" s="314" t="s">
        <v>193</v>
      </c>
      <c r="B26" s="315">
        <f t="shared" ref="B26:L26" si="3">B25+B24</f>
        <v>0</v>
      </c>
      <c r="C26" s="315">
        <f t="shared" si="3"/>
        <v>0</v>
      </c>
      <c r="D26" s="315">
        <f t="shared" si="3"/>
        <v>0</v>
      </c>
      <c r="E26" s="315">
        <f t="shared" si="3"/>
        <v>2135</v>
      </c>
      <c r="F26" s="315">
        <f t="shared" si="3"/>
        <v>-10152</v>
      </c>
      <c r="G26" s="315">
        <f t="shared" si="3"/>
        <v>0</v>
      </c>
      <c r="H26" s="315">
        <f t="shared" si="3"/>
        <v>0</v>
      </c>
      <c r="I26" s="315">
        <f t="shared" si="3"/>
        <v>0</v>
      </c>
      <c r="J26" s="315">
        <f t="shared" si="3"/>
        <v>0</v>
      </c>
      <c r="K26" s="315">
        <f t="shared" si="3"/>
        <v>-8017</v>
      </c>
      <c r="L26" s="315">
        <f t="shared" si="3"/>
        <v>0</v>
      </c>
      <c r="M26" s="316">
        <f>M25+M24</f>
        <v>-8017</v>
      </c>
      <c r="N26" s="291"/>
    </row>
    <row r="27" spans="1:14" s="272" customFormat="1" ht="19.5" collapsed="1" thickBot="1" x14ac:dyDescent="0.3">
      <c r="A27" s="317" t="s">
        <v>116</v>
      </c>
      <c r="B27" s="318">
        <f>SUM(B26,B22)</f>
        <v>0</v>
      </c>
      <c r="C27" s="318">
        <f>SUM(C26,C22)</f>
        <v>0</v>
      </c>
      <c r="D27" s="318">
        <f t="shared" ref="D27:M27" si="4">SUM(D26,D22)</f>
        <v>0</v>
      </c>
      <c r="E27" s="318">
        <f>SUM(E26,E22)</f>
        <v>2135</v>
      </c>
      <c r="F27" s="318">
        <f t="shared" si="4"/>
        <v>-12071</v>
      </c>
      <c r="G27" s="318">
        <f t="shared" si="4"/>
        <v>7957</v>
      </c>
      <c r="H27" s="318">
        <f t="shared" si="4"/>
        <v>0</v>
      </c>
      <c r="I27" s="318">
        <f>SUM(I26,I22)</f>
        <v>0</v>
      </c>
      <c r="J27" s="318">
        <f t="shared" si="4"/>
        <v>0</v>
      </c>
      <c r="K27" s="318">
        <f t="shared" si="4"/>
        <v>-1979</v>
      </c>
      <c r="L27" s="318">
        <f t="shared" si="4"/>
        <v>0</v>
      </c>
      <c r="M27" s="319">
        <f t="shared" si="4"/>
        <v>-1979</v>
      </c>
      <c r="N27" s="291"/>
    </row>
    <row r="28" spans="1:14" s="272" customFormat="1" ht="19.5" thickBot="1" x14ac:dyDescent="0.3">
      <c r="A28" s="320" t="s">
        <v>117</v>
      </c>
      <c r="B28" s="321">
        <f>SUM(B26,B22,B15)</f>
        <v>0</v>
      </c>
      <c r="C28" s="321">
        <f>SUM(C26,C22,C15)</f>
        <v>0</v>
      </c>
      <c r="D28" s="321">
        <f t="shared" ref="D28:J28" si="5">SUM(D26,D22,D15)</f>
        <v>0</v>
      </c>
      <c r="E28" s="321">
        <f>SUM(E26,E22,E15)</f>
        <v>2135</v>
      </c>
      <c r="F28" s="321">
        <f t="shared" si="5"/>
        <v>-12071</v>
      </c>
      <c r="G28" s="321">
        <f t="shared" si="5"/>
        <v>7957</v>
      </c>
      <c r="H28" s="321">
        <f t="shared" si="5"/>
        <v>0</v>
      </c>
      <c r="I28" s="321">
        <f>SUM(I26,I22,I15)</f>
        <v>0</v>
      </c>
      <c r="J28" s="321">
        <f t="shared" si="5"/>
        <v>71186</v>
      </c>
      <c r="K28" s="321">
        <f>SUM(B28:J28)</f>
        <v>69207</v>
      </c>
      <c r="L28" s="321">
        <f>SUM(L26,L22,L15)</f>
        <v>611</v>
      </c>
      <c r="M28" s="322">
        <f t="shared" si="1"/>
        <v>69818</v>
      </c>
      <c r="N28" s="291"/>
    </row>
    <row r="29" spans="1:14" s="272" customFormat="1" ht="20.25" customHeight="1" x14ac:dyDescent="0.25">
      <c r="A29" s="323" t="s">
        <v>194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5"/>
      <c r="N29" s="291"/>
    </row>
    <row r="30" spans="1:14" s="326" customFormat="1" ht="18.75" x14ac:dyDescent="0.25">
      <c r="A30" s="305" t="s">
        <v>221</v>
      </c>
      <c r="B30" s="298">
        <f>ROUND(0,0)</f>
        <v>0</v>
      </c>
      <c r="C30" s="298">
        <f>ROUND(0,0)</f>
        <v>0</v>
      </c>
      <c r="D30" s="298">
        <f>ROUND(0,0)</f>
        <v>0</v>
      </c>
      <c r="E30" s="298">
        <v>-3144</v>
      </c>
      <c r="F30" s="298">
        <f t="shared" ref="F30:I33" si="6">ROUND(0,0)</f>
        <v>0</v>
      </c>
      <c r="G30" s="298">
        <f t="shared" si="6"/>
        <v>0</v>
      </c>
      <c r="H30" s="298">
        <f t="shared" si="6"/>
        <v>0</v>
      </c>
      <c r="I30" s="298">
        <f t="shared" si="6"/>
        <v>0</v>
      </c>
      <c r="J30" s="298">
        <v>3144.2420000000002</v>
      </c>
      <c r="K30" s="298">
        <f t="shared" ref="K30:K36" si="7">SUM(B30:J30)</f>
        <v>0.24200000000018917</v>
      </c>
      <c r="L30" s="298">
        <v>0</v>
      </c>
      <c r="M30" s="299">
        <f t="shared" si="1"/>
        <v>0.24200000000018917</v>
      </c>
      <c r="N30" s="301"/>
    </row>
    <row r="31" spans="1:14" s="326" customFormat="1" ht="19.5" thickBot="1" x14ac:dyDescent="0.3">
      <c r="A31" s="307" t="s">
        <v>195</v>
      </c>
      <c r="B31" s="308">
        <f>ROUND(0,0)</f>
        <v>0</v>
      </c>
      <c r="C31" s="308">
        <v>0</v>
      </c>
      <c r="D31" s="308">
        <v>0</v>
      </c>
      <c r="E31" s="308">
        <v>0</v>
      </c>
      <c r="F31" s="308">
        <f t="shared" si="6"/>
        <v>0</v>
      </c>
      <c r="G31" s="308">
        <f t="shared" si="6"/>
        <v>0</v>
      </c>
      <c r="H31" s="308">
        <f t="shared" si="6"/>
        <v>0</v>
      </c>
      <c r="I31" s="308">
        <f t="shared" si="6"/>
        <v>0</v>
      </c>
      <c r="J31" s="308">
        <v>1915</v>
      </c>
      <c r="K31" s="308">
        <f t="shared" si="7"/>
        <v>1915</v>
      </c>
      <c r="L31" s="308">
        <v>-1928</v>
      </c>
      <c r="M31" s="309">
        <f t="shared" si="1"/>
        <v>-13</v>
      </c>
      <c r="N31" s="301"/>
    </row>
    <row r="32" spans="1:14" s="326" customFormat="1" ht="18.75" customHeight="1" outlineLevel="1" x14ac:dyDescent="0.25">
      <c r="A32" s="327" t="s">
        <v>196</v>
      </c>
      <c r="B32" s="328">
        <f>ROUND(0,0)</f>
        <v>0</v>
      </c>
      <c r="C32" s="328">
        <v>0</v>
      </c>
      <c r="D32" s="328">
        <v>0</v>
      </c>
      <c r="E32" s="328">
        <v>0</v>
      </c>
      <c r="F32" s="328">
        <f t="shared" si="6"/>
        <v>0</v>
      </c>
      <c r="G32" s="328">
        <f t="shared" si="6"/>
        <v>0</v>
      </c>
      <c r="H32" s="328">
        <f t="shared" si="6"/>
        <v>0</v>
      </c>
      <c r="I32" s="328">
        <v>0</v>
      </c>
      <c r="J32" s="329">
        <v>0</v>
      </c>
      <c r="K32" s="328">
        <f t="shared" si="7"/>
        <v>0</v>
      </c>
      <c r="L32" s="328">
        <v>0</v>
      </c>
      <c r="M32" s="330">
        <f t="shared" si="1"/>
        <v>0</v>
      </c>
      <c r="N32" s="301"/>
    </row>
    <row r="33" spans="1:14" s="326" customFormat="1" ht="18.75" outlineLevel="1" x14ac:dyDescent="0.25">
      <c r="A33" s="305" t="s">
        <v>197</v>
      </c>
      <c r="B33" s="298">
        <f>ROUND(0,0)</f>
        <v>0</v>
      </c>
      <c r="C33" s="298">
        <f>ROUND(0,0)</f>
        <v>0</v>
      </c>
      <c r="D33" s="298">
        <f>ROUND(0,0)</f>
        <v>0</v>
      </c>
      <c r="E33" s="298">
        <v>0</v>
      </c>
      <c r="F33" s="298">
        <f t="shared" si="6"/>
        <v>0</v>
      </c>
      <c r="G33" s="298">
        <f t="shared" si="6"/>
        <v>0</v>
      </c>
      <c r="H33" s="298">
        <f t="shared" si="6"/>
        <v>0</v>
      </c>
      <c r="I33" s="298">
        <v>0</v>
      </c>
      <c r="J33" s="331">
        <v>0</v>
      </c>
      <c r="K33" s="298">
        <f t="shared" si="7"/>
        <v>0</v>
      </c>
      <c r="L33" s="298">
        <v>0</v>
      </c>
      <c r="M33" s="299">
        <f>SUM(K33:L33)</f>
        <v>0</v>
      </c>
      <c r="N33" s="301"/>
    </row>
    <row r="34" spans="1:14" s="326" customFormat="1" ht="18.75" customHeight="1" outlineLevel="1" thickBot="1" x14ac:dyDescent="0.3">
      <c r="A34" s="307" t="s">
        <v>198</v>
      </c>
      <c r="B34" s="308">
        <f t="shared" ref="B34:I34" si="8">ROUND(0,0)</f>
        <v>0</v>
      </c>
      <c r="C34" s="308">
        <f t="shared" si="8"/>
        <v>0</v>
      </c>
      <c r="D34" s="308">
        <f t="shared" si="8"/>
        <v>0</v>
      </c>
      <c r="E34" s="308">
        <f t="shared" si="8"/>
        <v>0</v>
      </c>
      <c r="F34" s="308">
        <f t="shared" si="8"/>
        <v>0</v>
      </c>
      <c r="G34" s="308">
        <f t="shared" si="8"/>
        <v>0</v>
      </c>
      <c r="H34" s="308">
        <f t="shared" si="8"/>
        <v>0</v>
      </c>
      <c r="I34" s="308">
        <f t="shared" si="8"/>
        <v>0</v>
      </c>
      <c r="J34" s="308">
        <v>0</v>
      </c>
      <c r="K34" s="308">
        <f t="shared" si="7"/>
        <v>0</v>
      </c>
      <c r="L34" s="308">
        <f>ROUND(0,0)</f>
        <v>0</v>
      </c>
      <c r="M34" s="309">
        <f t="shared" si="1"/>
        <v>0</v>
      </c>
      <c r="N34" s="301"/>
    </row>
    <row r="35" spans="1:14" s="326" customFormat="1" ht="18.75" customHeight="1" thickBot="1" x14ac:dyDescent="0.3">
      <c r="A35" s="332" t="s">
        <v>199</v>
      </c>
      <c r="B35" s="333">
        <f t="shared" ref="B35:J35" si="9">SUM(B30:B34)</f>
        <v>0</v>
      </c>
      <c r="C35" s="333">
        <f t="shared" si="9"/>
        <v>0</v>
      </c>
      <c r="D35" s="333">
        <f t="shared" si="9"/>
        <v>0</v>
      </c>
      <c r="E35" s="333">
        <f t="shared" si="9"/>
        <v>-3144</v>
      </c>
      <c r="F35" s="333">
        <f t="shared" si="9"/>
        <v>0</v>
      </c>
      <c r="G35" s="333">
        <f t="shared" si="9"/>
        <v>0</v>
      </c>
      <c r="H35" s="333">
        <f t="shared" si="9"/>
        <v>0</v>
      </c>
      <c r="I35" s="333">
        <f t="shared" si="9"/>
        <v>0</v>
      </c>
      <c r="J35" s="333">
        <f t="shared" si="9"/>
        <v>5059.2420000000002</v>
      </c>
      <c r="K35" s="333">
        <f t="shared" si="7"/>
        <v>1915.2420000000002</v>
      </c>
      <c r="L35" s="333">
        <f>SUM(L30:L34)</f>
        <v>-1928</v>
      </c>
      <c r="M35" s="319">
        <f t="shared" si="1"/>
        <v>-12.757999999999811</v>
      </c>
      <c r="N35" s="301"/>
    </row>
    <row r="36" spans="1:14" s="326" customFormat="1" ht="19.5" thickBot="1" x14ac:dyDescent="0.3">
      <c r="A36" s="332" t="s">
        <v>219</v>
      </c>
      <c r="B36" s="333">
        <f t="shared" ref="B36:I36" si="10">SUM(B28,B13,B35)</f>
        <v>258201</v>
      </c>
      <c r="C36" s="333">
        <f t="shared" si="10"/>
        <v>-2638</v>
      </c>
      <c r="D36" s="333">
        <f t="shared" si="10"/>
        <v>764</v>
      </c>
      <c r="E36" s="333">
        <f t="shared" si="10"/>
        <v>307</v>
      </c>
      <c r="F36" s="333">
        <f t="shared" si="10"/>
        <v>-3737</v>
      </c>
      <c r="G36" s="333">
        <f t="shared" si="10"/>
        <v>7689</v>
      </c>
      <c r="H36" s="333">
        <f t="shared" si="10"/>
        <v>-137564</v>
      </c>
      <c r="I36" s="333">
        <f t="shared" si="10"/>
        <v>2847</v>
      </c>
      <c r="J36" s="333">
        <f>SUM(J28,J13,J35)</f>
        <v>420377.24200000003</v>
      </c>
      <c r="K36" s="333">
        <f t="shared" si="7"/>
        <v>546246.24200000009</v>
      </c>
      <c r="L36" s="333">
        <f>SUM(L28,L13,L35)</f>
        <v>812</v>
      </c>
      <c r="M36" s="319">
        <f t="shared" si="1"/>
        <v>547058.24200000009</v>
      </c>
      <c r="N36" s="301"/>
    </row>
    <row r="37" spans="1:14" s="326" customFormat="1" ht="18.75" x14ac:dyDescent="0.25">
      <c r="A37" s="334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6"/>
      <c r="N37" s="301"/>
    </row>
    <row r="38" spans="1:14" s="326" customFormat="1" ht="19.5" thickBot="1" x14ac:dyDescent="0.3">
      <c r="A38" s="334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6"/>
      <c r="N38" s="301"/>
    </row>
    <row r="39" spans="1:14" s="326" customFormat="1" ht="76.5" customHeight="1" thickBot="1" x14ac:dyDescent="0.3">
      <c r="A39" s="281"/>
      <c r="B39" s="282" t="s">
        <v>179</v>
      </c>
      <c r="C39" s="282" t="s">
        <v>200</v>
      </c>
      <c r="D39" s="283" t="s">
        <v>42</v>
      </c>
      <c r="E39" s="282" t="s">
        <v>43</v>
      </c>
      <c r="F39" s="282" t="s">
        <v>180</v>
      </c>
      <c r="G39" s="282" t="s">
        <v>45</v>
      </c>
      <c r="H39" s="282" t="s">
        <v>46</v>
      </c>
      <c r="I39" s="282" t="s">
        <v>47</v>
      </c>
      <c r="J39" s="282" t="s">
        <v>48</v>
      </c>
      <c r="K39" s="284" t="s">
        <v>49</v>
      </c>
      <c r="L39" s="282" t="s">
        <v>181</v>
      </c>
      <c r="M39" s="285" t="s">
        <v>51</v>
      </c>
      <c r="N39" s="301"/>
    </row>
    <row r="40" spans="1:14" s="326" customFormat="1" ht="18.75" x14ac:dyDescent="0.25">
      <c r="A40" s="300" t="s">
        <v>209</v>
      </c>
      <c r="B40" s="337">
        <v>258201</v>
      </c>
      <c r="C40" s="337">
        <v>0</v>
      </c>
      <c r="D40" s="337">
        <v>631</v>
      </c>
      <c r="E40" s="337">
        <v>1425</v>
      </c>
      <c r="F40" s="337">
        <v>6187</v>
      </c>
      <c r="G40" s="337">
        <v>-764</v>
      </c>
      <c r="H40" s="337">
        <v>-137564</v>
      </c>
      <c r="I40" s="337">
        <v>0</v>
      </c>
      <c r="J40" s="337">
        <v>411178</v>
      </c>
      <c r="K40" s="337">
        <v>539294</v>
      </c>
      <c r="L40" s="337">
        <v>-1</v>
      </c>
      <c r="M40" s="299">
        <v>539293</v>
      </c>
      <c r="N40" s="291"/>
    </row>
    <row r="41" spans="1:14" s="326" customFormat="1" ht="18.75" hidden="1" outlineLevel="1" x14ac:dyDescent="0.25">
      <c r="A41" s="292" t="s">
        <v>182</v>
      </c>
      <c r="B41" s="298"/>
      <c r="C41" s="298"/>
      <c r="D41" s="298"/>
      <c r="E41" s="298"/>
      <c r="F41" s="298"/>
      <c r="G41" s="298"/>
      <c r="H41" s="298"/>
      <c r="I41" s="298"/>
      <c r="J41" s="337"/>
      <c r="K41" s="337"/>
      <c r="L41" s="298"/>
      <c r="M41" s="299"/>
      <c r="N41" s="296"/>
    </row>
    <row r="42" spans="1:14" s="326" customFormat="1" ht="18.75" collapsed="1" x14ac:dyDescent="0.25">
      <c r="A42" s="297" t="s">
        <v>100</v>
      </c>
      <c r="B42" s="298">
        <f t="shared" ref="B42:I42" si="11">ROUND(0,0)</f>
        <v>0</v>
      </c>
      <c r="C42" s="298">
        <f t="shared" si="11"/>
        <v>0</v>
      </c>
      <c r="D42" s="298">
        <f t="shared" si="11"/>
        <v>0</v>
      </c>
      <c r="E42" s="298">
        <f t="shared" si="11"/>
        <v>0</v>
      </c>
      <c r="F42" s="298">
        <f t="shared" si="11"/>
        <v>0</v>
      </c>
      <c r="G42" s="298">
        <f t="shared" si="11"/>
        <v>0</v>
      </c>
      <c r="H42" s="298">
        <f t="shared" si="11"/>
        <v>0</v>
      </c>
      <c r="I42" s="298">
        <f t="shared" si="11"/>
        <v>0</v>
      </c>
      <c r="J42" s="298">
        <v>38879</v>
      </c>
      <c r="K42" s="298">
        <f>SUM(B42:J42)</f>
        <v>38879</v>
      </c>
      <c r="L42" s="298">
        <v>149</v>
      </c>
      <c r="M42" s="299">
        <f t="shared" si="1"/>
        <v>39028</v>
      </c>
      <c r="N42" s="296"/>
    </row>
    <row r="43" spans="1:14" s="326" customFormat="1" ht="18.75" hidden="1" outlineLevel="1" x14ac:dyDescent="0.25">
      <c r="A43" s="323" t="s">
        <v>183</v>
      </c>
      <c r="B43" s="298"/>
      <c r="C43" s="298"/>
      <c r="D43" s="298"/>
      <c r="E43" s="298"/>
      <c r="F43" s="298"/>
      <c r="G43" s="298"/>
      <c r="H43" s="298"/>
      <c r="I43" s="298"/>
      <c r="J43" s="337"/>
      <c r="K43" s="337"/>
      <c r="L43" s="298"/>
      <c r="M43" s="299"/>
      <c r="N43" s="296"/>
    </row>
    <row r="44" spans="1:14" s="326" customFormat="1" ht="37.5" hidden="1" outlineLevel="1" x14ac:dyDescent="0.25">
      <c r="A44" s="302" t="s">
        <v>201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38"/>
      <c r="N44" s="339"/>
    </row>
    <row r="45" spans="1:14" s="326" customFormat="1" ht="37.5" hidden="1" outlineLevel="1" x14ac:dyDescent="0.25">
      <c r="A45" s="305" t="s">
        <v>185</v>
      </c>
      <c r="B45" s="298">
        <v>0</v>
      </c>
      <c r="C45" s="298">
        <v>0</v>
      </c>
      <c r="D45" s="298">
        <v>0</v>
      </c>
      <c r="E45" s="298">
        <v>0</v>
      </c>
      <c r="F45" s="298">
        <v>-4161</v>
      </c>
      <c r="G45" s="298">
        <v>0</v>
      </c>
      <c r="H45" s="298">
        <v>0</v>
      </c>
      <c r="I45" s="298">
        <v>0</v>
      </c>
      <c r="J45" s="298">
        <v>0</v>
      </c>
      <c r="K45" s="298">
        <f>SUM(B45:J45)</f>
        <v>-4161</v>
      </c>
      <c r="L45" s="298">
        <v>0</v>
      </c>
      <c r="M45" s="299">
        <f t="shared" ref="M45:M54" si="12">SUM(K45:L45)</f>
        <v>-4161</v>
      </c>
      <c r="N45" s="301"/>
    </row>
    <row r="46" spans="1:14" s="326" customFormat="1" ht="37.5" hidden="1" outlineLevel="1" x14ac:dyDescent="0.25">
      <c r="A46" s="305" t="s">
        <v>186</v>
      </c>
      <c r="B46" s="298">
        <v>0</v>
      </c>
      <c r="C46" s="298">
        <v>0</v>
      </c>
      <c r="D46" s="298">
        <v>0</v>
      </c>
      <c r="E46" s="298">
        <v>0</v>
      </c>
      <c r="F46" s="298">
        <v>1620</v>
      </c>
      <c r="G46" s="298">
        <v>0</v>
      </c>
      <c r="H46" s="298">
        <v>0</v>
      </c>
      <c r="I46" s="298">
        <v>0</v>
      </c>
      <c r="J46" s="298">
        <v>0</v>
      </c>
      <c r="K46" s="298">
        <f>SUM(B46:J46)</f>
        <v>1620</v>
      </c>
      <c r="L46" s="298">
        <v>0</v>
      </c>
      <c r="M46" s="299">
        <f t="shared" si="12"/>
        <v>1620</v>
      </c>
      <c r="N46" s="301"/>
    </row>
    <row r="47" spans="1:14" s="326" customFormat="1" ht="37.5" hidden="1" customHeight="1" outlineLevel="1" x14ac:dyDescent="0.25">
      <c r="A47" s="305" t="s">
        <v>202</v>
      </c>
      <c r="B47" s="298">
        <v>0</v>
      </c>
      <c r="C47" s="298">
        <v>0</v>
      </c>
      <c r="D47" s="298">
        <v>0</v>
      </c>
      <c r="E47" s="298">
        <v>0</v>
      </c>
      <c r="F47" s="298">
        <v>22</v>
      </c>
      <c r="G47" s="298">
        <v>0</v>
      </c>
      <c r="H47" s="298">
        <v>0</v>
      </c>
      <c r="I47" s="298">
        <v>0</v>
      </c>
      <c r="J47" s="298">
        <v>0</v>
      </c>
      <c r="K47" s="298">
        <f>SUM(B47:J47)</f>
        <v>22</v>
      </c>
      <c r="L47" s="298">
        <v>0</v>
      </c>
      <c r="M47" s="299">
        <f t="shared" si="12"/>
        <v>22</v>
      </c>
      <c r="N47" s="301"/>
    </row>
    <row r="48" spans="1:14" s="326" customFormat="1" ht="43.5" hidden="1" customHeight="1" outlineLevel="1" thickBot="1" x14ac:dyDescent="0.3">
      <c r="A48" s="307" t="s">
        <v>188</v>
      </c>
      <c r="B48" s="308">
        <v>0</v>
      </c>
      <c r="C48" s="308">
        <v>0</v>
      </c>
      <c r="D48" s="308">
        <v>0</v>
      </c>
      <c r="E48" s="308">
        <v>0</v>
      </c>
      <c r="F48" s="308">
        <v>0</v>
      </c>
      <c r="G48" s="315">
        <v>236</v>
      </c>
      <c r="H48" s="308">
        <v>0</v>
      </c>
      <c r="I48" s="308">
        <v>0</v>
      </c>
      <c r="J48" s="308">
        <v>0</v>
      </c>
      <c r="K48" s="308">
        <f>SUM(B48:J48)</f>
        <v>236</v>
      </c>
      <c r="L48" s="308">
        <v>0</v>
      </c>
      <c r="M48" s="316">
        <f t="shared" si="12"/>
        <v>236</v>
      </c>
      <c r="N48" s="301"/>
    </row>
    <row r="49" spans="1:14" s="326" customFormat="1" ht="39" hidden="1" outlineLevel="1" x14ac:dyDescent="0.25">
      <c r="A49" s="310" t="s">
        <v>189</v>
      </c>
      <c r="B49" s="311">
        <f>SUM(B45:B48)</f>
        <v>0</v>
      </c>
      <c r="C49" s="311">
        <f>SUM(C45:C48)</f>
        <v>0</v>
      </c>
      <c r="D49" s="311">
        <f t="shared" ref="D49:J49" si="13">SUM(D45:D48)</f>
        <v>0</v>
      </c>
      <c r="E49" s="311">
        <f>SUM(E45:E48)</f>
        <v>0</v>
      </c>
      <c r="F49" s="311">
        <f t="shared" si="13"/>
        <v>-2519</v>
      </c>
      <c r="G49" s="311">
        <f t="shared" si="13"/>
        <v>236</v>
      </c>
      <c r="H49" s="311">
        <f t="shared" si="13"/>
        <v>0</v>
      </c>
      <c r="I49" s="311">
        <f>SUM(I45:I48)</f>
        <v>0</v>
      </c>
      <c r="J49" s="311">
        <f t="shared" si="13"/>
        <v>0</v>
      </c>
      <c r="K49" s="311">
        <f>SUM(B49:J49)</f>
        <v>-2283</v>
      </c>
      <c r="L49" s="311">
        <f>SUM(L45:L48)</f>
        <v>0</v>
      </c>
      <c r="M49" s="312">
        <f t="shared" si="12"/>
        <v>-2283</v>
      </c>
      <c r="N49" s="301"/>
    </row>
    <row r="50" spans="1:14" s="326" customFormat="1" ht="37.5" hidden="1" outlineLevel="1" x14ac:dyDescent="0.25">
      <c r="A50" s="340" t="s">
        <v>203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38"/>
      <c r="N50" s="301"/>
    </row>
    <row r="51" spans="1:14" s="326" customFormat="1" ht="18.75" hidden="1" outlineLevel="1" x14ac:dyDescent="0.25">
      <c r="A51" s="313" t="s">
        <v>192</v>
      </c>
      <c r="B51" s="342">
        <v>0</v>
      </c>
      <c r="C51" s="342">
        <v>0</v>
      </c>
      <c r="D51" s="342">
        <v>0</v>
      </c>
      <c r="E51" s="342">
        <v>1</v>
      </c>
      <c r="F51" s="342">
        <v>0</v>
      </c>
      <c r="G51" s="342">
        <v>0</v>
      </c>
      <c r="H51" s="342">
        <v>0</v>
      </c>
      <c r="I51" s="342">
        <v>0</v>
      </c>
      <c r="J51" s="342">
        <v>0</v>
      </c>
      <c r="K51" s="342">
        <f>SUM(B51:J51)</f>
        <v>1</v>
      </c>
      <c r="L51" s="342">
        <v>0</v>
      </c>
      <c r="M51" s="343">
        <f t="shared" si="12"/>
        <v>1</v>
      </c>
      <c r="N51" s="301"/>
    </row>
    <row r="52" spans="1:14" s="326" customFormat="1" ht="38.25" hidden="1" outlineLevel="1" thickBot="1" x14ac:dyDescent="0.3">
      <c r="A52" s="314" t="s">
        <v>193</v>
      </c>
      <c r="B52" s="315">
        <f>B51</f>
        <v>0</v>
      </c>
      <c r="C52" s="315">
        <f>C51</f>
        <v>0</v>
      </c>
      <c r="D52" s="315">
        <f t="shared" ref="D52:J52" si="14">D51</f>
        <v>0</v>
      </c>
      <c r="E52" s="315">
        <f>E51</f>
        <v>1</v>
      </c>
      <c r="F52" s="315">
        <f t="shared" si="14"/>
        <v>0</v>
      </c>
      <c r="G52" s="315">
        <f t="shared" si="14"/>
        <v>0</v>
      </c>
      <c r="H52" s="315">
        <f t="shared" si="14"/>
        <v>0</v>
      </c>
      <c r="I52" s="315">
        <f>I51</f>
        <v>0</v>
      </c>
      <c r="J52" s="315">
        <f t="shared" si="14"/>
        <v>0</v>
      </c>
      <c r="K52" s="315">
        <f>SUM(B52:J52)</f>
        <v>1</v>
      </c>
      <c r="L52" s="315">
        <f>L51</f>
        <v>0</v>
      </c>
      <c r="M52" s="316">
        <f t="shared" si="12"/>
        <v>1</v>
      </c>
      <c r="N52" s="301"/>
    </row>
    <row r="53" spans="1:14" s="326" customFormat="1" ht="19.5" collapsed="1" thickBot="1" x14ac:dyDescent="0.3">
      <c r="A53" s="317" t="s">
        <v>116</v>
      </c>
      <c r="B53" s="318">
        <f>SUM(B52,B49)</f>
        <v>0</v>
      </c>
      <c r="C53" s="318">
        <f>SUM(C52,C49)</f>
        <v>0</v>
      </c>
      <c r="D53" s="318">
        <f t="shared" ref="D53:M53" si="15">SUM(D52,D49)</f>
        <v>0</v>
      </c>
      <c r="E53" s="318">
        <f>SUM(E52,E49)</f>
        <v>1</v>
      </c>
      <c r="F53" s="318">
        <f>SUM(F52,F49)</f>
        <v>-2519</v>
      </c>
      <c r="G53" s="318">
        <f t="shared" si="15"/>
        <v>236</v>
      </c>
      <c r="H53" s="318">
        <f t="shared" si="15"/>
        <v>0</v>
      </c>
      <c r="I53" s="318">
        <f>SUM(I52,I49)</f>
        <v>0</v>
      </c>
      <c r="J53" s="318">
        <f t="shared" si="15"/>
        <v>0</v>
      </c>
      <c r="K53" s="318">
        <f>SUM(K52,K49)</f>
        <v>-2282</v>
      </c>
      <c r="L53" s="318">
        <f t="shared" si="15"/>
        <v>0</v>
      </c>
      <c r="M53" s="319">
        <f t="shared" si="15"/>
        <v>-2282</v>
      </c>
      <c r="N53" s="301"/>
    </row>
    <row r="54" spans="1:14" s="326" customFormat="1" ht="19.5" thickBot="1" x14ac:dyDescent="0.3">
      <c r="A54" s="320" t="s">
        <v>117</v>
      </c>
      <c r="B54" s="321">
        <f>SUM(B52,B49,B42)</f>
        <v>0</v>
      </c>
      <c r="C54" s="321">
        <f>SUM(C52,C49,C42)</f>
        <v>0</v>
      </c>
      <c r="D54" s="321">
        <f t="shared" ref="D54:J54" si="16">SUM(D52,D49,D42)</f>
        <v>0</v>
      </c>
      <c r="E54" s="321">
        <f>SUM(E52,E49,E42)</f>
        <v>1</v>
      </c>
      <c r="F54" s="321">
        <f t="shared" si="16"/>
        <v>-2519</v>
      </c>
      <c r="G54" s="321">
        <f t="shared" si="16"/>
        <v>236</v>
      </c>
      <c r="H54" s="321">
        <f t="shared" si="16"/>
        <v>0</v>
      </c>
      <c r="I54" s="321">
        <f>SUM(I52,I49,I42)</f>
        <v>0</v>
      </c>
      <c r="J54" s="321">
        <f t="shared" si="16"/>
        <v>38879</v>
      </c>
      <c r="K54" s="321">
        <f>SUM(B54:J54)</f>
        <v>36597</v>
      </c>
      <c r="L54" s="321">
        <f>SUM(L52,L49,L42)</f>
        <v>149</v>
      </c>
      <c r="M54" s="322">
        <f t="shared" si="12"/>
        <v>36746</v>
      </c>
      <c r="N54" s="339"/>
    </row>
    <row r="55" spans="1:14" s="326" customFormat="1" ht="20.25" customHeight="1" x14ac:dyDescent="0.25">
      <c r="A55" s="323" t="s">
        <v>194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5"/>
      <c r="N55" s="296"/>
    </row>
    <row r="56" spans="1:14" s="326" customFormat="1" ht="20.25" customHeight="1" x14ac:dyDescent="0.25">
      <c r="A56" s="305" t="s">
        <v>221</v>
      </c>
      <c r="B56" s="366">
        <v>0</v>
      </c>
      <c r="C56" s="366">
        <v>0</v>
      </c>
      <c r="D56" s="366">
        <v>0</v>
      </c>
      <c r="E56" s="366">
        <v>-52</v>
      </c>
      <c r="F56" s="366">
        <v>0</v>
      </c>
      <c r="G56" s="366">
        <v>0</v>
      </c>
      <c r="H56" s="366">
        <v>0</v>
      </c>
      <c r="I56" s="366">
        <v>0</v>
      </c>
      <c r="J56" s="366">
        <v>52</v>
      </c>
      <c r="K56" s="366">
        <v>0</v>
      </c>
      <c r="L56" s="366">
        <v>0</v>
      </c>
      <c r="M56" s="367">
        <v>0</v>
      </c>
      <c r="N56" s="296"/>
    </row>
    <row r="57" spans="1:14" s="326" customFormat="1" ht="39" customHeight="1" x14ac:dyDescent="0.25">
      <c r="A57" s="305" t="s">
        <v>222</v>
      </c>
      <c r="B57" s="366">
        <v>0</v>
      </c>
      <c r="C57" s="366">
        <v>-6682</v>
      </c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8">
        <v>0</v>
      </c>
      <c r="K57" s="366">
        <v>-6682</v>
      </c>
      <c r="L57" s="366">
        <v>0</v>
      </c>
      <c r="M57" s="367">
        <v>-6682</v>
      </c>
      <c r="N57" s="296"/>
    </row>
    <row r="58" spans="1:14" s="326" customFormat="1" ht="39" customHeight="1" x14ac:dyDescent="0.25">
      <c r="A58" s="305" t="s">
        <v>196</v>
      </c>
      <c r="B58" s="366">
        <v>0</v>
      </c>
      <c r="C58" s="366">
        <v>4044</v>
      </c>
      <c r="D58" s="366">
        <v>321</v>
      </c>
      <c r="E58" s="366">
        <v>0</v>
      </c>
      <c r="F58" s="366">
        <v>0</v>
      </c>
      <c r="G58" s="366">
        <v>0</v>
      </c>
      <c r="H58" s="366">
        <v>0</v>
      </c>
      <c r="I58" s="366">
        <v>-4365</v>
      </c>
      <c r="J58" s="368">
        <v>0</v>
      </c>
      <c r="K58" s="366">
        <v>0</v>
      </c>
      <c r="L58" s="366">
        <v>0</v>
      </c>
      <c r="M58" s="367">
        <v>0</v>
      </c>
      <c r="N58" s="296"/>
    </row>
    <row r="59" spans="1:14" s="326" customFormat="1" ht="39" customHeight="1" x14ac:dyDescent="0.25">
      <c r="A59" s="305" t="s">
        <v>197</v>
      </c>
      <c r="B59" s="366">
        <v>0</v>
      </c>
      <c r="C59" s="366">
        <v>0</v>
      </c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7212</v>
      </c>
      <c r="J59" s="368">
        <v>0</v>
      </c>
      <c r="K59" s="366">
        <v>7212</v>
      </c>
      <c r="L59" s="366">
        <v>0</v>
      </c>
      <c r="M59" s="367">
        <v>7212</v>
      </c>
      <c r="N59" s="296"/>
    </row>
    <row r="60" spans="1:14" s="326" customFormat="1" ht="39" customHeight="1" x14ac:dyDescent="0.25">
      <c r="A60" s="305" t="s">
        <v>223</v>
      </c>
      <c r="B60" s="366">
        <v>0</v>
      </c>
      <c r="C60" s="366">
        <v>0</v>
      </c>
      <c r="D60" s="366">
        <v>-190</v>
      </c>
      <c r="E60" s="366">
        <v>-35</v>
      </c>
      <c r="F60" s="366">
        <v>-2561</v>
      </c>
      <c r="G60" s="366">
        <v>-131</v>
      </c>
      <c r="H60" s="366">
        <v>0</v>
      </c>
      <c r="I60" s="366">
        <v>0</v>
      </c>
      <c r="J60" s="366">
        <v>-1731</v>
      </c>
      <c r="K60" s="366">
        <v>-4648</v>
      </c>
      <c r="L60" s="366">
        <v>0</v>
      </c>
      <c r="M60" s="367">
        <v>-4648</v>
      </c>
      <c r="N60" s="296"/>
    </row>
    <row r="61" spans="1:14" s="326" customFormat="1" ht="39" customHeight="1" x14ac:dyDescent="0.25">
      <c r="A61" s="369" t="s">
        <v>224</v>
      </c>
      <c r="B61" s="366">
        <v>0</v>
      </c>
      <c r="C61" s="366">
        <v>0</v>
      </c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4</v>
      </c>
      <c r="M61" s="367">
        <v>4</v>
      </c>
      <c r="N61" s="296"/>
    </row>
    <row r="62" spans="1:14" s="326" customFormat="1" ht="39" customHeight="1" thickBot="1" x14ac:dyDescent="0.3">
      <c r="A62" s="307" t="s">
        <v>160</v>
      </c>
      <c r="B62" s="370">
        <v>0</v>
      </c>
      <c r="C62" s="370">
        <v>0</v>
      </c>
      <c r="D62" s="370">
        <v>0</v>
      </c>
      <c r="E62" s="370">
        <v>0</v>
      </c>
      <c r="F62" s="370">
        <v>0</v>
      </c>
      <c r="G62" s="370">
        <v>0</v>
      </c>
      <c r="H62" s="370">
        <v>0</v>
      </c>
      <c r="I62" s="370">
        <v>0</v>
      </c>
      <c r="J62" s="370">
        <v>-68951</v>
      </c>
      <c r="K62" s="370">
        <v>-68951</v>
      </c>
      <c r="L62" s="370">
        <v>0</v>
      </c>
      <c r="M62" s="371">
        <v>-68951</v>
      </c>
      <c r="N62" s="296"/>
    </row>
    <row r="63" spans="1:14" s="326" customFormat="1" ht="20.25" customHeight="1" thickBot="1" x14ac:dyDescent="0.3">
      <c r="A63" s="332" t="s">
        <v>199</v>
      </c>
      <c r="B63" s="372">
        <v>0</v>
      </c>
      <c r="C63" s="372">
        <v>-2638</v>
      </c>
      <c r="D63" s="372">
        <v>131</v>
      </c>
      <c r="E63" s="372">
        <v>-87</v>
      </c>
      <c r="F63" s="372">
        <v>-2561</v>
      </c>
      <c r="G63" s="372">
        <v>-131</v>
      </c>
      <c r="H63" s="372">
        <v>0</v>
      </c>
      <c r="I63" s="372">
        <v>2847</v>
      </c>
      <c r="J63" s="372">
        <v>-70630</v>
      </c>
      <c r="K63" s="372">
        <v>-73069</v>
      </c>
      <c r="L63" s="372">
        <v>4</v>
      </c>
      <c r="M63" s="373">
        <v>-73065</v>
      </c>
      <c r="N63" s="296"/>
    </row>
    <row r="64" spans="1:14" s="326" customFormat="1" ht="20.25" customHeight="1" thickBot="1" x14ac:dyDescent="0.3">
      <c r="A64" s="332" t="s">
        <v>220</v>
      </c>
      <c r="B64" s="372">
        <v>258201</v>
      </c>
      <c r="C64" s="372">
        <v>-2638</v>
      </c>
      <c r="D64" s="372">
        <v>762</v>
      </c>
      <c r="E64" s="372">
        <v>1339</v>
      </c>
      <c r="F64" s="372">
        <v>1107</v>
      </c>
      <c r="G64" s="372">
        <v>-659</v>
      </c>
      <c r="H64" s="372">
        <v>-137564</v>
      </c>
      <c r="I64" s="372">
        <v>2847</v>
      </c>
      <c r="J64" s="372">
        <v>379427</v>
      </c>
      <c r="K64" s="372">
        <v>502822</v>
      </c>
      <c r="L64" s="372">
        <v>152</v>
      </c>
      <c r="M64" s="373">
        <v>502974</v>
      </c>
      <c r="N64" s="296"/>
    </row>
    <row r="65" spans="1:14" s="326" customFormat="1" ht="18.75" x14ac:dyDescent="0.25">
      <c r="A65" s="344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01"/>
    </row>
    <row r="66" spans="1:14" s="272" customFormat="1" ht="18.75" customHeight="1" x14ac:dyDescent="0.25">
      <c r="A66" s="346" t="s">
        <v>54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01"/>
    </row>
    <row r="67" spans="1:14" s="272" customFormat="1" ht="18.75" customHeight="1" x14ac:dyDescent="0.25">
      <c r="A67" s="348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01"/>
    </row>
    <row r="68" spans="1:14" s="272" customFormat="1" ht="18.75" customHeight="1" x14ac:dyDescent="0.25">
      <c r="A68" s="348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01"/>
    </row>
    <row r="69" spans="1:14" s="272" customFormat="1" ht="18.75" customHeight="1" x14ac:dyDescent="0.25">
      <c r="A69" s="350" t="s">
        <v>55</v>
      </c>
      <c r="B69" s="351"/>
      <c r="C69" s="351"/>
      <c r="D69" s="351" t="s">
        <v>56</v>
      </c>
      <c r="E69" s="349"/>
      <c r="F69" s="349"/>
      <c r="G69" s="349"/>
      <c r="H69" s="349"/>
      <c r="I69" s="349"/>
      <c r="J69" s="349"/>
      <c r="K69" s="349"/>
      <c r="L69" s="349"/>
      <c r="M69" s="349"/>
      <c r="N69" s="296"/>
    </row>
    <row r="70" spans="1:14" s="354" customFormat="1" ht="18.75" customHeight="1" x14ac:dyDescent="0.25">
      <c r="A70" s="350"/>
      <c r="B70" s="351"/>
      <c r="C70" s="351"/>
      <c r="D70" s="351"/>
      <c r="E70" s="352"/>
      <c r="F70" s="352"/>
      <c r="G70" s="352"/>
      <c r="H70" s="352"/>
      <c r="I70" s="352"/>
      <c r="J70" s="352"/>
      <c r="K70" s="352"/>
      <c r="L70" s="352"/>
      <c r="M70" s="352"/>
      <c r="N70" s="353"/>
    </row>
    <row r="71" spans="1:14" s="354" customFormat="1" ht="18.75" customHeight="1" x14ac:dyDescent="0.25">
      <c r="A71" s="350" t="s">
        <v>177</v>
      </c>
      <c r="B71" s="351"/>
      <c r="C71" s="351"/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5"/>
    </row>
    <row r="72" spans="1:14" s="354" customFormat="1" ht="18.75" customHeight="1" x14ac:dyDescent="0.25">
      <c r="A72" s="350"/>
      <c r="B72" s="351"/>
      <c r="C72" s="351"/>
      <c r="D72" s="351"/>
      <c r="E72" s="352"/>
      <c r="F72" s="352"/>
      <c r="G72" s="352"/>
      <c r="H72" s="352"/>
      <c r="I72" s="352"/>
      <c r="J72" s="352"/>
      <c r="K72" s="352"/>
      <c r="L72" s="352"/>
      <c r="M72" s="352"/>
      <c r="N72" s="355"/>
    </row>
    <row r="73" spans="1:14" s="272" customFormat="1" ht="18.75" customHeight="1" x14ac:dyDescent="0.25">
      <c r="A73" s="350" t="s">
        <v>57</v>
      </c>
      <c r="B73" s="356"/>
      <c r="C73" s="356"/>
      <c r="D73" s="351" t="s">
        <v>58</v>
      </c>
      <c r="E73" s="356"/>
      <c r="F73" s="356"/>
      <c r="G73" s="356"/>
      <c r="H73" s="356"/>
      <c r="I73" s="356"/>
      <c r="J73" s="352"/>
      <c r="K73" s="352"/>
      <c r="L73" s="352"/>
      <c r="M73" s="269"/>
      <c r="N73" s="357"/>
    </row>
    <row r="74" spans="1:14" s="272" customFormat="1" ht="18.75" customHeight="1" x14ac:dyDescent="0.25">
      <c r="A74" s="358"/>
      <c r="B74" s="358"/>
      <c r="C74" s="358"/>
      <c r="D74" s="358"/>
      <c r="E74" s="356"/>
      <c r="F74" s="356"/>
      <c r="G74" s="356"/>
      <c r="H74" s="356"/>
      <c r="I74" s="356"/>
      <c r="J74" s="356"/>
      <c r="K74" s="356"/>
      <c r="L74" s="356"/>
      <c r="M74" s="269"/>
      <c r="N74" s="357"/>
    </row>
    <row r="75" spans="1:14" s="272" customFormat="1" ht="18.75" customHeight="1" x14ac:dyDescent="0.25">
      <c r="A75" s="359" t="s">
        <v>205</v>
      </c>
      <c r="B75" s="360"/>
      <c r="C75" s="360"/>
      <c r="D75" s="360"/>
      <c r="E75" s="356"/>
      <c r="F75" s="356"/>
      <c r="G75" s="356"/>
      <c r="H75" s="356"/>
      <c r="I75" s="356"/>
      <c r="J75" s="356"/>
      <c r="K75" s="356"/>
      <c r="L75" s="356"/>
      <c r="M75" s="269"/>
      <c r="N75" s="361"/>
    </row>
    <row r="76" spans="1:14" s="272" customFormat="1" ht="18.75" customHeight="1" x14ac:dyDescent="0.25">
      <c r="A76" s="359" t="s">
        <v>60</v>
      </c>
      <c r="B76" s="351"/>
      <c r="C76" s="351"/>
      <c r="D76" s="351"/>
      <c r="E76" s="356"/>
      <c r="F76" s="356"/>
      <c r="G76" s="356"/>
      <c r="H76" s="356"/>
      <c r="I76" s="356"/>
      <c r="J76" s="356"/>
      <c r="K76" s="356"/>
      <c r="L76" s="356"/>
      <c r="M76" s="269"/>
      <c r="N76" s="361"/>
    </row>
    <row r="77" spans="1:14" ht="18" x14ac:dyDescent="0.25"/>
    <row r="78" spans="1:14" ht="18" x14ac:dyDescent="0.25"/>
    <row r="79" spans="1:14" ht="18" x14ac:dyDescent="0.25"/>
    <row r="80" spans="1:14" ht="18" x14ac:dyDescent="0.25">
      <c r="M80" s="362"/>
    </row>
    <row r="81" spans="13:13" ht="12" customHeight="1" x14ac:dyDescent="0.25">
      <c r="M81" s="362"/>
    </row>
    <row r="83" spans="13:13" ht="12" customHeight="1" x14ac:dyDescent="0.25">
      <c r="M83" s="362"/>
    </row>
  </sheetData>
  <protectedRanges>
    <protectedRange algorithmName="SHA-512" hashValue="u9DtduyKPKgk9A1iYgKnA/AgqJnDcg9xFEpcwhhlFVedWRsDLPBZnf3pa+jANPm4rjBQacOzD0lelNIznUSFIg==" saltValue="NBF6I8H+qHrJHWxbcH49Fw==" spinCount="100000" sqref="F18:F20 G48 J42:K42 E51 F45:F47 B25:E25 G21 J30:K33 G25:L25 E30:E33" name="Range1"/>
    <protectedRange algorithmName="SHA-512" hashValue="u9DtduyKPKgk9A1iYgKnA/AgqJnDcg9xFEpcwhhlFVedWRsDLPBZnf3pa+jANPm4rjBQacOzD0lelNIznUSFIg==" saltValue="NBF6I8H+qHrJHWxbcH49Fw==" spinCount="100000" sqref="E56:E59 J56:K59" name="Range1_1"/>
  </protectedRanges>
  <mergeCells count="5">
    <mergeCell ref="A7:M7"/>
    <mergeCell ref="A8:M8"/>
    <mergeCell ref="A9:M9"/>
    <mergeCell ref="A10:M10"/>
    <mergeCell ref="A6:M6"/>
  </mergeCells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Ф.1_MLN</vt:lpstr>
      <vt:lpstr>Ф.2_MLN</vt:lpstr>
      <vt:lpstr>Ф.3_MLN</vt:lpstr>
      <vt:lpstr>Ф.4_MLN</vt:lpstr>
      <vt:lpstr>Ф.2_MLN!OLE_LINK31</vt:lpstr>
      <vt:lpstr>Ф.1_MLN!Область_печати</vt:lpstr>
      <vt:lpstr>Ф.2_MLN!Область_печати</vt:lpstr>
      <vt:lpstr>Ф.3_MLN!Область_печати</vt:lpstr>
      <vt:lpstr>Ф.4_MLN!Область_печати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Ислямова Айгерим Нуржановна</dc:creator>
  <cp:lastModifiedBy>Ислямова Айгерим Нуржановна</cp:lastModifiedBy>
  <cp:lastPrinted>2022-11-14T06:21:29Z</cp:lastPrinted>
  <dcterms:created xsi:type="dcterms:W3CDTF">2022-11-11T05:10:42Z</dcterms:created>
  <dcterms:modified xsi:type="dcterms:W3CDTF">2022-11-15T08:55:45Z</dcterms:modified>
</cp:coreProperties>
</file>