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932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<sst xmlns="http://schemas.openxmlformats.org/spreadsheetml/2006/main" count="394" uniqueCount="316">
  <si>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</si>
  <si>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</si>
  <si>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</si>
  <si>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31 декабря 2018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</si>
  <si>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</si>
  <si>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</si>
  <si>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</si>
  <si>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</si>
  <si>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</si>
  <si>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</si>
  <si>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</si>
  <si>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</si>
  <si>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</si>
  <si>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</si>
  <si>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</si>
  <si>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</si>
  <si>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</si>
  <si>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</si>
  <si>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</si>
  <si>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</si>
  <si>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</si>
  <si>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</si>
  <si>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</si>
  <si>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</si>
  <si>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</si>
  <si>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</si>
  <si>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</si>
  <si>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</si>
  <si>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</si>
  <si>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</si>
  <si>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</si>
  <si>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</si>
  <si>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</si>
  <si>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</si>
  <si>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</si>
  <si>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</si>
  <si>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</si>
  <si>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</si>
  <si>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</si>
  <si>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</si>
  <si>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</si>
  <si>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</si>
  <si>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</si>
  <si>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</si>
  <si>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</si>
  <si>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</si>
  <si>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</si>
  <si>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</si>
  <si>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</si>
  <si>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</si>
  <si>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</si>
  <si>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</si>
  <si>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</si>
  <si>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</si>
  <si>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</si>
  <si>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</si>
  <si>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</si>
  <si>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</si>
  <si>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</si>
  <si>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</si>
  <si>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</si>
  <si>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</si>
  <si>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</si>
  <si>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</si>
  <si>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</si>
  <si>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</si>
  <si>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</si>
  <si>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</si>
  <si>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</si>
  <si>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</si>
  <si>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</si>
  <si>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</si>
  <si>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</si>
  <si>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</si>
  <si>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</si>
  <si>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</si>
  <si>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</si>
  <si>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</si>
  <si>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</si>
  <si>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</si>
  <si>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</si>
  <si>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</si>
  <si>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</si>
  <si>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</si>
  <si>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</si>
  <si>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</si>
  <si>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</si>
  <si>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</si>
  <si>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</si>
  <si>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</si>
  <si>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</si>
  <si>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</si>
  <si>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</si>
  <si>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</si>
  <si>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</si>
  <si>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</si>
  <si>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</si>
  <si>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</si>
  <si>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</si>
  <si>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</si>
  <si>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</si>
  <si>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</si>
  <si>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</si>
  <si>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рыека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</si>
  <si>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</si>
  <si>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</si>
  <si>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</si>
  <si>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</si>
  <si>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</si>
  <si>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</si>
  <si>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</si>
  <si>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</si>
  <si>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</si>
  <si>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</si>
  <si>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</si>
  <si>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</si>
  <si>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</si>
  <si>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</si>
  <si>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</si>
  <si>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</si>
  <si>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</si>
  <si>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</si>
  <si>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</si>
  <si>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</si>
  <si>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</si>
  <si>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</si>
  <si>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</si>
  <si>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</si>
  <si>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</si>
  <si>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учитываемых по справедливой стоимости через прочий совокупный доход</t>
  </si>
  <si>
    <t>40.1</t>
  </si>
  <si>
    <t>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</si>
  <si>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</si>
  <si>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</si>
  <si>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</si>
  <si>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</si>
  <si>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</si>
  <si>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</si>
  <si>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>42.1</t>
  </si>
  <si>
    <t xml:space="preserve">  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</si>
  <si>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</si>
  <si>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</si>
  <si>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</si>
  <si>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</si>
  <si>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</si>
  <si>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</si>
  <si>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</si>
  <si>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</si>
  <si>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</si>
  <si>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</si>
  <si>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</si>
  <si>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</si>
  <si>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</si>
  <si>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31 декабря 2018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</si>
  <si>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</si>
  <si>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</si>
  <si>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</si>
  <si>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</si>
  <si>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</si>
  <si>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</si>
  <si>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</si>
  <si>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</si>
  <si>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</si>
  <si>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</si>
  <si>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</si>
  <si>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</si>
  <si>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</si>
  <si>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</si>
  <si>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</si>
  <si>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</si>
  <si>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</si>
  <si>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</si>
  <si>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</si>
  <si>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</si>
  <si>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</si>
  <si>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</si>
  <si>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</si>
  <si>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</si>
  <si>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</si>
  <si>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</si>
  <si>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</si>
  <si>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</si>
  <si>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</si>
  <si>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</si>
  <si>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</si>
  <si>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</si>
  <si>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</si>
  <si>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</si>
  <si>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</si>
  <si>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</si>
  <si>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</si>
  <si>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</si>
  <si>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</si>
  <si>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</si>
  <si>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</si>
  <si>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</si>
  <si>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</si>
  <si>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</si>
  <si>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</si>
  <si>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</si>
  <si>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</si>
  <si>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</si>
  <si>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</si>
  <si>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</si>
  <si>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</si>
  <si>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</si>
  <si>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</si>
  <si>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</si>
  <si>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</si>
  <si>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</si>
  <si>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</si>
  <si>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</si>
  <si>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</si>
  <si>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</si>
  <si>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</si>
  <si>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</si>
  <si>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</si>
  <si>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</si>
  <si>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</si>
  <si>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</si>
  <si>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</si>
  <si>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</si>
  <si>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</si>
  <si>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</si>
  <si>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</si>
  <si>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</si>
  <si>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</si>
  <si>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</si>
  <si>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</si>
  <si>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</si>
  <si>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</si>
  <si>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</si>
  <si>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</si>
  <si>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</si>
  <si>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</si>
  <si>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</si>
  <si>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</si>
  <si>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</si>
  <si>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</si>
  <si>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</si>
  <si>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</si>
  <si>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</si>
  <si>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</si>
  <si>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</si>
  <si>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</si>
  <si>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</si>
  <si>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</si>
  <si>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</si>
  <si>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</si>
  <si>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</si>
  <si>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16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</si>
  <si>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</si>
  <si>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</si>
  <si>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</si>
  <si>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</si>
  <si>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</si>
  <si>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</si>
  <si>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</si>
  <si>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</si>
  <si>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</si>
  <si>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</si>
  <si>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</si>
  <si>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</si>
  <si>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</si>
  <si>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</si>
  <si>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</si>
  <si>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</si>
  <si>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</si>
  <si>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</si>
  <si>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</si>
  <si>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</si>
  <si>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</si>
  <si>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</si>
  <si>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</si>
  <si>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</si>
  <si>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</si>
  <si>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</si>
  <si>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</si>
  <si>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</si>
  <si>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</si>
  <si>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</si>
  <si>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</si>
  <si>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</si>
  <si>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</si>
  <si>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</si>
  <si>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</si>
  <si>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</si>
  <si>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</si>
  <si>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</si>
  <si>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</si>
  <si>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</si>
  <si>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</si>
  <si>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</si>
  <si>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</si>
  <si>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</si>
  <si>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</si>
  <si>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</si>
  <si>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</si>
  <si>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</si>
  <si>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</si>
  <si>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</si>
  <si>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</si>
  <si>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</si>
  <si>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</si>
  <si>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</si>
  <si>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</si>
  <si>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</si>
  <si>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</si>
  <si>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Камаров Т.К.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</si>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</sst>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horizontal="left" wrapText="1"/>
    </xf>
    <xf numFmtId="0" fontId="19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64" fontId="19" fillId="0" borderId="10" xfId="0" applyNumberFormat="1" applyFont="1" applyFill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NumberFormat="1" applyFont="1" applyAlignment="1">
      <alignment horizontal="right"/>
    </xf>
    <xf numFmtId="0" fontId="21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0" fontId="22" fillId="0" borderId="10" xfId="0" applyNumberFormat="1" applyFont="1" applyBorder="1" applyAlignment="1">
      <alignment horizontal="left" vertical="center"/>
    </xf>
    <xf numFmtId="0" fontId="22" fillId="0" borderId="10" xfId="0" applyNumberFormat="1" applyFont="1" applyBorder="1" applyAlignment="1">
      <alignment horizontal="justify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1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41" fontId="0" fillId="0" borderId="10" xfId="0" applyNumberFormat="1" applyFont="1" applyBorder="1" applyAlignment="1">
      <alignment horizontal="left"/>
    </xf>
    <xf numFmtId="41" fontId="0" fillId="0" borderId="10" xfId="0" applyNumberFormat="1" applyFont="1" applyBorder="1" applyAlignment="1">
      <alignment horizontal="right"/>
    </xf>
    <xf numFmtId="41" fontId="0" fillId="0" borderId="10" xfId="0" applyNumberFormat="1" applyBorder="1" applyAlignment="1">
      <alignment horizontal="right"/>
    </xf>
    <xf numFmtId="41" fontId="19" fillId="0" borderId="10" xfId="0" applyNumberFormat="1" applyFont="1" applyBorder="1" applyAlignment="1">
      <alignment horizontal="right"/>
    </xf>
    <xf numFmtId="41" fontId="0" fillId="33" borderId="10" xfId="0" applyNumberFormat="1" applyFont="1" applyFill="1" applyBorder="1" applyAlignment="1">
      <alignment horizontal="left"/>
    </xf>
    <xf numFmtId="41" fontId="0" fillId="33" borderId="1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1" fontId="0" fillId="0" borderId="15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41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08.57421875" style="0" bestFit="1" customWidth="1"/>
    <col min="2" max="2" width="6.140625" style="0" bestFit="1" customWidth="1"/>
    <col min="3" max="3" width="15.140625" style="0" bestFit="1" customWidth="1"/>
    <col min="4" max="4" width="15.421875" style="0" bestFit="1" customWidth="1"/>
  </cols>
  <sheetData>
    <row r="1" spans="1:4" ht="14.25">
      <c r="A1" s="1"/>
      <c r="B1" s="1"/>
      <c r="C1" s="1"/>
      <c r="D1" s="1"/>
    </row>
    <row r="2" spans="1:4" ht="15">
      <c r="A2" s="2" t="s">
        <v>0</v>
      </c>
      <c r="B2" s="2"/>
      <c r="C2" s="2"/>
      <c r="D2" s="2"/>
    </row>
    <row r="3" spans="1:4" ht="15">
      <c r="A3" s="2" t="s">
        <v>1</v>
      </c>
      <c r="B3" s="2"/>
      <c r="C3" s="2"/>
      <c r="D3" s="2"/>
    </row>
    <row r="4" spans="1:4" ht="14.25">
      <c r="A4" s="3" t="s">
        <v>2</v>
      </c>
      <c r="B4" s="3"/>
      <c r="C4" s="3"/>
      <c r="D4" s="3"/>
    </row>
    <row r="5" spans="1:4" ht="14.25">
      <c r="A5" s="4" t="s">
        <v>3</v>
      </c>
      <c r="B5" s="4"/>
      <c r="C5" s="4"/>
      <c r="D5" s="4"/>
    </row>
    <row r="6" spans="1:4" ht="14.25">
      <c r="A6" s="1"/>
      <c r="B6" s="1"/>
      <c r="C6" s="1"/>
      <c r="D6" s="1" t="s">
        <v>4</v>
      </c>
    </row>
    <row r="7" spans="1:4" ht="21">
      <c r="A7" s="5" t="s">
        <v>5</v>
      </c>
      <c r="B7" s="6" t="s">
        <v>6</v>
      </c>
      <c r="C7" s="7" t="s">
        <v>7</v>
      </c>
      <c r="D7" s="7" t="s">
        <v>8</v>
      </c>
    </row>
    <row r="8" spans="1:4" ht="14.25">
      <c r="A8" s="8">
        <v>1</v>
      </c>
      <c r="B8" s="8">
        <v>2</v>
      </c>
      <c r="C8" s="8">
        <v>3</v>
      </c>
      <c r="D8" s="8">
        <v>4</v>
      </c>
    </row>
    <row r="9" spans="1:4" ht="14.25">
      <c r="A9" s="9" t="s">
        <v>9</v>
      </c>
      <c r="B9" s="9"/>
      <c r="C9" s="9"/>
      <c r="D9" s="9"/>
    </row>
    <row r="10" spans="1:4" ht="14.25">
      <c r="A10" s="9" t="s">
        <v>10</v>
      </c>
      <c r="B10" s="8">
        <v>1</v>
      </c>
      <c r="C10" s="10">
        <f>C12+C13</f>
        <v>55490</v>
      </c>
      <c r="D10" s="11">
        <v>81728</v>
      </c>
    </row>
    <row r="11" spans="1:4" ht="14.25">
      <c r="A11" s="9" t="s">
        <v>11</v>
      </c>
      <c r="B11" s="9"/>
      <c r="C11" s="12"/>
      <c r="D11" s="13"/>
    </row>
    <row r="12" spans="1:4" ht="14.25">
      <c r="A12" s="9" t="s">
        <v>12</v>
      </c>
      <c r="B12" s="9" t="s">
        <v>13</v>
      </c>
      <c r="C12" s="10">
        <v>124</v>
      </c>
      <c r="D12" s="11">
        <v>96</v>
      </c>
    </row>
    <row r="13" spans="1:4" ht="14.25">
      <c r="A13" s="9" t="s">
        <v>14</v>
      </c>
      <c r="B13" s="9" t="s">
        <v>15</v>
      </c>
      <c r="C13" s="10">
        <v>55366</v>
      </c>
      <c r="D13" s="11">
        <v>81632</v>
      </c>
    </row>
    <row r="14" spans="1:4" ht="14.25">
      <c r="A14" s="9" t="s">
        <v>16</v>
      </c>
      <c r="B14" s="8">
        <v>2</v>
      </c>
      <c r="C14" s="10"/>
      <c r="D14" s="11"/>
    </row>
    <row r="15" spans="1:4" ht="14.25">
      <c r="A15" s="9" t="s">
        <v>17</v>
      </c>
      <c r="B15" s="8">
        <v>3</v>
      </c>
      <c r="C15" s="10">
        <v>30797</v>
      </c>
      <c r="D15" s="11">
        <v>626753</v>
      </c>
    </row>
    <row r="16" spans="1:4" ht="14.25">
      <c r="A16" s="9" t="s">
        <v>11</v>
      </c>
      <c r="B16" s="9"/>
      <c r="C16" s="12"/>
      <c r="D16" s="13"/>
    </row>
    <row r="17" spans="1:4" ht="14.25">
      <c r="A17" s="9" t="s">
        <v>18</v>
      </c>
      <c r="B17" s="9" t="s">
        <v>19</v>
      </c>
      <c r="C17" s="10">
        <v>327</v>
      </c>
      <c r="D17" s="11">
        <v>6753</v>
      </c>
    </row>
    <row r="18" spans="1:4" ht="14.25">
      <c r="A18" s="9" t="s">
        <v>20</v>
      </c>
      <c r="B18" s="8">
        <v>4</v>
      </c>
      <c r="C18" s="10">
        <v>707898</v>
      </c>
      <c r="D18" s="11">
        <v>34047</v>
      </c>
    </row>
    <row r="19" spans="1:4" ht="14.25">
      <c r="A19" s="9" t="s">
        <v>11</v>
      </c>
      <c r="B19" s="9"/>
      <c r="C19" s="12"/>
      <c r="D19" s="13"/>
    </row>
    <row r="20" spans="1:4" ht="14.25">
      <c r="A20" s="9" t="s">
        <v>18</v>
      </c>
      <c r="B20" s="9" t="s">
        <v>21</v>
      </c>
      <c r="C20" s="10">
        <v>4892</v>
      </c>
      <c r="D20" s="11">
        <v>30</v>
      </c>
    </row>
    <row r="21" spans="1:4" ht="14.25">
      <c r="A21" s="9" t="s">
        <v>22</v>
      </c>
      <c r="B21" s="8">
        <v>5</v>
      </c>
      <c r="C21" s="10">
        <v>1468211</v>
      </c>
      <c r="D21" s="11">
        <v>1070689</v>
      </c>
    </row>
    <row r="22" spans="1:4" ht="14.25">
      <c r="A22" s="9" t="s">
        <v>11</v>
      </c>
      <c r="B22" s="9"/>
      <c r="C22" s="12"/>
      <c r="D22" s="13"/>
    </row>
    <row r="23" spans="1:4" ht="14.25">
      <c r="A23" s="9" t="s">
        <v>18</v>
      </c>
      <c r="B23" s="9" t="s">
        <v>23</v>
      </c>
      <c r="C23" s="10">
        <v>9582</v>
      </c>
      <c r="D23" s="11">
        <v>4061</v>
      </c>
    </row>
    <row r="24" spans="1:4" ht="14.25">
      <c r="A24" s="14" t="s">
        <v>24</v>
      </c>
      <c r="B24" s="8">
        <v>6</v>
      </c>
      <c r="C24" s="10"/>
      <c r="D24" s="11">
        <v>58162</v>
      </c>
    </row>
    <row r="25" spans="1:4" ht="14.25">
      <c r="A25" s="9" t="s">
        <v>11</v>
      </c>
      <c r="B25" s="9"/>
      <c r="C25" s="12"/>
      <c r="D25" s="13"/>
    </row>
    <row r="26" spans="1:4" ht="14.25">
      <c r="A26" s="9" t="s">
        <v>18</v>
      </c>
      <c r="B26" s="9" t="s">
        <v>25</v>
      </c>
      <c r="C26" s="10"/>
      <c r="D26" s="11"/>
    </row>
    <row r="27" spans="1:4" ht="14.25">
      <c r="A27" s="9" t="s">
        <v>26</v>
      </c>
      <c r="B27" s="8">
        <v>7</v>
      </c>
      <c r="C27" s="10"/>
      <c r="D27" s="11"/>
    </row>
    <row r="28" spans="1:4" ht="14.25">
      <c r="A28" s="9" t="s">
        <v>11</v>
      </c>
      <c r="B28" s="9"/>
      <c r="C28" s="12"/>
      <c r="D28" s="13"/>
    </row>
    <row r="29" spans="1:4" ht="14.25">
      <c r="A29" s="9" t="s">
        <v>18</v>
      </c>
      <c r="B29" s="9" t="s">
        <v>27</v>
      </c>
      <c r="C29" s="10"/>
      <c r="D29" s="11"/>
    </row>
    <row r="30" spans="1:4" ht="14.25">
      <c r="A30" s="9" t="s">
        <v>28</v>
      </c>
      <c r="B30" s="8">
        <v>8</v>
      </c>
      <c r="C30" s="10"/>
      <c r="D30" s="11"/>
    </row>
    <row r="31" spans="1:4" ht="14.25">
      <c r="A31" s="9" t="s">
        <v>29</v>
      </c>
      <c r="B31" s="8">
        <v>9</v>
      </c>
      <c r="C31" s="10"/>
      <c r="D31" s="11"/>
    </row>
    <row r="32" spans="1:4" ht="14.25">
      <c r="A32" s="9" t="s">
        <v>30</v>
      </c>
      <c r="B32" s="8">
        <v>10</v>
      </c>
      <c r="C32" s="10"/>
      <c r="D32" s="11"/>
    </row>
    <row r="33" spans="1:4" ht="14.25">
      <c r="A33" s="9" t="s">
        <v>31</v>
      </c>
      <c r="B33" s="8">
        <v>11</v>
      </c>
      <c r="C33" s="10"/>
      <c r="D33" s="11"/>
    </row>
    <row r="34" spans="1:4" ht="14.25">
      <c r="A34" s="9" t="s">
        <v>32</v>
      </c>
      <c r="B34" s="8">
        <v>12</v>
      </c>
      <c r="C34" s="10">
        <v>13537</v>
      </c>
      <c r="D34" s="11">
        <v>9720</v>
      </c>
    </row>
    <row r="35" spans="1:4" ht="14.25">
      <c r="A35" s="9" t="s">
        <v>33</v>
      </c>
      <c r="B35" s="8">
        <v>13</v>
      </c>
      <c r="C35" s="10">
        <v>2099</v>
      </c>
      <c r="D35" s="11">
        <v>2287</v>
      </c>
    </row>
    <row r="36" spans="1:4" ht="14.25">
      <c r="A36" s="9" t="s">
        <v>34</v>
      </c>
      <c r="B36" s="8">
        <v>14</v>
      </c>
      <c r="C36" s="10">
        <f>-7290+7800</f>
        <v>510</v>
      </c>
      <c r="D36" s="11">
        <v>529</v>
      </c>
    </row>
    <row r="37" spans="1:4" ht="14.25">
      <c r="A37" s="9" t="s">
        <v>35</v>
      </c>
      <c r="B37" s="8">
        <v>15</v>
      </c>
      <c r="C37" s="10">
        <f>SUM(C41:C49)</f>
        <v>67984</v>
      </c>
      <c r="D37" s="11">
        <v>80283</v>
      </c>
    </row>
    <row r="38" spans="1:4" ht="14.25">
      <c r="A38" s="9" t="s">
        <v>11</v>
      </c>
      <c r="B38" s="9"/>
      <c r="C38" s="12"/>
      <c r="D38" s="13"/>
    </row>
    <row r="39" spans="1:4" ht="14.25">
      <c r="A39" s="9" t="s">
        <v>36</v>
      </c>
      <c r="B39" s="9" t="s">
        <v>37</v>
      </c>
      <c r="C39" s="10"/>
      <c r="D39" s="11">
        <v>549</v>
      </c>
    </row>
    <row r="40" spans="1:4" ht="14.25">
      <c r="A40" s="9" t="s">
        <v>38</v>
      </c>
      <c r="B40" s="9" t="s">
        <v>39</v>
      </c>
      <c r="C40" s="10"/>
      <c r="D40" s="11"/>
    </row>
    <row r="41" spans="1:4" ht="14.25">
      <c r="A41" s="9" t="s">
        <v>40</v>
      </c>
      <c r="B41" s="9" t="s">
        <v>41</v>
      </c>
      <c r="C41" s="10"/>
      <c r="D41" s="11">
        <v>549</v>
      </c>
    </row>
    <row r="42" spans="1:4" ht="14.25">
      <c r="A42" s="9" t="s">
        <v>42</v>
      </c>
      <c r="B42" s="9" t="s">
        <v>43</v>
      </c>
      <c r="C42" s="10">
        <v>2780</v>
      </c>
      <c r="D42" s="11">
        <v>2715</v>
      </c>
    </row>
    <row r="43" spans="1:4" ht="14.25">
      <c r="A43" s="9" t="s">
        <v>44</v>
      </c>
      <c r="B43" s="9" t="s">
        <v>45</v>
      </c>
      <c r="C43" s="10"/>
      <c r="D43" s="11"/>
    </row>
    <row r="44" spans="1:4" ht="14.25">
      <c r="A44" s="9" t="s">
        <v>46</v>
      </c>
      <c r="B44" s="9" t="s">
        <v>47</v>
      </c>
      <c r="C44" s="10">
        <v>13319</v>
      </c>
      <c r="D44" s="11">
        <v>36563</v>
      </c>
    </row>
    <row r="45" spans="1:4" ht="14.25">
      <c r="A45" s="9" t="s">
        <v>48</v>
      </c>
      <c r="B45" s="9" t="s">
        <v>49</v>
      </c>
      <c r="C45" s="10">
        <v>51626</v>
      </c>
      <c r="D45" s="11">
        <v>40272</v>
      </c>
    </row>
    <row r="46" spans="1:4" ht="14.25">
      <c r="A46" s="9" t="s">
        <v>50</v>
      </c>
      <c r="B46" s="9" t="s">
        <v>51</v>
      </c>
      <c r="C46" s="10">
        <v>259</v>
      </c>
      <c r="D46" s="11">
        <v>184</v>
      </c>
    </row>
    <row r="47" spans="1:4" ht="14.25">
      <c r="A47" s="9" t="s">
        <v>52</v>
      </c>
      <c r="B47" s="9" t="s">
        <v>53</v>
      </c>
      <c r="C47" s="12"/>
      <c r="D47" s="13"/>
    </row>
    <row r="48" spans="1:4" ht="14.25">
      <c r="A48" s="9" t="s">
        <v>54</v>
      </c>
      <c r="B48" s="9" t="s">
        <v>55</v>
      </c>
      <c r="C48" s="12"/>
      <c r="D48" s="13"/>
    </row>
    <row r="49" spans="1:4" ht="14.25">
      <c r="A49" s="9" t="s">
        <v>56</v>
      </c>
      <c r="B49" s="9" t="s">
        <v>57</v>
      </c>
      <c r="C49" s="10"/>
      <c r="D49" s="11"/>
    </row>
    <row r="50" spans="1:4" ht="14.25">
      <c r="A50" s="9" t="s">
        <v>58</v>
      </c>
      <c r="B50" s="8">
        <v>16</v>
      </c>
      <c r="C50" s="10"/>
      <c r="D50" s="11"/>
    </row>
    <row r="51" spans="1:4" ht="14.25">
      <c r="A51" s="9" t="s">
        <v>11</v>
      </c>
      <c r="B51" s="9"/>
      <c r="C51" s="12"/>
      <c r="D51" s="13"/>
    </row>
    <row r="52" spans="1:4" ht="14.25">
      <c r="A52" s="9" t="s">
        <v>59</v>
      </c>
      <c r="B52" s="9" t="s">
        <v>60</v>
      </c>
      <c r="C52" s="10"/>
      <c r="D52" s="11"/>
    </row>
    <row r="53" spans="1:4" ht="14.25">
      <c r="A53" s="9" t="s">
        <v>61</v>
      </c>
      <c r="B53" s="9" t="s">
        <v>62</v>
      </c>
      <c r="C53" s="10"/>
      <c r="D53" s="11"/>
    </row>
    <row r="54" spans="1:4" ht="14.25">
      <c r="A54" s="9" t="s">
        <v>63</v>
      </c>
      <c r="B54" s="9" t="s">
        <v>64</v>
      </c>
      <c r="C54" s="10"/>
      <c r="D54" s="11"/>
    </row>
    <row r="55" spans="1:4" ht="14.25">
      <c r="A55" s="9" t="s">
        <v>65</v>
      </c>
      <c r="B55" s="9" t="s">
        <v>66</v>
      </c>
      <c r="C55" s="10"/>
      <c r="D55" s="11"/>
    </row>
    <row r="56" spans="1:4" ht="14.25">
      <c r="A56" s="9" t="s">
        <v>67</v>
      </c>
      <c r="B56" s="8">
        <v>17</v>
      </c>
      <c r="C56" s="10">
        <v>94</v>
      </c>
      <c r="D56" s="11">
        <v>94</v>
      </c>
    </row>
    <row r="57" spans="1:4" ht="14.25">
      <c r="A57" s="9" t="s">
        <v>68</v>
      </c>
      <c r="B57" s="8">
        <v>18</v>
      </c>
      <c r="C57" s="10">
        <v>7571</v>
      </c>
      <c r="D57" s="11">
        <v>4902</v>
      </c>
    </row>
    <row r="58" spans="1:4" ht="14.25">
      <c r="A58" s="9" t="s">
        <v>69</v>
      </c>
      <c r="B58" s="8">
        <v>19</v>
      </c>
      <c r="C58" s="10">
        <v>9116</v>
      </c>
      <c r="D58" s="11">
        <v>9057</v>
      </c>
    </row>
    <row r="59" spans="1:4" ht="14.25">
      <c r="A59" s="9" t="s">
        <v>70</v>
      </c>
      <c r="B59" s="8">
        <v>20</v>
      </c>
      <c r="C59" s="10">
        <v>15424</v>
      </c>
      <c r="D59" s="11">
        <v>11987</v>
      </c>
    </row>
    <row r="60" spans="1:4" ht="14.25">
      <c r="A60" s="9" t="s">
        <v>71</v>
      </c>
      <c r="B60" s="8">
        <v>21</v>
      </c>
      <c r="C60" s="15">
        <f>C10+C15+C21+C24+C31+C34+C35+C36+C37+C56+C57+C58+C59+C18</f>
        <v>2378731</v>
      </c>
      <c r="D60" s="16">
        <f>D10+D15+D21+D24+D31+D34+D35+D36+D37+D56+D57+D58+D59+D18</f>
        <v>1990238</v>
      </c>
    </row>
    <row r="61" spans="1:4" ht="14.25">
      <c r="A61" s="9" t="s">
        <v>72</v>
      </c>
      <c r="B61" s="9"/>
      <c r="C61" s="12"/>
      <c r="D61" s="13"/>
    </row>
    <row r="62" spans="1:4" ht="14.25">
      <c r="A62" s="9" t="s">
        <v>73</v>
      </c>
      <c r="B62" s="8">
        <v>22</v>
      </c>
      <c r="C62" s="10">
        <v>117548</v>
      </c>
      <c r="D62" s="11">
        <v>7834</v>
      </c>
    </row>
    <row r="63" spans="1:4" ht="14.25">
      <c r="A63" s="9" t="s">
        <v>74</v>
      </c>
      <c r="B63" s="8">
        <v>23</v>
      </c>
      <c r="C63" s="10"/>
      <c r="D63" s="11"/>
    </row>
    <row r="64" spans="1:4" ht="14.25">
      <c r="A64" s="9" t="s">
        <v>75</v>
      </c>
      <c r="B64" s="8">
        <v>24</v>
      </c>
      <c r="C64" s="10"/>
      <c r="D64" s="11"/>
    </row>
    <row r="65" spans="1:4" ht="14.25">
      <c r="A65" s="9" t="s">
        <v>76</v>
      </c>
      <c r="B65" s="8">
        <v>25</v>
      </c>
      <c r="C65" s="12"/>
      <c r="D65" s="13"/>
    </row>
    <row r="66" spans="1:4" ht="14.25">
      <c r="A66" s="9" t="s">
        <v>77</v>
      </c>
      <c r="B66" s="8">
        <v>26</v>
      </c>
      <c r="C66" s="10"/>
      <c r="D66" s="11"/>
    </row>
    <row r="67" spans="1:4" ht="14.25">
      <c r="A67" s="9" t="s">
        <v>78</v>
      </c>
      <c r="B67" s="8">
        <v>27</v>
      </c>
      <c r="C67" s="10"/>
      <c r="D67" s="11"/>
    </row>
    <row r="68" spans="1:4" ht="14.25">
      <c r="A68" s="9" t="s">
        <v>79</v>
      </c>
      <c r="B68" s="8">
        <v>28</v>
      </c>
      <c r="C68" s="10">
        <v>2975</v>
      </c>
      <c r="D68" s="11">
        <v>3333</v>
      </c>
    </row>
    <row r="69" spans="1:4" ht="14.25">
      <c r="A69" s="9" t="s">
        <v>80</v>
      </c>
      <c r="B69" s="8">
        <v>29</v>
      </c>
      <c r="C69" s="10">
        <f>SUM(C74:C82)</f>
        <v>3220</v>
      </c>
      <c r="D69" s="11">
        <f>SUM(D74:D82)</f>
        <v>2638</v>
      </c>
    </row>
    <row r="70" spans="1:4" ht="14.25">
      <c r="A70" s="9" t="s">
        <v>11</v>
      </c>
      <c r="B70" s="9"/>
      <c r="C70" s="12"/>
      <c r="D70" s="13"/>
    </row>
    <row r="71" spans="1:4" ht="14.25">
      <c r="A71" s="9" t="s">
        <v>81</v>
      </c>
      <c r="B71" s="9" t="s">
        <v>82</v>
      </c>
      <c r="C71" s="12"/>
      <c r="D71" s="13"/>
    </row>
    <row r="72" spans="1:4" ht="14.25">
      <c r="A72" s="9" t="s">
        <v>83</v>
      </c>
      <c r="B72" s="9" t="s">
        <v>84</v>
      </c>
      <c r="C72" s="12"/>
      <c r="D72" s="13"/>
    </row>
    <row r="73" spans="1:4" ht="14.25">
      <c r="A73" s="9" t="s">
        <v>85</v>
      </c>
      <c r="B73" s="9" t="s">
        <v>86</v>
      </c>
      <c r="C73" s="12"/>
      <c r="D73" s="13"/>
    </row>
    <row r="74" spans="1:4" ht="14.25">
      <c r="A74" s="9" t="s">
        <v>87</v>
      </c>
      <c r="B74" s="9" t="s">
        <v>88</v>
      </c>
      <c r="C74" s="12"/>
      <c r="D74" s="13"/>
    </row>
    <row r="75" spans="1:4" ht="14.25">
      <c r="A75" s="9" t="s">
        <v>89</v>
      </c>
      <c r="B75" s="9" t="s">
        <v>90</v>
      </c>
      <c r="C75" s="12"/>
      <c r="D75" s="13"/>
    </row>
    <row r="76" spans="1:4" ht="14.25">
      <c r="A76" s="9" t="s">
        <v>91</v>
      </c>
      <c r="B76" s="9" t="s">
        <v>92</v>
      </c>
      <c r="C76" s="12"/>
      <c r="D76" s="13"/>
    </row>
    <row r="77" spans="1:4" ht="14.25">
      <c r="A77" s="9" t="s">
        <v>93</v>
      </c>
      <c r="B77" s="9" t="s">
        <v>94</v>
      </c>
      <c r="C77" s="10">
        <v>623</v>
      </c>
      <c r="D77" s="11">
        <v>530</v>
      </c>
    </row>
    <row r="78" spans="1:4" ht="14.25">
      <c r="A78" s="9" t="s">
        <v>95</v>
      </c>
      <c r="B78" s="9" t="s">
        <v>96</v>
      </c>
      <c r="C78" s="10"/>
      <c r="D78" s="11"/>
    </row>
    <row r="79" spans="1:4" ht="14.25">
      <c r="A79" s="9" t="s">
        <v>97</v>
      </c>
      <c r="B79" s="9" t="s">
        <v>98</v>
      </c>
      <c r="C79" s="10"/>
      <c r="D79" s="11"/>
    </row>
    <row r="80" spans="1:4" ht="14.25">
      <c r="A80" s="9" t="s">
        <v>99</v>
      </c>
      <c r="B80" s="9" t="s">
        <v>100</v>
      </c>
      <c r="C80" s="10">
        <v>2594</v>
      </c>
      <c r="D80" s="11">
        <v>2101</v>
      </c>
    </row>
    <row r="81" spans="1:4" ht="14.25">
      <c r="A81" s="9" t="s">
        <v>101</v>
      </c>
      <c r="B81" s="9" t="s">
        <v>102</v>
      </c>
      <c r="C81" s="10">
        <v>3</v>
      </c>
      <c r="D81" s="11">
        <v>7</v>
      </c>
    </row>
    <row r="82" spans="1:4" ht="14.25">
      <c r="A82" s="9" t="s">
        <v>103</v>
      </c>
      <c r="B82" s="9" t="s">
        <v>104</v>
      </c>
      <c r="C82" s="10"/>
      <c r="D82" s="11"/>
    </row>
    <row r="83" spans="1:4" ht="14.25">
      <c r="A83" s="9" t="s">
        <v>105</v>
      </c>
      <c r="B83" s="8">
        <v>30</v>
      </c>
      <c r="C83" s="10"/>
      <c r="D83" s="11"/>
    </row>
    <row r="84" spans="1:4" ht="14.25">
      <c r="A84" s="9" t="s">
        <v>11</v>
      </c>
      <c r="B84" s="9"/>
      <c r="C84" s="12"/>
      <c r="D84" s="13"/>
    </row>
    <row r="85" spans="1:4" ht="14.25">
      <c r="A85" s="9" t="s">
        <v>106</v>
      </c>
      <c r="B85" s="9" t="s">
        <v>107</v>
      </c>
      <c r="C85" s="10"/>
      <c r="D85" s="11"/>
    </row>
    <row r="86" spans="1:4" ht="14.25">
      <c r="A86" s="9" t="s">
        <v>108</v>
      </c>
      <c r="B86" s="9" t="s">
        <v>109</v>
      </c>
      <c r="C86" s="10"/>
      <c r="D86" s="11"/>
    </row>
    <row r="87" spans="1:4" ht="14.25">
      <c r="A87" s="9" t="s">
        <v>110</v>
      </c>
      <c r="B87" s="9" t="s">
        <v>111</v>
      </c>
      <c r="C87" s="10"/>
      <c r="D87" s="11"/>
    </row>
    <row r="88" spans="1:4" ht="14.25">
      <c r="A88" s="9" t="s">
        <v>112</v>
      </c>
      <c r="B88" s="9" t="s">
        <v>113</v>
      </c>
      <c r="C88" s="10"/>
      <c r="D88" s="11"/>
    </row>
    <row r="89" spans="1:4" ht="14.25">
      <c r="A89" s="9" t="s">
        <v>114</v>
      </c>
      <c r="B89" s="8">
        <v>31</v>
      </c>
      <c r="C89" s="10">
        <v>36357</v>
      </c>
      <c r="D89" s="11">
        <v>142</v>
      </c>
    </row>
    <row r="90" spans="1:4" ht="14.25">
      <c r="A90" s="9" t="s">
        <v>115</v>
      </c>
      <c r="B90" s="8">
        <v>32</v>
      </c>
      <c r="C90" s="10"/>
      <c r="D90" s="11"/>
    </row>
    <row r="91" spans="1:4" ht="14.25">
      <c r="A91" s="9" t="s">
        <v>116</v>
      </c>
      <c r="B91" s="8">
        <v>33</v>
      </c>
      <c r="C91" s="10">
        <v>13679</v>
      </c>
      <c r="D91" s="11">
        <v>5162</v>
      </c>
    </row>
    <row r="92" spans="1:4" ht="14.25">
      <c r="A92" s="9" t="s">
        <v>117</v>
      </c>
      <c r="B92" s="8">
        <v>34</v>
      </c>
      <c r="C92" s="10">
        <v>8596</v>
      </c>
      <c r="D92" s="11">
        <v>5272</v>
      </c>
    </row>
    <row r="93" spans="1:4" ht="14.25">
      <c r="A93" s="9" t="s">
        <v>118</v>
      </c>
      <c r="B93" s="8">
        <v>35</v>
      </c>
      <c r="C93" s="10"/>
      <c r="D93" s="11"/>
    </row>
    <row r="94" spans="1:4" ht="14.25">
      <c r="A94" s="9" t="s">
        <v>119</v>
      </c>
      <c r="B94" s="8">
        <v>36</v>
      </c>
      <c r="C94" s="10">
        <f>C68+C69+C89+C91+C92+C93+C62</f>
        <v>182375</v>
      </c>
      <c r="D94" s="11">
        <f>D68+D69+D89+D91+D92+D62</f>
        <v>24381</v>
      </c>
    </row>
    <row r="95" spans="1:4" ht="14.25">
      <c r="A95" s="9" t="s">
        <v>120</v>
      </c>
      <c r="B95" s="9"/>
      <c r="C95" s="12"/>
      <c r="D95" s="13"/>
    </row>
    <row r="96" spans="1:4" ht="14.25">
      <c r="A96" s="9" t="s">
        <v>121</v>
      </c>
      <c r="B96" s="8">
        <v>37</v>
      </c>
      <c r="C96" s="10">
        <f>C98</f>
        <v>1800000</v>
      </c>
      <c r="D96" s="11">
        <v>1300000</v>
      </c>
    </row>
    <row r="97" spans="1:4" ht="14.25">
      <c r="A97" s="9" t="s">
        <v>11</v>
      </c>
      <c r="B97" s="9"/>
      <c r="C97" s="12"/>
      <c r="D97" s="13"/>
    </row>
    <row r="98" spans="1:4" ht="14.25">
      <c r="A98" s="9" t="s">
        <v>122</v>
      </c>
      <c r="B98" s="9" t="s">
        <v>123</v>
      </c>
      <c r="C98" s="10">
        <v>1800000</v>
      </c>
      <c r="D98" s="11">
        <v>1300000</v>
      </c>
    </row>
    <row r="99" spans="1:4" ht="14.25">
      <c r="A99" s="9" t="s">
        <v>124</v>
      </c>
      <c r="B99" s="9" t="s">
        <v>125</v>
      </c>
      <c r="C99" s="10"/>
      <c r="D99" s="11"/>
    </row>
    <row r="100" spans="1:4" ht="14.25">
      <c r="A100" s="9" t="s">
        <v>126</v>
      </c>
      <c r="B100" s="8">
        <v>38</v>
      </c>
      <c r="C100" s="10"/>
      <c r="D100" s="11"/>
    </row>
    <row r="101" spans="1:4" ht="14.25">
      <c r="A101" s="9" t="s">
        <v>127</v>
      </c>
      <c r="B101" s="8">
        <v>39</v>
      </c>
      <c r="C101" s="10"/>
      <c r="D101" s="11"/>
    </row>
    <row r="102" spans="1:4" ht="14.25">
      <c r="A102" s="9" t="s">
        <v>128</v>
      </c>
      <c r="B102" s="8">
        <v>40</v>
      </c>
      <c r="C102" s="10"/>
      <c r="D102" s="11">
        <v>20062</v>
      </c>
    </row>
    <row r="103" spans="1:4" ht="14.25">
      <c r="A103" s="9" t="s">
        <v>11</v>
      </c>
      <c r="B103" s="9"/>
      <c r="C103" s="12"/>
      <c r="D103" s="13"/>
    </row>
    <row r="104" spans="1:4" ht="14.25">
      <c r="A104" s="14" t="s">
        <v>129</v>
      </c>
      <c r="B104" s="9" t="s">
        <v>130</v>
      </c>
      <c r="C104" s="10"/>
      <c r="D104" s="11">
        <v>20062</v>
      </c>
    </row>
    <row r="105" spans="1:4" ht="14.25">
      <c r="A105" s="9" t="s">
        <v>131</v>
      </c>
      <c r="B105" s="9" t="s">
        <v>132</v>
      </c>
      <c r="C105" s="10"/>
      <c r="D105" s="11">
        <v>0</v>
      </c>
    </row>
    <row r="106" spans="1:4" ht="14.25">
      <c r="A106" s="14" t="s">
        <v>133</v>
      </c>
      <c r="B106" s="9">
        <v>40.3</v>
      </c>
      <c r="C106" s="10"/>
      <c r="D106" s="11"/>
    </row>
    <row r="107" spans="1:4" ht="14.25">
      <c r="A107" s="9" t="s">
        <v>134</v>
      </c>
      <c r="B107" s="8">
        <v>41</v>
      </c>
      <c r="C107" s="10"/>
      <c r="D107" s="11"/>
    </row>
    <row r="108" spans="1:4" ht="14.25">
      <c r="A108" s="9" t="s">
        <v>135</v>
      </c>
      <c r="B108" s="8">
        <v>42</v>
      </c>
      <c r="C108" s="10">
        <f>C110+C111</f>
        <v>396356</v>
      </c>
      <c r="D108" s="11">
        <f>D110+D111</f>
        <v>645795</v>
      </c>
    </row>
    <row r="109" spans="1:4" ht="14.25">
      <c r="A109" s="9" t="s">
        <v>136</v>
      </c>
      <c r="B109" s="9"/>
      <c r="C109" s="12"/>
      <c r="D109" s="13"/>
    </row>
    <row r="110" spans="1:4" ht="14.25">
      <c r="A110" s="9" t="s">
        <v>137</v>
      </c>
      <c r="B110" s="9" t="s">
        <v>138</v>
      </c>
      <c r="C110" s="10">
        <f>D108-500000</f>
        <v>145795</v>
      </c>
      <c r="D110" s="11">
        <v>368110</v>
      </c>
    </row>
    <row r="111" spans="1:4" ht="14.25">
      <c r="A111" s="9" t="s">
        <v>139</v>
      </c>
      <c r="B111" s="9" t="s">
        <v>140</v>
      </c>
      <c r="C111" s="10">
        <v>250561</v>
      </c>
      <c r="D111" s="11">
        <v>277685</v>
      </c>
    </row>
    <row r="112" spans="1:4" ht="14.25">
      <c r="A112" s="9" t="s">
        <v>141</v>
      </c>
      <c r="B112" s="8">
        <v>43</v>
      </c>
      <c r="C112" s="10">
        <f>C96+C102+C108</f>
        <v>2196356</v>
      </c>
      <c r="D112" s="11">
        <f>D96+D102+D108</f>
        <v>1965857</v>
      </c>
    </row>
    <row r="113" spans="1:4" ht="14.25">
      <c r="A113" s="9" t="s">
        <v>142</v>
      </c>
      <c r="B113" s="8">
        <v>44</v>
      </c>
      <c r="C113" s="10">
        <f>C112+C94</f>
        <v>2378731</v>
      </c>
      <c r="D113" s="11">
        <f>D112+D94</f>
        <v>1990238</v>
      </c>
    </row>
    <row r="114" spans="1:4" ht="14.25">
      <c r="A114" s="1"/>
      <c r="B114" s="1"/>
      <c r="C114" s="17">
        <f>C113-C60</f>
        <v>0</v>
      </c>
      <c r="D114" s="17">
        <f>D113-D60</f>
        <v>0</v>
      </c>
    </row>
    <row r="115" spans="1:4" ht="14.25">
      <c r="A115" s="1" t="s">
        <v>143</v>
      </c>
      <c r="B115" s="1"/>
      <c r="C115" s="18" t="s">
        <v>144</v>
      </c>
      <c r="D115" s="19">
        <v>43475</v>
      </c>
    </row>
    <row r="116" spans="1:4" ht="14.25">
      <c r="A116" s="20" t="s">
        <v>145</v>
      </c>
      <c r="B116" s="1"/>
      <c r="C116" s="18" t="s">
        <v>146</v>
      </c>
      <c r="D116" s="18" t="s">
        <v>147</v>
      </c>
    </row>
    <row r="117" spans="1:4" ht="14.25">
      <c r="A117" s="1" t="s">
        <v>148</v>
      </c>
      <c r="B117" s="1"/>
      <c r="C117" s="18" t="s">
        <v>144</v>
      </c>
      <c r="D117" s="19">
        <f>D115</f>
        <v>43475</v>
      </c>
    </row>
    <row r="118" spans="1:4" ht="14.25">
      <c r="A118" s="20" t="s">
        <v>145</v>
      </c>
      <c r="B118" s="1"/>
      <c r="C118" s="18" t="s">
        <v>146</v>
      </c>
      <c r="D118" s="18" t="s">
        <v>147</v>
      </c>
    </row>
    <row r="119" spans="1:4" ht="14.25">
      <c r="A119" s="1" t="s">
        <v>149</v>
      </c>
      <c r="B119" s="1"/>
      <c r="C119" s="18" t="s">
        <v>144</v>
      </c>
      <c r="D119" s="1"/>
    </row>
    <row r="120" spans="1:4" ht="14.25">
      <c r="A120" s="20" t="s">
        <v>145</v>
      </c>
      <c r="B120" s="1"/>
      <c r="C120" s="18" t="s">
        <v>146</v>
      </c>
      <c r="D120" s="1"/>
    </row>
    <row r="121" spans="1:4" ht="14.25">
      <c r="A121" s="1" t="s">
        <v>150</v>
      </c>
      <c r="B121" s="1"/>
      <c r="C121" s="1"/>
      <c r="D121" s="1"/>
    </row>
  </sheetData>
  <sheetProtection/>
  <mergeCells count="4">
    <mergeCell ref="A2:D2"/>
    <mergeCell ref="A3:D3"/>
    <mergeCell ref="A4:D4"/>
    <mergeCell ref="A5:D5"/>
  </mergeCells>
  <printOptions/>
  <pageMargins left="0.48" right="0.2" top="0.24" bottom="0.3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3.7109375" style="0" customWidth="1"/>
    <col min="2" max="2" width="9.28125" style="0" customWidth="1"/>
    <col min="3" max="6" width="15.7109375" style="0" customWidth="1"/>
  </cols>
  <sheetData>
    <row r="1" spans="1:6" ht="14.25">
      <c r="A1" s="21" t="s">
        <v>151</v>
      </c>
      <c r="B1" s="1"/>
      <c r="C1" s="1"/>
      <c r="D1" s="1"/>
      <c r="E1" s="1"/>
      <c r="F1" s="1"/>
    </row>
    <row r="2" spans="1:6" ht="14.25">
      <c r="A2" s="21" t="s">
        <v>1</v>
      </c>
      <c r="B2" s="1"/>
      <c r="C2" s="1"/>
      <c r="D2" s="1"/>
      <c r="E2" s="1"/>
      <c r="F2" s="1"/>
    </row>
    <row r="3" spans="1:6" ht="14.25">
      <c r="A3" s="21" t="s">
        <v>152</v>
      </c>
      <c r="B3" s="1"/>
      <c r="C3" s="1"/>
      <c r="D3" s="1"/>
      <c r="E3" s="1"/>
      <c r="F3" s="1"/>
    </row>
    <row r="4" spans="1:6" ht="14.25">
      <c r="A4" s="21" t="s">
        <v>153</v>
      </c>
      <c r="B4" s="1"/>
      <c r="C4" s="1"/>
      <c r="D4" s="1"/>
      <c r="E4" s="1"/>
      <c r="F4" s="1"/>
    </row>
    <row r="5" spans="1:6" ht="14.25">
      <c r="A5" s="1"/>
      <c r="B5" s="1"/>
      <c r="C5" s="1"/>
      <c r="D5" s="1"/>
      <c r="E5" s="22" t="s">
        <v>154</v>
      </c>
      <c r="F5" s="22"/>
    </row>
    <row r="6" spans="1:6" ht="72">
      <c r="A6" s="23" t="s">
        <v>5</v>
      </c>
      <c r="B6" s="24" t="s">
        <v>155</v>
      </c>
      <c r="C6" s="24" t="s">
        <v>156</v>
      </c>
      <c r="D6" s="24" t="s">
        <v>157</v>
      </c>
      <c r="E6" s="24" t="s">
        <v>158</v>
      </c>
      <c r="F6" s="24" t="s">
        <v>159</v>
      </c>
    </row>
    <row r="7" spans="1:6" ht="15" thickBot="1">
      <c r="A7" s="9" t="s">
        <v>160</v>
      </c>
      <c r="B7" s="9" t="s">
        <v>161</v>
      </c>
      <c r="C7" s="9" t="s">
        <v>162</v>
      </c>
      <c r="D7" s="9" t="s">
        <v>163</v>
      </c>
      <c r="E7" s="9" t="s">
        <v>164</v>
      </c>
      <c r="F7" s="9" t="s">
        <v>165</v>
      </c>
    </row>
    <row r="8" spans="1:6" ht="14.25">
      <c r="A8" s="25" t="s">
        <v>166</v>
      </c>
      <c r="B8" s="26" t="s">
        <v>160</v>
      </c>
      <c r="C8" s="27">
        <f>C11+C12+C25</f>
        <v>18907</v>
      </c>
      <c r="D8" s="27">
        <f>D11+D12+D25</f>
        <v>188169</v>
      </c>
      <c r="E8" s="27">
        <f>E11+E12+E25</f>
        <v>11131</v>
      </c>
      <c r="F8" s="27">
        <f>F11+F12+F25</f>
        <v>182772</v>
      </c>
    </row>
    <row r="9" spans="1:6" ht="14.25">
      <c r="A9" s="28" t="s">
        <v>136</v>
      </c>
      <c r="B9" s="9"/>
      <c r="C9" s="29"/>
      <c r="D9" s="29"/>
      <c r="E9" s="29"/>
      <c r="F9" s="29"/>
    </row>
    <row r="10" spans="1:6" ht="14.25">
      <c r="A10" s="28" t="s">
        <v>167</v>
      </c>
      <c r="B10" s="9" t="s">
        <v>13</v>
      </c>
      <c r="C10" s="29"/>
      <c r="D10" s="29"/>
      <c r="E10" s="29"/>
      <c r="F10" s="29"/>
    </row>
    <row r="11" spans="1:6" ht="14.25">
      <c r="A11" s="28" t="s">
        <v>168</v>
      </c>
      <c r="B11" s="9" t="s">
        <v>15</v>
      </c>
      <c r="C11" s="30">
        <v>327</v>
      </c>
      <c r="D11" s="30">
        <v>30038</v>
      </c>
      <c r="E11" s="30">
        <v>6749</v>
      </c>
      <c r="F11" s="30">
        <v>86237</v>
      </c>
    </row>
    <row r="12" spans="1:6" ht="14.25">
      <c r="A12" s="28" t="s">
        <v>169</v>
      </c>
      <c r="B12" s="9" t="s">
        <v>170</v>
      </c>
      <c r="C12" s="30">
        <v>10318</v>
      </c>
      <c r="D12" s="30">
        <v>94528</v>
      </c>
      <c r="E12" s="30">
        <v>4181</v>
      </c>
      <c r="F12" s="30">
        <v>94685</v>
      </c>
    </row>
    <row r="13" spans="1:6" ht="14.25">
      <c r="A13" s="28" t="s">
        <v>136</v>
      </c>
      <c r="B13" s="9"/>
      <c r="C13" s="29"/>
      <c r="D13" s="29"/>
      <c r="E13" s="29"/>
      <c r="F13" s="29"/>
    </row>
    <row r="14" spans="1:6" ht="14.25">
      <c r="A14" s="28" t="s">
        <v>171</v>
      </c>
      <c r="B14" s="9" t="s">
        <v>172</v>
      </c>
      <c r="C14" s="30"/>
      <c r="D14" s="30"/>
      <c r="E14" s="30"/>
      <c r="F14" s="30"/>
    </row>
    <row r="15" spans="1:6" ht="14.25">
      <c r="A15" s="9" t="s">
        <v>136</v>
      </c>
      <c r="B15" s="9"/>
      <c r="C15" s="29"/>
      <c r="D15" s="29"/>
      <c r="E15" s="29"/>
      <c r="F15" s="29"/>
    </row>
    <row r="16" spans="1:6" ht="14.25">
      <c r="A16" s="28" t="s">
        <v>173</v>
      </c>
      <c r="B16" s="9" t="s">
        <v>174</v>
      </c>
      <c r="C16" s="30"/>
      <c r="D16" s="30"/>
      <c r="E16" s="30"/>
      <c r="F16" s="30"/>
    </row>
    <row r="17" spans="1:6" ht="14.25">
      <c r="A17" s="28" t="s">
        <v>175</v>
      </c>
      <c r="B17" s="9" t="s">
        <v>176</v>
      </c>
      <c r="C17" s="30"/>
      <c r="D17" s="30"/>
      <c r="E17" s="30"/>
      <c r="F17" s="30"/>
    </row>
    <row r="18" spans="1:6" ht="14.25">
      <c r="A18" s="28" t="s">
        <v>177</v>
      </c>
      <c r="B18" s="9" t="s">
        <v>178</v>
      </c>
      <c r="C18" s="30">
        <v>10318</v>
      </c>
      <c r="D18" s="30">
        <v>94528</v>
      </c>
      <c r="E18" s="30">
        <v>4181</v>
      </c>
      <c r="F18" s="30">
        <v>94685</v>
      </c>
    </row>
    <row r="19" spans="1:6" ht="14.25">
      <c r="A19" s="9" t="s">
        <v>136</v>
      </c>
      <c r="B19" s="9"/>
      <c r="C19" s="29"/>
      <c r="D19" s="29"/>
      <c r="E19" s="29"/>
      <c r="F19" s="29"/>
    </row>
    <row r="20" spans="1:6" ht="14.25">
      <c r="A20" s="28" t="s">
        <v>179</v>
      </c>
      <c r="B20" s="9" t="s">
        <v>180</v>
      </c>
      <c r="C20" s="30">
        <v>328</v>
      </c>
      <c r="D20" s="30">
        <v>3455</v>
      </c>
      <c r="E20" s="30">
        <v>-2090</v>
      </c>
      <c r="F20" s="30">
        <v>7674</v>
      </c>
    </row>
    <row r="21" spans="1:6" ht="14.25">
      <c r="A21" s="28" t="s">
        <v>181</v>
      </c>
      <c r="B21" s="9" t="s">
        <v>182</v>
      </c>
      <c r="C21" s="30">
        <v>327</v>
      </c>
      <c r="D21" s="30">
        <v>3454</v>
      </c>
      <c r="E21" s="30">
        <v>347</v>
      </c>
      <c r="F21" s="30">
        <v>15528</v>
      </c>
    </row>
    <row r="22" spans="1:6" ht="14.25">
      <c r="A22" s="28" t="s">
        <v>183</v>
      </c>
      <c r="B22" s="9" t="s">
        <v>184</v>
      </c>
      <c r="C22" s="30"/>
      <c r="D22" s="30"/>
      <c r="E22" s="30"/>
      <c r="F22" s="30"/>
    </row>
    <row r="23" spans="1:6" ht="14.25">
      <c r="A23" s="9" t="s">
        <v>136</v>
      </c>
      <c r="B23" s="9"/>
      <c r="C23" s="29"/>
      <c r="D23" s="29"/>
      <c r="E23" s="29"/>
      <c r="F23" s="29"/>
    </row>
    <row r="24" spans="1:6" ht="14.25">
      <c r="A24" s="28" t="s">
        <v>185</v>
      </c>
      <c r="B24" s="9" t="s">
        <v>186</v>
      </c>
      <c r="C24" s="30"/>
      <c r="D24" s="30"/>
      <c r="E24" s="30"/>
      <c r="F24" s="30"/>
    </row>
    <row r="25" spans="1:6" ht="14.25">
      <c r="A25" s="28" t="s">
        <v>187</v>
      </c>
      <c r="B25" s="9" t="s">
        <v>188</v>
      </c>
      <c r="C25" s="30">
        <v>8262</v>
      </c>
      <c r="D25" s="31">
        <v>63603</v>
      </c>
      <c r="E25" s="30">
        <v>201</v>
      </c>
      <c r="F25" s="30">
        <v>1850</v>
      </c>
    </row>
    <row r="26" spans="1:6" ht="14.25">
      <c r="A26" s="28" t="s">
        <v>189</v>
      </c>
      <c r="B26" s="9" t="s">
        <v>190</v>
      </c>
      <c r="C26" s="29"/>
      <c r="D26" s="29"/>
      <c r="E26" s="29"/>
      <c r="F26" s="29"/>
    </row>
    <row r="27" spans="1:6" ht="14.25">
      <c r="A27" s="28" t="s">
        <v>191</v>
      </c>
      <c r="B27" s="9" t="s">
        <v>161</v>
      </c>
      <c r="C27" s="30">
        <f>SUM(C33:C40)+C29</f>
        <v>26671</v>
      </c>
      <c r="D27" s="30">
        <f>SUM(D33:D40)+D29</f>
        <v>424640</v>
      </c>
      <c r="E27" s="30">
        <f>SUM(E33:E40)+E29</f>
        <v>37126</v>
      </c>
      <c r="F27" s="30">
        <f>SUM(F33:F40)+F29</f>
        <v>334322</v>
      </c>
    </row>
    <row r="28" spans="1:6" ht="14.25">
      <c r="A28" s="28" t="s">
        <v>136</v>
      </c>
      <c r="B28" s="9"/>
      <c r="C28" s="29"/>
      <c r="D28" s="29"/>
      <c r="E28" s="29"/>
      <c r="F28" s="29"/>
    </row>
    <row r="29" spans="1:6" ht="14.25">
      <c r="A29" s="28" t="s">
        <v>192</v>
      </c>
      <c r="B29" s="9" t="s">
        <v>193</v>
      </c>
      <c r="C29" s="30">
        <v>6</v>
      </c>
      <c r="D29" s="30">
        <v>20897</v>
      </c>
      <c r="E29" s="30">
        <v>3539</v>
      </c>
      <c r="F29" s="30">
        <v>22753</v>
      </c>
    </row>
    <row r="30" spans="1:6" ht="14.25">
      <c r="A30" s="28" t="s">
        <v>136</v>
      </c>
      <c r="B30" s="9"/>
      <c r="C30" s="29"/>
      <c r="D30" s="29"/>
      <c r="E30" s="29"/>
      <c r="F30" s="29"/>
    </row>
    <row r="31" spans="1:6" ht="14.25">
      <c r="A31" s="28" t="s">
        <v>38</v>
      </c>
      <c r="B31" s="9" t="s">
        <v>194</v>
      </c>
      <c r="C31" s="30"/>
      <c r="D31" s="30"/>
      <c r="E31" s="30"/>
      <c r="F31" s="30"/>
    </row>
    <row r="32" spans="1:6" ht="14.25">
      <c r="A32" s="28" t="s">
        <v>40</v>
      </c>
      <c r="B32" s="9" t="s">
        <v>195</v>
      </c>
      <c r="C32" s="30">
        <v>6</v>
      </c>
      <c r="D32" s="30">
        <v>20897</v>
      </c>
      <c r="E32" s="30">
        <v>3539</v>
      </c>
      <c r="F32" s="30">
        <v>22753</v>
      </c>
    </row>
    <row r="33" spans="1:6" ht="14.25">
      <c r="A33" s="28" t="s">
        <v>42</v>
      </c>
      <c r="B33" s="9" t="s">
        <v>196</v>
      </c>
      <c r="C33" s="30">
        <v>5324</v>
      </c>
      <c r="D33" s="30">
        <f>63318-218</f>
        <v>63100</v>
      </c>
      <c r="E33" s="30">
        <v>5027</v>
      </c>
      <c r="F33" s="30">
        <v>49644</v>
      </c>
    </row>
    <row r="34" spans="1:6" ht="14.25">
      <c r="A34" s="28" t="s">
        <v>44</v>
      </c>
      <c r="B34" s="9" t="s">
        <v>197</v>
      </c>
      <c r="C34" s="30"/>
      <c r="D34" s="30"/>
      <c r="E34" s="30"/>
      <c r="F34" s="30"/>
    </row>
    <row r="35" spans="1:6" ht="14.25">
      <c r="A35" s="28" t="s">
        <v>48</v>
      </c>
      <c r="B35" s="9" t="s">
        <v>198</v>
      </c>
      <c r="C35" s="30">
        <v>8872</v>
      </c>
      <c r="D35" s="30">
        <v>115658</v>
      </c>
      <c r="E35" s="30">
        <v>4342</v>
      </c>
      <c r="F35" s="30">
        <v>82922</v>
      </c>
    </row>
    <row r="36" spans="1:6" ht="14.25">
      <c r="A36" s="28" t="s">
        <v>46</v>
      </c>
      <c r="B36" s="9" t="s">
        <v>199</v>
      </c>
      <c r="C36" s="30">
        <v>12333</v>
      </c>
      <c r="D36" s="30">
        <v>222779</v>
      </c>
      <c r="E36" s="30">
        <v>24011</v>
      </c>
      <c r="F36" s="30">
        <v>176018</v>
      </c>
    </row>
    <row r="37" spans="1:6" ht="14.25">
      <c r="A37" s="28" t="s">
        <v>50</v>
      </c>
      <c r="B37" s="9" t="s">
        <v>200</v>
      </c>
      <c r="C37" s="30">
        <v>136</v>
      </c>
      <c r="D37" s="30">
        <v>2206</v>
      </c>
      <c r="E37" s="30">
        <v>207</v>
      </c>
      <c r="F37" s="30">
        <v>2985</v>
      </c>
    </row>
    <row r="38" spans="1:6" ht="14.25">
      <c r="A38" s="28" t="s">
        <v>201</v>
      </c>
      <c r="B38" s="9" t="s">
        <v>202</v>
      </c>
      <c r="C38" s="30"/>
      <c r="D38" s="30"/>
      <c r="E38" s="30"/>
      <c r="F38" s="30"/>
    </row>
    <row r="39" spans="1:6" ht="14.25">
      <c r="A39" s="28" t="s">
        <v>52</v>
      </c>
      <c r="B39" s="9" t="s">
        <v>203</v>
      </c>
      <c r="C39" s="30"/>
      <c r="D39" s="30"/>
      <c r="E39" s="30"/>
      <c r="F39" s="30"/>
    </row>
    <row r="40" spans="1:6" ht="14.25">
      <c r="A40" s="28" t="s">
        <v>54</v>
      </c>
      <c r="B40" s="9" t="s">
        <v>204</v>
      </c>
      <c r="C40" s="30"/>
      <c r="D40" s="30"/>
      <c r="E40" s="30"/>
      <c r="F40" s="30"/>
    </row>
    <row r="41" spans="1:6" ht="14.25">
      <c r="A41" s="28" t="s">
        <v>205</v>
      </c>
      <c r="B41" s="9" t="s">
        <v>162</v>
      </c>
      <c r="C41" s="30">
        <v>3422</v>
      </c>
      <c r="D41" s="30">
        <v>39465</v>
      </c>
      <c r="E41" s="30">
        <v>1659</v>
      </c>
      <c r="F41" s="30">
        <v>24901</v>
      </c>
    </row>
    <row r="42" spans="1:6" ht="14.25">
      <c r="A42" s="28" t="s">
        <v>206</v>
      </c>
      <c r="B42" s="9" t="s">
        <v>163</v>
      </c>
      <c r="C42" s="30">
        <v>75375</v>
      </c>
      <c r="D42" s="30">
        <v>810763</v>
      </c>
      <c r="E42" s="30">
        <v>101749</v>
      </c>
      <c r="F42" s="30">
        <v>781163</v>
      </c>
    </row>
    <row r="43" spans="1:6" ht="14.25">
      <c r="A43" s="28" t="s">
        <v>207</v>
      </c>
      <c r="B43" s="9" t="s">
        <v>164</v>
      </c>
      <c r="C43" s="30">
        <v>0</v>
      </c>
      <c r="D43" s="30">
        <f>3092+C43</f>
        <v>3092</v>
      </c>
      <c r="E43" s="30">
        <v>27</v>
      </c>
      <c r="F43" s="30">
        <v>5944</v>
      </c>
    </row>
    <row r="44" spans="1:6" ht="14.25">
      <c r="A44" s="28" t="s">
        <v>208</v>
      </c>
      <c r="B44" s="9" t="s">
        <v>165</v>
      </c>
      <c r="C44" s="30">
        <v>51674</v>
      </c>
      <c r="D44" s="30">
        <v>485192</v>
      </c>
      <c r="E44" s="30">
        <v>13986</v>
      </c>
      <c r="F44" s="30">
        <v>391057</v>
      </c>
    </row>
    <row r="45" spans="1:6" ht="14.25">
      <c r="A45" s="28" t="s">
        <v>209</v>
      </c>
      <c r="B45" s="9" t="s">
        <v>210</v>
      </c>
      <c r="C45" s="30"/>
      <c r="D45" s="30">
        <v>6</v>
      </c>
      <c r="E45" s="30"/>
      <c r="F45" s="30">
        <v>72</v>
      </c>
    </row>
    <row r="46" spans="1:6" ht="14.25">
      <c r="A46" s="28" t="s">
        <v>211</v>
      </c>
      <c r="B46" s="9" t="s">
        <v>212</v>
      </c>
      <c r="C46" s="30"/>
      <c r="D46" s="30"/>
      <c r="E46" s="30"/>
      <c r="F46" s="30">
        <v>1339</v>
      </c>
    </row>
    <row r="47" spans="1:6" ht="14.25">
      <c r="A47" s="28" t="s">
        <v>213</v>
      </c>
      <c r="B47" s="9" t="s">
        <v>214</v>
      </c>
      <c r="C47" s="30"/>
      <c r="D47" s="30"/>
      <c r="E47" s="30"/>
      <c r="F47" s="30"/>
    </row>
    <row r="48" spans="1:6" ht="14.25">
      <c r="A48" s="28" t="s">
        <v>215</v>
      </c>
      <c r="B48" s="9" t="s">
        <v>216</v>
      </c>
      <c r="C48" s="30"/>
      <c r="D48" s="30"/>
      <c r="E48" s="30"/>
      <c r="F48" s="30">
        <v>30</v>
      </c>
    </row>
    <row r="49" spans="1:6" ht="14.25">
      <c r="A49" s="28" t="s">
        <v>136</v>
      </c>
      <c r="B49" s="9"/>
      <c r="C49" s="29"/>
      <c r="D49" s="29"/>
      <c r="E49" s="29"/>
      <c r="F49" s="29"/>
    </row>
    <row r="50" spans="1:6" ht="14.25">
      <c r="A50" s="28" t="s">
        <v>217</v>
      </c>
      <c r="B50" s="9" t="s">
        <v>218</v>
      </c>
      <c r="C50" s="30"/>
      <c r="D50" s="30"/>
      <c r="E50" s="30"/>
      <c r="F50" s="30">
        <v>30</v>
      </c>
    </row>
    <row r="51" spans="1:6" ht="14.25">
      <c r="A51" s="28" t="s">
        <v>219</v>
      </c>
      <c r="B51" s="9" t="s">
        <v>220</v>
      </c>
      <c r="C51" s="30"/>
      <c r="D51" s="30"/>
      <c r="E51" s="30"/>
      <c r="F51" s="30"/>
    </row>
    <row r="52" spans="1:6" ht="14.25">
      <c r="A52" s="28" t="s">
        <v>221</v>
      </c>
      <c r="B52" s="9" t="s">
        <v>222</v>
      </c>
      <c r="C52" s="30"/>
      <c r="D52" s="30"/>
      <c r="E52" s="30"/>
      <c r="F52" s="30"/>
    </row>
    <row r="53" spans="1:6" ht="14.25">
      <c r="A53" s="28" t="s">
        <v>223</v>
      </c>
      <c r="B53" s="9" t="s">
        <v>224</v>
      </c>
      <c r="C53" s="30"/>
      <c r="D53" s="30"/>
      <c r="E53" s="30"/>
      <c r="F53" s="30"/>
    </row>
    <row r="54" spans="1:6" ht="14.25">
      <c r="A54" s="28" t="s">
        <v>225</v>
      </c>
      <c r="B54" s="9" t="s">
        <v>226</v>
      </c>
      <c r="C54" s="30">
        <v>232</v>
      </c>
      <c r="D54" s="30">
        <v>1252</v>
      </c>
      <c r="E54" s="30">
        <v>2</v>
      </c>
      <c r="F54" s="30">
        <v>208</v>
      </c>
    </row>
    <row r="55" spans="1:6" ht="14.25">
      <c r="A55" s="28" t="s">
        <v>227</v>
      </c>
      <c r="B55" s="9" t="s">
        <v>228</v>
      </c>
      <c r="C55" s="30">
        <v>167</v>
      </c>
      <c r="D55" s="30">
        <v>46771</v>
      </c>
      <c r="E55" s="30">
        <v>-9815</v>
      </c>
      <c r="F55" s="31">
        <v>113713</v>
      </c>
    </row>
    <row r="56" spans="1:6" ht="14.25">
      <c r="A56" s="28" t="s">
        <v>229</v>
      </c>
      <c r="B56" s="9" t="s">
        <v>230</v>
      </c>
      <c r="C56" s="32">
        <f>C55+C54+C48+C45+C44+C43+C42+C41+C27+C8</f>
        <v>176448</v>
      </c>
      <c r="D56" s="32">
        <f>D55+D54+D48+D45+D44+D43+D42+D41+D27+D8</f>
        <v>1999350</v>
      </c>
      <c r="E56" s="32">
        <f>E55+E54+E48+E45+E44+E43+E42+E41+E27+E8</f>
        <v>155865</v>
      </c>
      <c r="F56" s="32">
        <f>F55+F54+F48+F45+F44+F43+F42+F41+F27+F8+F46</f>
        <v>1835521</v>
      </c>
    </row>
    <row r="57" spans="1:6" ht="14.25">
      <c r="A57" s="28" t="s">
        <v>231</v>
      </c>
      <c r="B57" s="9" t="s">
        <v>232</v>
      </c>
      <c r="C57" s="30">
        <v>1882</v>
      </c>
      <c r="D57" s="30">
        <v>4184</v>
      </c>
      <c r="E57" s="30">
        <v>1</v>
      </c>
      <c r="F57" s="30">
        <v>22</v>
      </c>
    </row>
    <row r="58" spans="1:6" ht="14.25">
      <c r="A58" s="28" t="s">
        <v>136</v>
      </c>
      <c r="B58" s="9"/>
      <c r="C58" s="29"/>
      <c r="D58" s="29"/>
      <c r="E58" s="29"/>
      <c r="F58" s="29"/>
    </row>
    <row r="59" spans="1:6" ht="14.25">
      <c r="A59" s="28" t="s">
        <v>233</v>
      </c>
      <c r="B59" s="9" t="s">
        <v>234</v>
      </c>
      <c r="C59" s="30"/>
      <c r="D59" s="30"/>
      <c r="E59" s="30"/>
      <c r="F59" s="30"/>
    </row>
    <row r="60" spans="1:6" ht="14.25">
      <c r="A60" s="28" t="s">
        <v>235</v>
      </c>
      <c r="B60" s="9" t="s">
        <v>236</v>
      </c>
      <c r="C60" s="30"/>
      <c r="D60" s="30"/>
      <c r="E60" s="30"/>
      <c r="F60" s="30"/>
    </row>
    <row r="61" spans="1:6" ht="14.25">
      <c r="A61" s="28" t="s">
        <v>237</v>
      </c>
      <c r="B61" s="9" t="s">
        <v>238</v>
      </c>
      <c r="C61" s="30">
        <v>1882</v>
      </c>
      <c r="D61" s="30">
        <v>4184</v>
      </c>
      <c r="E61" s="30">
        <v>1</v>
      </c>
      <c r="F61" s="30">
        <v>22</v>
      </c>
    </row>
    <row r="62" spans="1:6" ht="14.25">
      <c r="A62" s="28" t="s">
        <v>239</v>
      </c>
      <c r="B62" s="9" t="s">
        <v>240</v>
      </c>
      <c r="C62" s="29"/>
      <c r="D62" s="29"/>
      <c r="E62" s="29"/>
      <c r="F62" s="29"/>
    </row>
    <row r="63" spans="1:6" ht="14.25">
      <c r="A63" s="28" t="s">
        <v>241</v>
      </c>
      <c r="B63" s="9" t="s">
        <v>242</v>
      </c>
      <c r="C63" s="30">
        <f>SUM(C66:C70)</f>
        <v>6224</v>
      </c>
      <c r="D63" s="30">
        <f>SUM(D66:D70)</f>
        <v>106864</v>
      </c>
      <c r="E63" s="30">
        <f>SUM(E66:E70)</f>
        <v>9392</v>
      </c>
      <c r="F63" s="30">
        <f>SUM(F66:F70)</f>
        <v>82438</v>
      </c>
    </row>
    <row r="64" spans="1:6" ht="14.25">
      <c r="A64" s="28" t="s">
        <v>136</v>
      </c>
      <c r="B64" s="9"/>
      <c r="C64" s="29"/>
      <c r="D64" s="29"/>
      <c r="E64" s="29"/>
      <c r="F64" s="29"/>
    </row>
    <row r="65" spans="1:6" ht="14.25">
      <c r="A65" s="28" t="s">
        <v>243</v>
      </c>
      <c r="B65" s="9" t="s">
        <v>37</v>
      </c>
      <c r="C65" s="29"/>
      <c r="D65" s="29"/>
      <c r="E65" s="29"/>
      <c r="F65" s="29"/>
    </row>
    <row r="66" spans="1:6" ht="14.25">
      <c r="A66" s="28" t="s">
        <v>244</v>
      </c>
      <c r="B66" s="9" t="s">
        <v>43</v>
      </c>
      <c r="C66" s="30">
        <v>2186</v>
      </c>
      <c r="D66" s="30">
        <v>39883</v>
      </c>
      <c r="E66" s="30">
        <v>6016</v>
      </c>
      <c r="F66" s="30">
        <v>43756</v>
      </c>
    </row>
    <row r="67" spans="1:6" ht="14.25">
      <c r="A67" s="28" t="s">
        <v>245</v>
      </c>
      <c r="B67" s="9" t="s">
        <v>45</v>
      </c>
      <c r="C67" s="30">
        <v>922</v>
      </c>
      <c r="D67" s="30">
        <v>29000</v>
      </c>
      <c r="E67" s="30">
        <v>688</v>
      </c>
      <c r="F67" s="30">
        <v>8568</v>
      </c>
    </row>
    <row r="68" spans="1:6" ht="14.25">
      <c r="A68" s="28" t="s">
        <v>246</v>
      </c>
      <c r="B68" s="9" t="s">
        <v>47</v>
      </c>
      <c r="C68" s="30">
        <v>33</v>
      </c>
      <c r="D68" s="30">
        <v>183</v>
      </c>
      <c r="E68" s="30">
        <v>35</v>
      </c>
      <c r="F68" s="30">
        <v>189</v>
      </c>
    </row>
    <row r="69" spans="1:6" ht="14.25">
      <c r="A69" s="28" t="s">
        <v>247</v>
      </c>
      <c r="B69" s="9" t="s">
        <v>49</v>
      </c>
      <c r="C69" s="30"/>
      <c r="D69" s="30"/>
      <c r="E69" s="30"/>
      <c r="F69" s="30"/>
    </row>
    <row r="70" spans="1:6" ht="14.25">
      <c r="A70" s="28" t="s">
        <v>248</v>
      </c>
      <c r="B70" s="9" t="s">
        <v>51</v>
      </c>
      <c r="C70" s="30">
        <v>3083</v>
      </c>
      <c r="D70" s="30">
        <v>37798</v>
      </c>
      <c r="E70" s="30">
        <v>2653</v>
      </c>
      <c r="F70" s="30">
        <v>29925</v>
      </c>
    </row>
    <row r="71" spans="1:6" ht="14.25">
      <c r="A71" s="28" t="s">
        <v>249</v>
      </c>
      <c r="B71" s="9" t="s">
        <v>250</v>
      </c>
      <c r="C71" s="29"/>
      <c r="D71" s="29"/>
      <c r="E71" s="29"/>
      <c r="F71" s="29"/>
    </row>
    <row r="72" spans="1:6" ht="14.25">
      <c r="A72" s="28" t="s">
        <v>136</v>
      </c>
      <c r="B72" s="9"/>
      <c r="C72" s="29"/>
      <c r="D72" s="29"/>
      <c r="E72" s="29"/>
      <c r="F72" s="29"/>
    </row>
    <row r="73" spans="1:6" ht="14.25">
      <c r="A73" s="28" t="s">
        <v>251</v>
      </c>
      <c r="B73" s="9" t="s">
        <v>60</v>
      </c>
      <c r="C73" s="29"/>
      <c r="D73" s="29"/>
      <c r="E73" s="29"/>
      <c r="F73" s="29"/>
    </row>
    <row r="74" spans="1:6" ht="14.25">
      <c r="A74" s="28" t="s">
        <v>252</v>
      </c>
      <c r="B74" s="9" t="s">
        <v>62</v>
      </c>
      <c r="C74" s="29"/>
      <c r="D74" s="29"/>
      <c r="E74" s="29"/>
      <c r="F74" s="29"/>
    </row>
    <row r="75" spans="1:6" ht="14.25">
      <c r="A75" s="28" t="s">
        <v>253</v>
      </c>
      <c r="B75" s="9" t="s">
        <v>64</v>
      </c>
      <c r="C75" s="29"/>
      <c r="D75" s="29"/>
      <c r="E75" s="29"/>
      <c r="F75" s="29"/>
    </row>
    <row r="76" spans="1:6" ht="14.25">
      <c r="A76" s="28" t="s">
        <v>254</v>
      </c>
      <c r="B76" s="9" t="s">
        <v>66</v>
      </c>
      <c r="C76" s="29"/>
      <c r="D76" s="29"/>
      <c r="E76" s="29"/>
      <c r="F76" s="29"/>
    </row>
    <row r="77" spans="1:6" ht="14.25">
      <c r="A77" s="28" t="s">
        <v>255</v>
      </c>
      <c r="B77" s="9" t="s">
        <v>256</v>
      </c>
      <c r="C77" s="33"/>
      <c r="D77" s="33"/>
      <c r="E77" s="29"/>
      <c r="F77" s="29"/>
    </row>
    <row r="78" spans="1:6" ht="14.25">
      <c r="A78" s="28" t="s">
        <v>257</v>
      </c>
      <c r="B78" s="9" t="s">
        <v>258</v>
      </c>
      <c r="C78" s="34">
        <v>5625</v>
      </c>
      <c r="D78" s="34">
        <v>37727</v>
      </c>
      <c r="E78" s="30">
        <v>938</v>
      </c>
      <c r="F78" s="30">
        <v>21382</v>
      </c>
    </row>
    <row r="79" spans="1:6" ht="14.25">
      <c r="A79" s="28" t="s">
        <v>259</v>
      </c>
      <c r="B79" s="9" t="s">
        <v>260</v>
      </c>
      <c r="C79" s="34">
        <v>61328</v>
      </c>
      <c r="D79" s="34">
        <v>782348</v>
      </c>
      <c r="E79" s="30">
        <v>81809</v>
      </c>
      <c r="F79" s="30">
        <v>623559</v>
      </c>
    </row>
    <row r="80" spans="1:6" ht="14.25">
      <c r="A80" s="28" t="s">
        <v>261</v>
      </c>
      <c r="B80" s="9" t="s">
        <v>262</v>
      </c>
      <c r="C80" s="34">
        <v>43</v>
      </c>
      <c r="D80" s="34">
        <v>3980</v>
      </c>
      <c r="E80" s="30">
        <v>49</v>
      </c>
      <c r="F80" s="30">
        <v>6060</v>
      </c>
    </row>
    <row r="81" spans="1:6" ht="14.25">
      <c r="A81" s="28" t="s">
        <v>263</v>
      </c>
      <c r="B81" s="9" t="s">
        <v>264</v>
      </c>
      <c r="C81" s="34">
        <v>20168</v>
      </c>
      <c r="D81" s="34">
        <v>376295</v>
      </c>
      <c r="E81" s="30">
        <v>12140</v>
      </c>
      <c r="F81" s="30">
        <v>402338</v>
      </c>
    </row>
    <row r="82" spans="1:6" ht="14.25">
      <c r="A82" s="28" t="s">
        <v>265</v>
      </c>
      <c r="B82" s="9" t="s">
        <v>266</v>
      </c>
      <c r="C82" s="34"/>
      <c r="D82" s="34">
        <v>6</v>
      </c>
      <c r="E82" s="30"/>
      <c r="F82" s="30"/>
    </row>
    <row r="83" spans="1:6" ht="14.25">
      <c r="A83" s="28" t="s">
        <v>267</v>
      </c>
      <c r="B83" s="9" t="s">
        <v>268</v>
      </c>
      <c r="C83" s="34"/>
      <c r="D83" s="34"/>
      <c r="E83" s="30"/>
      <c r="F83" s="30">
        <v>1165</v>
      </c>
    </row>
    <row r="84" spans="1:6" ht="14.25">
      <c r="A84" s="28" t="s">
        <v>269</v>
      </c>
      <c r="B84" s="9" t="s">
        <v>270</v>
      </c>
      <c r="C84" s="34"/>
      <c r="D84" s="34"/>
      <c r="E84" s="30"/>
      <c r="F84" s="30"/>
    </row>
    <row r="85" spans="1:6" ht="14.25">
      <c r="A85" s="28" t="s">
        <v>271</v>
      </c>
      <c r="B85" s="9" t="s">
        <v>272</v>
      </c>
      <c r="C85" s="34"/>
      <c r="D85" s="34"/>
      <c r="E85" s="30"/>
      <c r="F85" s="30">
        <v>18</v>
      </c>
    </row>
    <row r="86" spans="1:6" ht="14.25">
      <c r="A86" s="28" t="s">
        <v>136</v>
      </c>
      <c r="B86" s="9"/>
      <c r="C86" s="33"/>
      <c r="D86" s="33"/>
      <c r="E86" s="29"/>
      <c r="F86" s="29"/>
    </row>
    <row r="87" spans="1:6" ht="14.25">
      <c r="A87" s="28" t="s">
        <v>217</v>
      </c>
      <c r="B87" s="9" t="s">
        <v>273</v>
      </c>
      <c r="C87" s="34"/>
      <c r="D87" s="34"/>
      <c r="E87" s="30"/>
      <c r="F87" s="30">
        <v>18</v>
      </c>
    </row>
    <row r="88" spans="1:6" ht="14.25">
      <c r="A88" s="28" t="s">
        <v>219</v>
      </c>
      <c r="B88" s="9" t="s">
        <v>274</v>
      </c>
      <c r="C88" s="34"/>
      <c r="D88" s="34"/>
      <c r="E88" s="30"/>
      <c r="F88" s="30"/>
    </row>
    <row r="89" spans="1:6" ht="14.25">
      <c r="A89" s="28" t="s">
        <v>221</v>
      </c>
      <c r="B89" s="9" t="s">
        <v>275</v>
      </c>
      <c r="C89" s="34"/>
      <c r="D89" s="34"/>
      <c r="E89" s="30"/>
      <c r="F89" s="30"/>
    </row>
    <row r="90" spans="1:6" ht="14.25">
      <c r="A90" s="28" t="s">
        <v>223</v>
      </c>
      <c r="B90" s="9" t="s">
        <v>276</v>
      </c>
      <c r="C90" s="34"/>
      <c r="D90" s="34"/>
      <c r="E90" s="30"/>
      <c r="F90" s="30"/>
    </row>
    <row r="91" spans="1:6" ht="14.25">
      <c r="A91" s="28" t="s">
        <v>277</v>
      </c>
      <c r="B91" s="9" t="s">
        <v>278</v>
      </c>
      <c r="C91" s="34">
        <v>13483</v>
      </c>
      <c r="D91" s="34">
        <v>23156</v>
      </c>
      <c r="E91" s="30">
        <v>2250</v>
      </c>
      <c r="F91" s="30">
        <v>2250</v>
      </c>
    </row>
    <row r="92" spans="1:6" ht="14.25">
      <c r="A92" s="28" t="s">
        <v>279</v>
      </c>
      <c r="B92" s="9" t="s">
        <v>280</v>
      </c>
      <c r="C92" s="34">
        <f>SUM(C94:C99)</f>
        <v>49991</v>
      </c>
      <c r="D92" s="34">
        <f>SUM(D94:D99)</f>
        <v>367010</v>
      </c>
      <c r="E92" s="30">
        <f>SUM(E94:E99)</f>
        <v>56321</v>
      </c>
      <c r="F92" s="30">
        <f>SUM(F94:F99)</f>
        <v>399803</v>
      </c>
    </row>
    <row r="93" spans="1:6" ht="14.25">
      <c r="A93" s="28" t="s">
        <v>136</v>
      </c>
      <c r="B93" s="9"/>
      <c r="C93" s="33"/>
      <c r="D93" s="33"/>
      <c r="E93" s="29"/>
      <c r="F93" s="29"/>
    </row>
    <row r="94" spans="1:6" ht="14.25">
      <c r="A94" s="28" t="s">
        <v>281</v>
      </c>
      <c r="B94" s="9" t="s">
        <v>282</v>
      </c>
      <c r="C94" s="34">
        <v>21783</v>
      </c>
      <c r="D94" s="34">
        <v>165612</v>
      </c>
      <c r="E94" s="30">
        <v>23342</v>
      </c>
      <c r="F94" s="30">
        <v>141753</v>
      </c>
    </row>
    <row r="95" spans="1:6" ht="14.25">
      <c r="A95" s="28" t="s">
        <v>283</v>
      </c>
      <c r="B95" s="9" t="s">
        <v>284</v>
      </c>
      <c r="C95" s="34"/>
      <c r="D95" s="34"/>
      <c r="E95" s="30"/>
      <c r="F95" s="30"/>
    </row>
    <row r="96" spans="1:6" ht="14.25">
      <c r="A96" s="28" t="s">
        <v>285</v>
      </c>
      <c r="B96" s="9" t="s">
        <v>286</v>
      </c>
      <c r="C96" s="34">
        <v>23345</v>
      </c>
      <c r="D96" s="34">
        <v>167478</v>
      </c>
      <c r="E96" s="30">
        <v>28537</v>
      </c>
      <c r="F96" s="30">
        <v>221141</v>
      </c>
    </row>
    <row r="97" spans="1:6" ht="14.25">
      <c r="A97" s="28" t="s">
        <v>287</v>
      </c>
      <c r="B97" s="9" t="s">
        <v>288</v>
      </c>
      <c r="C97" s="34">
        <v>503</v>
      </c>
      <c r="D97" s="34">
        <v>4611</v>
      </c>
      <c r="E97" s="30">
        <v>278</v>
      </c>
      <c r="F97" s="30">
        <v>4800</v>
      </c>
    </row>
    <row r="98" spans="1:6" ht="14.25">
      <c r="A98" s="28" t="s">
        <v>289</v>
      </c>
      <c r="B98" s="9" t="s">
        <v>290</v>
      </c>
      <c r="C98" s="30">
        <v>4360</v>
      </c>
      <c r="D98" s="30">
        <v>26435</v>
      </c>
      <c r="E98" s="30">
        <v>4164</v>
      </c>
      <c r="F98" s="30">
        <v>32109</v>
      </c>
    </row>
    <row r="99" spans="1:6" ht="14.25">
      <c r="A99" s="28" t="s">
        <v>291</v>
      </c>
      <c r="B99" s="9" t="s">
        <v>292</v>
      </c>
      <c r="C99" s="30">
        <v>0</v>
      </c>
      <c r="D99" s="30">
        <v>2874</v>
      </c>
      <c r="E99" s="30"/>
      <c r="F99" s="30"/>
    </row>
    <row r="100" spans="1:6" ht="14.25">
      <c r="A100" s="28" t="s">
        <v>293</v>
      </c>
      <c r="B100" s="9" t="s">
        <v>294</v>
      </c>
      <c r="C100" s="30">
        <v>0</v>
      </c>
      <c r="D100" s="30">
        <v>5358</v>
      </c>
      <c r="E100" s="30"/>
      <c r="F100" s="30"/>
    </row>
    <row r="101" spans="1:6" ht="14.25">
      <c r="A101" s="28" t="s">
        <v>295</v>
      </c>
      <c r="B101" s="9" t="s">
        <v>296</v>
      </c>
      <c r="C101" s="30">
        <f>C57+C63+C78+C79+C80+C81+C83+C85+C92+C100+C82+C91</f>
        <v>158744</v>
      </c>
      <c r="D101" s="30">
        <f>D57+D63+D78+D79+D80+D81+D83+D85+D92+D100+D82+D91</f>
        <v>1706928</v>
      </c>
      <c r="E101" s="30">
        <f>E57+E63+E78+E79+E80+E81+E83+E85+E92+E100+E82+E91</f>
        <v>162900</v>
      </c>
      <c r="F101" s="30">
        <f>F57+F63+F78+F79+F80+F81+F83+F85+F92+F100+F82+F91</f>
        <v>1539035</v>
      </c>
    </row>
    <row r="102" spans="1:6" ht="14.25">
      <c r="A102" s="28" t="s">
        <v>297</v>
      </c>
      <c r="B102" s="9" t="s">
        <v>298</v>
      </c>
      <c r="C102" s="30">
        <f>C56-C101</f>
        <v>17704</v>
      </c>
      <c r="D102" s="30">
        <f>D56-D101</f>
        <v>292422</v>
      </c>
      <c r="E102" s="30">
        <f>E56-E101</f>
        <v>-7035</v>
      </c>
      <c r="F102" s="30">
        <f>F56-F101</f>
        <v>296486</v>
      </c>
    </row>
    <row r="103" spans="1:6" ht="14.25">
      <c r="A103" s="28" t="s">
        <v>299</v>
      </c>
      <c r="B103" s="9" t="s">
        <v>300</v>
      </c>
      <c r="C103" s="30">
        <v>35905</v>
      </c>
      <c r="D103" s="30">
        <v>41861</v>
      </c>
      <c r="E103" s="30">
        <v>3465</v>
      </c>
      <c r="F103" s="30">
        <v>19811</v>
      </c>
    </row>
    <row r="104" spans="1:6" ht="14.25">
      <c r="A104" s="28" t="s">
        <v>301</v>
      </c>
      <c r="B104" s="9" t="s">
        <v>302</v>
      </c>
      <c r="C104" s="30">
        <f>C102-C103</f>
        <v>-18201</v>
      </c>
      <c r="D104" s="30">
        <f>D102-D103</f>
        <v>250561</v>
      </c>
      <c r="E104" s="30">
        <f>E102-E103</f>
        <v>-10500</v>
      </c>
      <c r="F104" s="30">
        <f>F102-F103</f>
        <v>276675</v>
      </c>
    </row>
    <row r="105" spans="1:6" ht="14.25">
      <c r="A105" s="28" t="s">
        <v>303</v>
      </c>
      <c r="B105" s="9" t="s">
        <v>304</v>
      </c>
      <c r="C105" s="29"/>
      <c r="D105" s="29"/>
      <c r="E105" s="29"/>
      <c r="F105" s="29"/>
    </row>
    <row r="106" spans="1:6" ht="15" thickBot="1">
      <c r="A106" s="35" t="s">
        <v>305</v>
      </c>
      <c r="B106" s="36" t="s">
        <v>306</v>
      </c>
      <c r="C106" s="37">
        <f>C104</f>
        <v>-18201</v>
      </c>
      <c r="D106" s="37">
        <f>D104</f>
        <v>250561</v>
      </c>
      <c r="E106" s="37">
        <f>E104</f>
        <v>-10500</v>
      </c>
      <c r="F106" s="37">
        <f>F104</f>
        <v>276675</v>
      </c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 t="s">
        <v>307</v>
      </c>
      <c r="B108" s="1" t="s">
        <v>308</v>
      </c>
      <c r="C108" s="1"/>
      <c r="D108" s="1"/>
      <c r="E108" s="38">
        <v>43475</v>
      </c>
      <c r="F108" s="39"/>
    </row>
    <row r="109" spans="1:6" ht="14.25">
      <c r="A109" s="1"/>
      <c r="B109" s="1" t="s">
        <v>145</v>
      </c>
      <c r="C109" s="1"/>
      <c r="D109" s="1" t="s">
        <v>146</v>
      </c>
      <c r="E109" s="1" t="s">
        <v>147</v>
      </c>
      <c r="F109" s="1"/>
    </row>
    <row r="110" spans="1:6" ht="14.25">
      <c r="A110" s="1" t="s">
        <v>309</v>
      </c>
      <c r="B110" s="1" t="s">
        <v>310</v>
      </c>
      <c r="C110" s="1"/>
      <c r="D110" s="1" t="s">
        <v>144</v>
      </c>
      <c r="E110" s="38">
        <f>E108</f>
        <v>43475</v>
      </c>
      <c r="F110" s="1"/>
    </row>
    <row r="111" spans="1:6" ht="14.25">
      <c r="A111" s="1"/>
      <c r="B111" s="1" t="s">
        <v>145</v>
      </c>
      <c r="C111" s="1"/>
      <c r="D111" s="1" t="s">
        <v>146</v>
      </c>
      <c r="E111" s="1" t="s">
        <v>147</v>
      </c>
      <c r="F111" s="1"/>
    </row>
    <row r="112" spans="1:6" ht="14.25">
      <c r="A112" s="1" t="s">
        <v>311</v>
      </c>
      <c r="B112" s="1" t="s">
        <v>310</v>
      </c>
      <c r="C112" s="1"/>
      <c r="D112" s="1" t="s">
        <v>312</v>
      </c>
      <c r="E112" s="1"/>
      <c r="F112" s="1"/>
    </row>
    <row r="113" spans="1:6" ht="14.25">
      <c r="A113" s="1" t="s">
        <v>313</v>
      </c>
      <c r="B113" s="1" t="s">
        <v>145</v>
      </c>
      <c r="C113" s="1"/>
      <c r="D113" s="1" t="s">
        <v>146</v>
      </c>
      <c r="E113" s="1"/>
      <c r="F113" s="1"/>
    </row>
    <row r="114" spans="1:6" ht="14.25">
      <c r="A114" s="1" t="s">
        <v>314</v>
      </c>
      <c r="B114" s="1" t="s">
        <v>315</v>
      </c>
      <c r="C114" s="1"/>
      <c r="D114" s="1"/>
      <c r="E114" s="1"/>
      <c r="F114" s="1"/>
    </row>
  </sheetData>
  <sheetProtection/>
  <mergeCells count="1">
    <mergeCell ref="E5:F5"/>
  </mergeCells>
  <printOptions/>
  <pageMargins left="0.5511811023622047" right="0.1968503937007874" top="0.31496062992125984" bottom="0.2755905511811024" header="0.31496062992125984" footer="0.31496062992125984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cp:lastPrinted>2019-01-11T10:12:01Z</cp:lastPrinted>
  <dcterms:created xsi:type="dcterms:W3CDTF">2019-01-11T10:10:27Z</dcterms:created>
  <dcterms:modified xsi:type="dcterms:W3CDTF">2019-01-11T10:12:31Z</dcterms:modified>
  <cp:category/>
  <cp:version/>
  <cp:contentType/>
  <cp:contentStatus/>
</cp:coreProperties>
</file>