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 activeTab="3"/>
  </bookViews>
  <sheets>
    <sheet name="F1" sheetId="4" r:id="rId1"/>
    <sheet name="F2" sheetId="5" r:id="rId2"/>
    <sheet name="F3" sheetId="6" r:id="rId3"/>
    <sheet name="F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БК_для_рез_по_МСБУ__итог_">[1]МБК!$A$1:$H$23</definedName>
    <definedName name="_xlnm.Print_Area" localSheetId="0">'F1'!$B$1:$F$60</definedName>
    <definedName name="_xlnm.Print_Area" localSheetId="1">'F2'!$B$1:$H$66</definedName>
    <definedName name="_xlnm.Print_Area" localSheetId="2">'F3'!$A$1:$E$57</definedName>
    <definedName name="_xlnm.Print_Area" localSheetId="3">'F4'!$A$1:$G$50</definedName>
    <definedName name="Резервы_по_корп_кред_МСБУ__итог_">'[1]Корп кред'!$A$1:$H$141</definedName>
    <definedName name="СМ2010">[6]АУР_2010!$B$230:$H$372</definedName>
  </definedNames>
  <calcPr calcId="144525" calcMode="manual"/>
</workbook>
</file>

<file path=xl/calcChain.xml><?xml version="1.0" encoding="utf-8"?>
<calcChain xmlns="http://schemas.openxmlformats.org/spreadsheetml/2006/main">
  <c r="E43" i="7" l="1"/>
  <c r="C43" i="7"/>
  <c r="B43" i="7"/>
  <c r="E42" i="7"/>
  <c r="D42" i="7"/>
  <c r="B42" i="7"/>
  <c r="E25" i="7"/>
  <c r="B25" i="7"/>
  <c r="B41" i="7"/>
  <c r="C43" i="6"/>
  <c r="D45" i="6"/>
  <c r="F42" i="7" l="1"/>
  <c r="D41" i="7"/>
  <c r="C42" i="7"/>
  <c r="E41" i="7"/>
  <c r="C25" i="7"/>
  <c r="D43" i="7"/>
  <c r="D25" i="7"/>
  <c r="C41" i="7"/>
  <c r="C45" i="6"/>
  <c r="C44" i="6"/>
  <c r="G44" i="4"/>
  <c r="G43" i="4"/>
  <c r="H43" i="4" s="1"/>
  <c r="G40" i="4"/>
  <c r="H40" i="4" s="1"/>
  <c r="G39" i="4"/>
  <c r="H39" i="4" s="1"/>
  <c r="G38" i="4"/>
  <c r="H38" i="4" s="1"/>
  <c r="G37" i="4"/>
  <c r="H37" i="4" s="1"/>
  <c r="G36" i="4"/>
  <c r="G35" i="4"/>
  <c r="G34" i="4"/>
  <c r="H34" i="4" s="1"/>
  <c r="G33" i="4"/>
  <c r="H33" i="4" s="1"/>
  <c r="G32" i="4"/>
  <c r="H32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G24" i="4"/>
  <c r="H24" i="4" s="1"/>
  <c r="G22" i="4"/>
  <c r="H22" i="4" s="1"/>
  <c r="G21" i="4"/>
  <c r="H21" i="4" s="1"/>
  <c r="G20" i="4"/>
  <c r="H20" i="4" s="1"/>
  <c r="G19" i="4"/>
  <c r="H19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D44" i="7" l="1"/>
  <c r="D24" i="7"/>
  <c r="F43" i="7"/>
  <c r="E44" i="7"/>
  <c r="E24" i="7"/>
  <c r="B44" i="7"/>
  <c r="B24" i="7"/>
  <c r="C44" i="7"/>
  <c r="C24" i="7"/>
  <c r="F41" i="7"/>
  <c r="F25" i="7"/>
  <c r="G41" i="4"/>
  <c r="H41" i="4" s="1"/>
  <c r="H36" i="4"/>
  <c r="H44" i="4"/>
  <c r="G23" i="4"/>
  <c r="H23" i="4" s="1"/>
  <c r="G31" i="4"/>
  <c r="H31" i="4" s="1"/>
  <c r="H12" i="4"/>
  <c r="H35" i="4"/>
  <c r="H25" i="4"/>
  <c r="F24" i="7" l="1"/>
  <c r="F44" i="7"/>
  <c r="G42" i="4"/>
  <c r="H42" i="4" s="1"/>
</calcChain>
</file>

<file path=xl/sharedStrings.xml><?xml version="1.0" encoding="utf-8"?>
<sst xmlns="http://schemas.openxmlformats.org/spreadsheetml/2006/main" count="175" uniqueCount="138">
  <si>
    <t>Неаудировано</t>
  </si>
  <si>
    <t>Форма №1</t>
  </si>
  <si>
    <t>(в тысячах  тенге)</t>
  </si>
  <si>
    <t>Наименование</t>
  </si>
  <si>
    <t>на 01.01.2016 г.</t>
  </si>
  <si>
    <t>АКТИВЫ</t>
  </si>
  <si>
    <t>Денежные средства и их эквиваленты</t>
  </si>
  <si>
    <t>Торговые ценные бумаги</t>
  </si>
  <si>
    <t>Средства в кредитных учреждениях</t>
  </si>
  <si>
    <t xml:space="preserve">Займы, предоставленные клиентам </t>
  </si>
  <si>
    <t>Ценные бумаги, имеющиеся в наличии для продажи</t>
  </si>
  <si>
    <t xml:space="preserve">Ценные бумаги, учитываемые до погашения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</si>
  <si>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</si>
  <si>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</si>
  <si>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</si>
  <si>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</si>
  <si>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</si>
  <si>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</si>
  <si>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</si>
  <si>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</si>
  <si>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</si>
  <si>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</si>
  <si>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</si>
  <si>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</si>
  <si>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</si>
  <si>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</si>
  <si>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</si>
  <si>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</si>
  <si>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</si>
  <si>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</si>
  <si>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</si>
  <si>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</si>
  <si>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</si>
  <si>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</si>
  <si>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</si>
  <si>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</si>
  <si>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>Исполнитель: Акылбаева Г.</t>
  </si>
  <si>
    <t>Тел. 5946</t>
  </si>
  <si>
    <t>ОТЧЕТ О ФИНАНСОВОМ ПОЛОЖЕНИИ</t>
  </si>
  <si>
    <t>ДО АО 'Банк ВТБ (Казахстан)'</t>
  </si>
  <si>
    <t>(наименование банка)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</si>
  <si>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</si>
  <si>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</si>
  <si>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</si>
  <si>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отчетный период</t>
  </si>
  <si>
    <t>За период с начала  года (с нарастающим итогом)</t>
  </si>
  <si>
    <t>За аналогичный период предыдущего года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</si>
  <si>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</si>
  <si>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</si>
  <si>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</si>
  <si>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</si>
  <si>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</si>
  <si>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</si>
  <si>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</si>
  <si>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</si>
  <si>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</si>
  <si>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</si>
  <si>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</si>
  <si>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</si>
  <si>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</si>
  <si>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</si>
  <si>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</si>
  <si>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</si>
  <si>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</si>
  <si>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Операционные расходы</t>
  </si>
  <si>
    <t>амортизационные отчисления и износ</t>
  </si>
  <si>
    <t>прочие расходы</t>
  </si>
  <si>
    <t xml:space="preserve">Убыток до налогообложения </t>
  </si>
  <si>
    <t xml:space="preserve">Экономия / (расходы) по корпоративноу подоходному налогу </t>
  </si>
  <si>
    <t>Итого чистый убыток</t>
  </si>
  <si>
    <t>Прочий совокупный доход/ (убыток)</t>
  </si>
  <si>
    <t>Резервы переоценки стоимости ценных бумаг, имеющихся в наличии для продажи</t>
  </si>
  <si>
    <t xml:space="preserve">Чистый убыток за период </t>
  </si>
  <si>
    <t xml:space="preserve">Накопленный дефициит </t>
  </si>
  <si>
    <t>Прочий совокупный доход, подлежащий переклассификации в состав прибыли или убытка в последующих периодах</t>
  </si>
  <si>
    <t>Доходы/(убытки) от изменения стоимости торговых ценных бумаг и имеющихся в наличии для продажи (нетто)</t>
  </si>
  <si>
    <t>Чистый доход/(убыток), не связанный с получением вознаграждения</t>
  </si>
  <si>
    <t>расходы на оплату труда и командировочные</t>
  </si>
  <si>
    <t>расходы по выплате налогов и других обязательных платежей в бюджет, за исключением корпоративного подоходного налога</t>
  </si>
  <si>
    <t>Операционный (убыток)/прибыль</t>
  </si>
  <si>
    <t>Формирование резервов на потери по прочим операциям</t>
  </si>
  <si>
    <t>Изменение в резерве переоценки стоимости финансовых активов, имеющихся в наличии для продажи</t>
  </si>
  <si>
    <t>Итого прочий совокупный доход/ (убыток)</t>
  </si>
  <si>
    <t>Итого совокупный (убыток)/ доход</t>
  </si>
  <si>
    <t>Базовый и разводненный (убыток)/прибыль на акцию (тенге)</t>
  </si>
  <si>
    <t>Главный бухгалтер:_____________________________________________А. Лаврентьева</t>
  </si>
  <si>
    <t>Председатель Правления:________________________________________Д. Забелло</t>
  </si>
  <si>
    <t>за период, закончившийся 01/10/ 2016 года</t>
  </si>
  <si>
    <t xml:space="preserve"> по состоянию на 01/10/2016 года</t>
  </si>
  <si>
    <t>Председатель Правления:_____________________________________ Д. Забелло</t>
  </si>
  <si>
    <t>на 01.10.2016 г</t>
  </si>
  <si>
    <t>Форма №3</t>
  </si>
  <si>
    <t xml:space="preserve">ОТЧЕТ О ДВИЖЕНИИ ДЕНЕЖНЫХ СРЕДСТВ </t>
  </si>
  <si>
    <t>ДО АО Банк ВТБ (Казахстан)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</si>
  <si>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</si>
  <si>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</si>
  <si>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</si>
  <si>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</si>
  <si>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</si>
  <si>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</si>
  <si>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</si>
  <si>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</si>
  <si>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</si>
  <si>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</si>
  <si>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</si>
  <si>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</si>
  <si>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</si>
  <si>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</si>
  <si>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</si>
  <si>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</si>
  <si>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</si>
  <si>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</si>
  <si>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</si>
  <si>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</si>
  <si>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</si>
  <si>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</si>
  <si>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</si>
  <si>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</si>
  <si>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</si>
  <si>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</si>
  <si>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</si>
  <si>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</si>
  <si>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</si>
  <si>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</si>
  <si>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</si>
  <si>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</si>
  <si>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</si>
  <si>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</si>
  <si>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Резервы переоценки стоимости финансовых активов, имеющихся в наличии для продажи</t>
  </si>
  <si>
    <t>Итого</t>
  </si>
  <si>
    <t>Остаток на 1 января 2015 года</t>
  </si>
  <si>
    <t>Чистая прибыль/(убыток) за период по МСФО</t>
  </si>
  <si>
    <t>Дивиденды</t>
  </si>
  <si>
    <t>Остаток на 1 октября 2015 года</t>
  </si>
  <si>
    <t>Остаток на 1 января 2016 года</t>
  </si>
  <si>
    <t>Переоценка стоимости финансовых активов, имеющихся в наличии для продажи</t>
  </si>
  <si>
    <t>Остаток на 1 октября 2016 года</t>
  </si>
  <si>
    <t>за период, закончившийся 01/10/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</si>
</sst>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%"/>
    <numFmt numFmtId="166" formatCode="_(* #,##0_);_(* \(#,##0\);_(* &quot;-&quot;_);_(@_)"/>
    <numFmt numFmtId="167" formatCode="0.0%"/>
    <numFmt numFmtId="168" formatCode="#,##0.00_);\(#,##0.00\);0.00_);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_);\(&quot;$&quot;#,##0\)"/>
    <numFmt numFmtId="172" formatCode="_-* #,##0\ _F_t_-;\-* #,##0\ _F_t_-;_-* &quot;-&quot;\ _F_t_-;_-@_-"/>
    <numFmt numFmtId="173" formatCode="_(* #,##0.0_);_(* \(#,##0.0\);_(* &quot;-&quot;_);_(@_)"/>
    <numFmt numFmtId="174" formatCode="_-* #,##0.00\ _ _-;\-* #,##0.00\ _ _-;_-* &quot;-&quot;??\ _ _-;_-@_-"/>
    <numFmt numFmtId="175" formatCode="_(* #,##0.0_);_(* \(#,##0.0\);_(* &quot;-&quot;??_);_(@_)"/>
    <numFmt numFmtId="176" formatCode="_(* #,##0.00_);_(* \(#,##0.00\);_(* &quot;-&quot;??_);_(@_)"/>
    <numFmt numFmtId="177" formatCode="&quot;$&quot;\ ########"/>
    <numFmt numFmtId="178" formatCode="#,##0.0_);\(#,##0.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.00_ _ _-;\-* #,##0.00_ _ _-;_-* &quot;-&quot;??_ _ _-;_-@_-"/>
    <numFmt numFmtId="182" formatCode="_-* #,##0.00_ _-;\-* #,##0.00_ _-;_-* &quot;-&quot;??_ _-;_-@_-"/>
    <numFmt numFmtId="183" formatCode="0000"/>
    <numFmt numFmtId="184" formatCode="#,##0.00_ ;[Red]\-#,##0.00\ "/>
    <numFmt numFmtId="185" formatCode="000000"/>
    <numFmt numFmtId="186" formatCode="dd/mm/yy;@"/>
    <numFmt numFmtId="187" formatCode="_-* #,##0.0_р_._-;\-* #,##0.0_р_._-;_-* &quot;-&quot;??_р_.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2">
    <xf numFmtId="0" fontId="0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9" fillId="0" borderId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35" borderId="20" applyNumberFormat="0">
      <alignment wrapText="1"/>
      <protection hidden="1"/>
    </xf>
    <xf numFmtId="0" fontId="23" fillId="0" borderId="0"/>
    <xf numFmtId="0" fontId="21" fillId="0" borderId="21" applyNumberFormat="0" applyFill="0" applyAlignment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8" fillId="46" borderId="0" applyNumberFormat="0" applyBorder="0" applyAlignment="0" applyProtection="0"/>
    <xf numFmtId="0" fontId="29" fillId="12" borderId="0" applyNumberFormat="0" applyBorder="0" applyAlignment="0" applyProtection="0"/>
    <xf numFmtId="0" fontId="28" fillId="43" borderId="0" applyNumberFormat="0" applyBorder="0" applyAlignment="0" applyProtection="0"/>
    <xf numFmtId="0" fontId="29" fillId="16" borderId="0" applyNumberFormat="0" applyBorder="0" applyAlignment="0" applyProtection="0"/>
    <xf numFmtId="0" fontId="28" fillId="44" borderId="0" applyNumberFormat="0" applyBorder="0" applyAlignment="0" applyProtection="0"/>
    <xf numFmtId="0" fontId="29" fillId="20" borderId="0" applyNumberFormat="0" applyBorder="0" applyAlignment="0" applyProtection="0"/>
    <xf numFmtId="0" fontId="28" fillId="47" borderId="0" applyNumberFormat="0" applyBorder="0" applyAlignment="0" applyProtection="0"/>
    <xf numFmtId="0" fontId="29" fillId="24" borderId="0" applyNumberFormat="0" applyBorder="0" applyAlignment="0" applyProtection="0"/>
    <xf numFmtId="0" fontId="28" fillId="48" borderId="0" applyNumberFormat="0" applyBorder="0" applyAlignment="0" applyProtection="0"/>
    <xf numFmtId="0" fontId="29" fillId="28" borderId="0" applyNumberFormat="0" applyBorder="0" applyAlignment="0" applyProtection="0"/>
    <xf numFmtId="0" fontId="28" fillId="49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1" fillId="0" borderId="22" applyAlignment="0" applyProtection="0"/>
    <xf numFmtId="171" fontId="32" fillId="0" borderId="22" applyAlignment="0" applyProtection="0"/>
    <xf numFmtId="172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177" fontId="38" fillId="0" borderId="20" applyFill="0" applyBorder="0" applyAlignment="0" applyProtection="0">
      <alignment horizontal="right"/>
    </xf>
    <xf numFmtId="0" fontId="37" fillId="0" borderId="0"/>
    <xf numFmtId="0" fontId="39" fillId="0" borderId="0" applyNumberFormat="0" applyFill="0" applyBorder="0" applyAlignment="0" applyProtection="0"/>
    <xf numFmtId="38" fontId="40" fillId="35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/>
    <xf numFmtId="10" fontId="40" fillId="50" borderId="20" applyNumberFormat="0" applyBorder="0" applyAlignment="0" applyProtection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36" fillId="0" borderId="0"/>
    <xf numFmtId="0" fontId="25" fillId="0" borderId="0"/>
    <xf numFmtId="0" fontId="21" fillId="0" borderId="0"/>
    <xf numFmtId="0" fontId="21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7" fillId="0" borderId="0"/>
    <xf numFmtId="10" fontId="20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3" fontId="45" fillId="0" borderId="0"/>
    <xf numFmtId="0" fontId="20" fillId="0" borderId="0"/>
    <xf numFmtId="0" fontId="19" fillId="0" borderId="0"/>
    <xf numFmtId="0" fontId="19" fillId="0" borderId="0"/>
    <xf numFmtId="0" fontId="24" fillId="0" borderId="0"/>
    <xf numFmtId="0" fontId="46" fillId="0" borderId="0" applyNumberFormat="0" applyFill="0" applyBorder="0" applyAlignment="0" applyProtection="0"/>
    <xf numFmtId="0" fontId="46" fillId="0" borderId="0"/>
    <xf numFmtId="0" fontId="25" fillId="0" borderId="0"/>
    <xf numFmtId="0" fontId="25" fillId="0" borderId="0"/>
    <xf numFmtId="0" fontId="21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7" fillId="0" borderId="0">
      <alignment horizontal="center" vertical="top"/>
    </xf>
    <xf numFmtId="3" fontId="40" fillId="51" borderId="0" applyFont="0"/>
    <xf numFmtId="0" fontId="28" fillId="52" borderId="0" applyNumberFormat="0" applyBorder="0" applyAlignment="0" applyProtection="0"/>
    <xf numFmtId="0" fontId="29" fillId="9" borderId="0" applyNumberFormat="0" applyBorder="0" applyAlignment="0" applyProtection="0"/>
    <xf numFmtId="0" fontId="28" fillId="53" borderId="0" applyNumberFormat="0" applyBorder="0" applyAlignment="0" applyProtection="0"/>
    <xf numFmtId="0" fontId="29" fillId="13" borderId="0" applyNumberFormat="0" applyBorder="0" applyAlignment="0" applyProtection="0"/>
    <xf numFmtId="0" fontId="28" fillId="54" borderId="0" applyNumberFormat="0" applyBorder="0" applyAlignment="0" applyProtection="0"/>
    <xf numFmtId="0" fontId="29" fillId="17" borderId="0" applyNumberFormat="0" applyBorder="0" applyAlignment="0" applyProtection="0"/>
    <xf numFmtId="0" fontId="28" fillId="47" borderId="0" applyNumberFormat="0" applyBorder="0" applyAlignment="0" applyProtection="0"/>
    <xf numFmtId="0" fontId="29" fillId="21" borderId="0" applyNumberFormat="0" applyBorder="0" applyAlignment="0" applyProtection="0"/>
    <xf numFmtId="0" fontId="28" fillId="48" borderId="0" applyNumberFormat="0" applyBorder="0" applyAlignment="0" applyProtection="0"/>
    <xf numFmtId="0" fontId="29" fillId="25" borderId="0" applyNumberFormat="0" applyBorder="0" applyAlignment="0" applyProtection="0"/>
    <xf numFmtId="0" fontId="28" fillId="55" borderId="0" applyNumberFormat="0" applyBorder="0" applyAlignment="0" applyProtection="0"/>
    <xf numFmtId="0" fontId="29" fillId="29" borderId="0" applyNumberFormat="0" applyBorder="0" applyAlignment="0" applyProtection="0"/>
    <xf numFmtId="0" fontId="48" fillId="41" borderId="23" applyNumberFormat="0" applyAlignment="0" applyProtection="0"/>
    <xf numFmtId="0" fontId="49" fillId="5" borderId="4" applyNumberFormat="0" applyAlignment="0" applyProtection="0"/>
    <xf numFmtId="0" fontId="50" fillId="56" borderId="24" applyNumberFormat="0" applyAlignment="0" applyProtection="0"/>
    <xf numFmtId="0" fontId="51" fillId="6" borderId="5" applyNumberFormat="0" applyAlignment="0" applyProtection="0"/>
    <xf numFmtId="0" fontId="52" fillId="56" borderId="23" applyNumberFormat="0" applyAlignment="0" applyProtection="0"/>
    <xf numFmtId="0" fontId="53" fillId="6" borderId="4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0" fontId="56" fillId="0" borderId="25" applyNumberFormat="0" applyFill="0" applyAlignment="0" applyProtection="0"/>
    <xf numFmtId="0" fontId="57" fillId="0" borderId="1" applyNumberFormat="0" applyFill="0" applyAlignment="0" applyProtection="0"/>
    <xf numFmtId="0" fontId="58" fillId="0" borderId="26" applyNumberFormat="0" applyFill="0" applyAlignment="0" applyProtection="0"/>
    <xf numFmtId="0" fontId="59" fillId="0" borderId="2" applyNumberFormat="0" applyFill="0" applyAlignment="0" applyProtection="0"/>
    <xf numFmtId="0" fontId="60" fillId="0" borderId="27" applyNumberFormat="0" applyFill="0" applyAlignment="0" applyProtection="0"/>
    <xf numFmtId="0" fontId="61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2" fillId="0" borderId="9" applyNumberFormat="0" applyFill="0" applyAlignment="0" applyProtection="0"/>
    <xf numFmtId="0" fontId="63" fillId="0" borderId="9" applyNumberFormat="0" applyFill="0" applyAlignment="0" applyProtection="0"/>
    <xf numFmtId="0" fontId="64" fillId="57" borderId="29" applyNumberFormat="0" applyAlignment="0" applyProtection="0"/>
    <xf numFmtId="0" fontId="65" fillId="7" borderId="7" applyNumberFormat="0" applyAlignment="0" applyProtection="0"/>
    <xf numFmtId="0" fontId="66" fillId="0" borderId="0" applyNumberFormat="0" applyFill="0" applyBorder="0" applyAlignment="0" applyProtection="0"/>
    <xf numFmtId="0" fontId="67" fillId="58" borderId="0" applyNumberFormat="0" applyBorder="0" applyAlignment="0" applyProtection="0"/>
    <xf numFmtId="0" fontId="68" fillId="4" borderId="0" applyNumberFormat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7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70" fillId="0" borderId="0"/>
    <xf numFmtId="0" fontId="20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2" fillId="37" borderId="0" applyNumberFormat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9" borderId="30" applyNumberFormat="0" applyFont="0" applyAlignment="0" applyProtection="0"/>
    <xf numFmtId="0" fontId="27" fillId="59" borderId="30" applyNumberFormat="0" applyFont="0" applyAlignment="0" applyProtection="0"/>
    <xf numFmtId="0" fontId="27" fillId="5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6" fillId="0" borderId="31" applyNumberFormat="0" applyFill="0" applyAlignment="0" applyProtection="0"/>
    <xf numFmtId="0" fontId="77" fillId="0" borderId="6" applyNumberFormat="0" applyFill="0" applyAlignment="0" applyProtection="0"/>
    <xf numFmtId="0" fontId="19" fillId="0" borderId="0"/>
    <xf numFmtId="0" fontId="78" fillId="0" borderId="0"/>
    <xf numFmtId="0" fontId="23" fillId="0" borderId="0"/>
    <xf numFmtId="178" fontId="20" fillId="0" borderId="0"/>
    <xf numFmtId="0" fontId="24" fillId="0" borderId="0"/>
    <xf numFmtId="0" fontId="79" fillId="0" borderId="0"/>
    <xf numFmtId="0" fontId="3" fillId="0" borderId="0" applyNumberFormat="0" applyFill="0" applyBorder="0" applyAlignment="0" applyProtection="0"/>
    <xf numFmtId="0" fontId="3" fillId="0" borderId="0"/>
    <xf numFmtId="0" fontId="25" fillId="0" borderId="0"/>
    <xf numFmtId="0" fontId="25" fillId="0" borderId="0"/>
    <xf numFmtId="0" fontId="20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82" fillId="60" borderId="20" applyNumberFormat="0" applyFont="0" applyFill="0" applyBorder="0" applyAlignment="0"/>
    <xf numFmtId="41" fontId="83" fillId="60" borderId="20" applyFill="0" applyBorder="0">
      <alignment wrapText="1"/>
    </xf>
    <xf numFmtId="41" fontId="84" fillId="61" borderId="20" applyBorder="0">
      <alignment wrapText="1"/>
    </xf>
    <xf numFmtId="41" fontId="85" fillId="61" borderId="32" applyNumberFormat="0" applyBorder="0">
      <alignment horizontal="right" wrapText="1"/>
    </xf>
    <xf numFmtId="41" fontId="85" fillId="61" borderId="32" applyNumberFormat="0" applyBorder="0">
      <alignment horizontal="right" wrapText="1"/>
    </xf>
    <xf numFmtId="41" fontId="86" fillId="0" borderId="20" applyBorder="0">
      <alignment wrapText="1"/>
    </xf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25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6" fontId="20" fillId="0" borderId="0" applyFont="0" applyFill="0" applyBorder="0" applyAlignment="0" applyProtection="0"/>
    <xf numFmtId="182" fontId="25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3" fontId="87" fillId="0" borderId="0"/>
    <xf numFmtId="0" fontId="88" fillId="38" borderId="0" applyNumberFormat="0" applyBorder="0" applyAlignment="0" applyProtection="0"/>
    <xf numFmtId="0" fontId="89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</cellStyleXfs>
  <cellXfs count="202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6" fillId="33" borderId="13" xfId="1" applyFont="1" applyFill="1" applyBorder="1" applyAlignment="1">
      <alignment wrapText="1"/>
    </xf>
    <xf numFmtId="0" fontId="4" fillId="0" borderId="16" xfId="1" applyFont="1" applyBorder="1" applyAlignment="1">
      <alignment wrapText="1"/>
    </xf>
    <xf numFmtId="0" fontId="6" fillId="0" borderId="16" xfId="1" applyFont="1" applyBorder="1" applyAlignment="1">
      <alignment wrapText="1"/>
    </xf>
    <xf numFmtId="0" fontId="6" fillId="33" borderId="16" xfId="1" applyFont="1" applyFill="1" applyBorder="1" applyAlignment="1">
      <alignment wrapText="1"/>
    </xf>
    <xf numFmtId="0" fontId="6" fillId="34" borderId="16" xfId="1" applyFont="1" applyFill="1" applyBorder="1" applyAlignment="1">
      <alignment wrapText="1"/>
    </xf>
    <xf numFmtId="0" fontId="4" fillId="34" borderId="18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8" fillId="0" borderId="0" xfId="2" applyFont="1"/>
    <xf numFmtId="164" fontId="4" fillId="0" borderId="0" xfId="3" applyNumberFormat="1" applyFont="1" applyBorder="1" applyAlignment="1">
      <alignment horizontal="center" vertical="center" wrapText="1"/>
    </xf>
    <xf numFmtId="164" fontId="6" fillId="0" borderId="0" xfId="3" applyNumberFormat="1" applyFont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164" fontId="7" fillId="0" borderId="10" xfId="3" applyNumberFormat="1" applyFont="1" applyBorder="1" applyAlignment="1">
      <alignment horizontal="right" vertical="center" wrapText="1"/>
    </xf>
    <xf numFmtId="164" fontId="7" fillId="0" borderId="10" xfId="3" applyNumberFormat="1" applyFont="1" applyBorder="1" applyAlignment="1">
      <alignment horizontal="right" vertical="center"/>
    </xf>
    <xf numFmtId="165" fontId="8" fillId="0" borderId="0" xfId="4" applyNumberFormat="1" applyFont="1"/>
    <xf numFmtId="164" fontId="6" fillId="33" borderId="14" xfId="3" applyNumberFormat="1" applyFont="1" applyFill="1" applyBorder="1"/>
    <xf numFmtId="164" fontId="6" fillId="33" borderId="15" xfId="3" applyNumberFormat="1" applyFont="1" applyFill="1" applyBorder="1"/>
    <xf numFmtId="166" fontId="8" fillId="0" borderId="0" xfId="2" applyNumberFormat="1" applyFont="1"/>
    <xf numFmtId="167" fontId="8" fillId="0" borderId="0" xfId="2" applyNumberFormat="1" applyFont="1"/>
    <xf numFmtId="0" fontId="8" fillId="0" borderId="0" xfId="2" applyFont="1" applyBorder="1"/>
    <xf numFmtId="164" fontId="13" fillId="0" borderId="0" xfId="3" applyNumberFormat="1" applyFont="1" applyBorder="1" applyAlignment="1">
      <alignment horizontal="right" vertical="center" wrapText="1"/>
    </xf>
    <xf numFmtId="164" fontId="14" fillId="0" borderId="0" xfId="3" applyNumberFormat="1" applyFont="1" applyBorder="1" applyAlignment="1">
      <alignment horizontal="right" vertical="center" wrapText="1"/>
    </xf>
    <xf numFmtId="43" fontId="8" fillId="0" borderId="0" xfId="3" applyFont="1" applyBorder="1"/>
    <xf numFmtId="3" fontId="15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3" fillId="0" borderId="0" xfId="2" applyNumberFormat="1" applyFont="1" applyBorder="1" applyAlignment="1">
      <alignment horizontal="right" vertical="center" wrapText="1"/>
    </xf>
    <xf numFmtId="0" fontId="8" fillId="0" borderId="0" xfId="2" applyFont="1" applyFill="1"/>
    <xf numFmtId="164" fontId="10" fillId="0" borderId="0" xfId="3" applyNumberFormat="1" applyFont="1" applyFill="1" applyBorder="1" applyAlignment="1">
      <alignment horizontal="right"/>
    </xf>
    <xf numFmtId="167" fontId="8" fillId="0" borderId="0" xfId="2" applyNumberFormat="1" applyFont="1" applyBorder="1"/>
    <xf numFmtId="0" fontId="8" fillId="0" borderId="0" xfId="2" applyFont="1" applyFill="1" applyAlignment="1">
      <alignment wrapText="1"/>
    </xf>
    <xf numFmtId="164" fontId="8" fillId="0" borderId="0" xfId="3" applyNumberFormat="1" applyFont="1" applyFill="1"/>
    <xf numFmtId="2" fontId="6" fillId="0" borderId="0" xfId="1" applyNumberFormat="1" applyFont="1" applyFill="1" applyAlignment="1"/>
    <xf numFmtId="164" fontId="6" fillId="0" borderId="0" xfId="3" applyNumberFormat="1" applyFont="1" applyFill="1" applyAlignment="1">
      <alignment horizontal="left"/>
    </xf>
    <xf numFmtId="0" fontId="8" fillId="0" borderId="0" xfId="2" applyFont="1" applyFill="1" applyAlignment="1">
      <alignment horizontal="left" wrapText="1"/>
    </xf>
    <xf numFmtId="164" fontId="8" fillId="0" borderId="0" xfId="3" applyNumberFormat="1" applyFont="1" applyFill="1" applyAlignment="1">
      <alignment horizontal="left"/>
    </xf>
    <xf numFmtId="3" fontId="16" fillId="0" borderId="0" xfId="2" applyNumberFormat="1" applyFont="1" applyBorder="1" applyAlignment="1">
      <alignment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/>
    <xf numFmtId="164" fontId="8" fillId="0" borderId="0" xfId="2" applyNumberFormat="1" applyFont="1" applyBorder="1"/>
    <xf numFmtId="0" fontId="11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64" fontId="8" fillId="0" borderId="0" xfId="3" applyNumberFormat="1" applyFont="1"/>
    <xf numFmtId="164" fontId="10" fillId="0" borderId="0" xfId="3" applyNumberFormat="1" applyFont="1"/>
    <xf numFmtId="164" fontId="4" fillId="0" borderId="0" xfId="3" applyNumberFormat="1" applyFont="1"/>
    <xf numFmtId="0" fontId="6" fillId="0" borderId="0" xfId="1" applyNumberFormat="1" applyFont="1" applyAlignment="1">
      <alignment vertical="center" wrapText="1"/>
    </xf>
    <xf numFmtId="0" fontId="6" fillId="0" borderId="0" xfId="1" applyNumberFormat="1" applyFont="1" applyAlignment="1">
      <alignment horizontal="center" vertical="center" wrapText="1"/>
    </xf>
    <xf numFmtId="164" fontId="6" fillId="0" borderId="0" xfId="3" applyNumberFormat="1" applyFont="1" applyAlignment="1">
      <alignment horizontal="center" vertical="center" wrapText="1"/>
    </xf>
    <xf numFmtId="0" fontId="4" fillId="0" borderId="0" xfId="1" applyFont="1"/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Border="1" applyAlignment="1">
      <alignment horizontal="center" wrapText="1"/>
    </xf>
    <xf numFmtId="164" fontId="6" fillId="0" borderId="0" xfId="3" applyNumberFormat="1" applyFont="1" applyBorder="1" applyAlignment="1">
      <alignment horizontal="center" wrapText="1"/>
    </xf>
    <xf numFmtId="0" fontId="6" fillId="0" borderId="13" xfId="1" applyFont="1" applyBorder="1" applyAlignment="1">
      <alignment vertical="center" wrapText="1"/>
    </xf>
    <xf numFmtId="164" fontId="6" fillId="0" borderId="33" xfId="3" applyNumberFormat="1" applyFont="1" applyBorder="1" applyAlignment="1">
      <alignment horizontal="center" vertical="center" wrapText="1"/>
    </xf>
    <xf numFmtId="14" fontId="6" fillId="0" borderId="14" xfId="3" applyNumberFormat="1" applyFont="1" applyFill="1" applyBorder="1" applyAlignment="1">
      <alignment horizontal="center" vertical="center" wrapText="1"/>
    </xf>
    <xf numFmtId="14" fontId="6" fillId="0" borderId="15" xfId="3" applyNumberFormat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left" wrapText="1"/>
    </xf>
    <xf numFmtId="0" fontId="6" fillId="33" borderId="16" xfId="1" applyFont="1" applyFill="1" applyBorder="1" applyAlignment="1">
      <alignment horizontal="left" wrapText="1"/>
    </xf>
    <xf numFmtId="0" fontId="6" fillId="0" borderId="16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left" wrapText="1"/>
    </xf>
    <xf numFmtId="0" fontId="4" fillId="33" borderId="18" xfId="1" applyFont="1" applyFill="1" applyBorder="1" applyAlignment="1">
      <alignment horizontal="left" wrapText="1"/>
    </xf>
    <xf numFmtId="0" fontId="4" fillId="0" borderId="0" xfId="1" applyFont="1" applyBorder="1" applyAlignment="1">
      <alignment wrapText="1"/>
    </xf>
    <xf numFmtId="164" fontId="10" fillId="0" borderId="0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2" fontId="6" fillId="0" borderId="0" xfId="1" applyNumberFormat="1" applyFont="1" applyAlignment="1"/>
    <xf numFmtId="164" fontId="8" fillId="0" borderId="0" xfId="3" applyNumberFormat="1" applyFont="1" applyAlignment="1">
      <alignment horizontal="center"/>
    </xf>
    <xf numFmtId="0" fontId="11" fillId="0" borderId="0" xfId="2" applyFont="1"/>
    <xf numFmtId="164" fontId="11" fillId="0" borderId="0" xfId="3" applyNumberFormat="1" applyFont="1" applyAlignment="1">
      <alignment horizontal="center"/>
    </xf>
    <xf numFmtId="0" fontId="12" fillId="0" borderId="0" xfId="2" applyFont="1"/>
    <xf numFmtId="164" fontId="12" fillId="0" borderId="0" xfId="3" applyNumberFormat="1" applyFont="1" applyAlignment="1">
      <alignment horizontal="center"/>
    </xf>
    <xf numFmtId="0" fontId="86" fillId="0" borderId="16" xfId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left" vertical="center" wrapText="1"/>
    </xf>
    <xf numFmtId="0" fontId="6" fillId="0" borderId="36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166" fontId="4" fillId="0" borderId="20" xfId="3" applyNumberFormat="1" applyFont="1" applyBorder="1" applyAlignment="1">
      <alignment horizontal="right"/>
    </xf>
    <xf numFmtId="166" fontId="4" fillId="0" borderId="17" xfId="3" applyNumberFormat="1" applyFont="1" applyBorder="1" applyAlignment="1">
      <alignment horizontal="right"/>
    </xf>
    <xf numFmtId="166" fontId="4" fillId="0" borderId="20" xfId="3" applyNumberFormat="1" applyFont="1" applyFill="1" applyBorder="1" applyAlignment="1"/>
    <xf numFmtId="166" fontId="4" fillId="0" borderId="17" xfId="3" applyNumberFormat="1" applyFont="1" applyFill="1" applyBorder="1" applyAlignment="1"/>
    <xf numFmtId="166" fontId="4" fillId="0" borderId="20" xfId="3" applyNumberFormat="1" applyFont="1" applyBorder="1" applyAlignment="1"/>
    <xf numFmtId="166" fontId="4" fillId="0" borderId="17" xfId="3" applyNumberFormat="1" applyFont="1" applyBorder="1" applyAlignment="1"/>
    <xf numFmtId="166" fontId="6" fillId="0" borderId="20" xfId="3" applyNumberFormat="1" applyFont="1" applyBorder="1" applyAlignment="1"/>
    <xf numFmtId="166" fontId="6" fillId="0" borderId="17" xfId="3" applyNumberFormat="1" applyFont="1" applyBorder="1" applyAlignment="1"/>
    <xf numFmtId="166" fontId="6" fillId="33" borderId="20" xfId="3" applyNumberFormat="1" applyFont="1" applyFill="1" applyBorder="1" applyAlignment="1"/>
    <xf numFmtId="166" fontId="6" fillId="33" borderId="17" xfId="3" applyNumberFormat="1" applyFont="1" applyFill="1" applyBorder="1" applyAlignment="1"/>
    <xf numFmtId="166" fontId="4" fillId="0" borderId="19" xfId="3" applyNumberFormat="1" applyFont="1" applyFill="1" applyBorder="1" applyAlignment="1"/>
    <xf numFmtId="166" fontId="4" fillId="0" borderId="34" xfId="3" applyNumberFormat="1" applyFont="1" applyFill="1" applyBorder="1" applyAlignment="1"/>
    <xf numFmtId="166" fontId="4" fillId="0" borderId="20" xfId="3" applyNumberFormat="1" applyFont="1" applyFill="1" applyBorder="1" applyAlignment="1">
      <alignment horizontal="right"/>
    </xf>
    <xf numFmtId="166" fontId="6" fillId="33" borderId="20" xfId="3" applyNumberFormat="1" applyFont="1" applyFill="1" applyBorder="1" applyAlignment="1">
      <alignment horizontal="right"/>
    </xf>
    <xf numFmtId="166" fontId="6" fillId="0" borderId="20" xfId="3" applyNumberFormat="1" applyFont="1" applyFill="1" applyBorder="1" applyAlignment="1">
      <alignment horizontal="right"/>
    </xf>
    <xf numFmtId="166" fontId="4" fillId="33" borderId="19" xfId="3" applyNumberFormat="1" applyFont="1" applyFill="1" applyBorder="1" applyAlignment="1">
      <alignment horizontal="right"/>
    </xf>
    <xf numFmtId="0" fontId="9" fillId="0" borderId="39" xfId="1" applyNumberFormat="1" applyFont="1" applyBorder="1" applyAlignment="1">
      <alignment horizontal="center" vertical="center" wrapText="1"/>
    </xf>
    <xf numFmtId="0" fontId="9" fillId="0" borderId="40" xfId="3" applyNumberFormat="1" applyFont="1" applyBorder="1" applyAlignment="1">
      <alignment horizontal="center" vertical="center" wrapText="1"/>
    </xf>
    <xf numFmtId="0" fontId="4" fillId="0" borderId="35" xfId="3" applyNumberFormat="1" applyFont="1" applyBorder="1" applyAlignment="1">
      <alignment horizontal="center" vertical="center" wrapText="1"/>
    </xf>
    <xf numFmtId="0" fontId="4" fillId="0" borderId="41" xfId="3" applyNumberFormat="1" applyFont="1" applyBorder="1" applyAlignment="1">
      <alignment horizontal="center" vertical="center" wrapText="1"/>
    </xf>
    <xf numFmtId="0" fontId="4" fillId="0" borderId="42" xfId="3" applyNumberFormat="1" applyFont="1" applyBorder="1" applyAlignment="1">
      <alignment horizontal="center" vertical="center" wrapText="1"/>
    </xf>
    <xf numFmtId="0" fontId="6" fillId="33" borderId="13" xfId="1" applyFont="1" applyFill="1" applyBorder="1" applyAlignment="1">
      <alignment horizontal="left" wrapText="1"/>
    </xf>
    <xf numFmtId="166" fontId="6" fillId="33" borderId="14" xfId="3" applyNumberFormat="1" applyFont="1" applyFill="1" applyBorder="1" applyAlignment="1">
      <alignment horizontal="right"/>
    </xf>
    <xf numFmtId="166" fontId="6" fillId="33" borderId="15" xfId="3" applyNumberFormat="1" applyFont="1" applyFill="1" applyBorder="1" applyAlignment="1">
      <alignment horizontal="right"/>
    </xf>
    <xf numFmtId="166" fontId="4" fillId="0" borderId="17" xfId="3" applyNumberFormat="1" applyFont="1" applyFill="1" applyBorder="1" applyAlignment="1">
      <alignment horizontal="right"/>
    </xf>
    <xf numFmtId="166" fontId="6" fillId="33" borderId="17" xfId="3" applyNumberFormat="1" applyFont="1" applyFill="1" applyBorder="1" applyAlignment="1">
      <alignment horizontal="right"/>
    </xf>
    <xf numFmtId="166" fontId="6" fillId="0" borderId="17" xfId="3" applyNumberFormat="1" applyFont="1" applyFill="1" applyBorder="1" applyAlignment="1">
      <alignment horizontal="right"/>
    </xf>
    <xf numFmtId="166" fontId="4" fillId="33" borderId="34" xfId="3" applyNumberFormat="1" applyFont="1" applyFill="1" applyBorder="1" applyAlignment="1">
      <alignment horizontal="right"/>
    </xf>
    <xf numFmtId="2" fontId="83" fillId="0" borderId="0" xfId="1" applyNumberFormat="1" applyFont="1" applyBorder="1" applyAlignment="1">
      <alignment horizontal="left" vertical="center" wrapText="1"/>
    </xf>
    <xf numFmtId="164" fontId="83" fillId="0" borderId="0" xfId="3" applyNumberFormat="1" applyFont="1" applyBorder="1" applyAlignment="1">
      <alignment horizontal="center" vertical="center" wrapText="1"/>
    </xf>
    <xf numFmtId="164" fontId="83" fillId="0" borderId="0" xfId="3" applyNumberFormat="1" applyFont="1" applyAlignment="1">
      <alignment horizontal="center"/>
    </xf>
    <xf numFmtId="0" fontId="90" fillId="0" borderId="0" xfId="2" applyFont="1" applyAlignment="1">
      <alignment horizontal="left"/>
    </xf>
    <xf numFmtId="164" fontId="90" fillId="0" borderId="0" xfId="3" applyNumberFormat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2" fontId="83" fillId="0" borderId="0" xfId="1" applyNumberFormat="1" applyFont="1" applyBorder="1" applyAlignment="1">
      <alignment horizontal="left" vertical="center" wrapText="1"/>
    </xf>
    <xf numFmtId="164" fontId="7" fillId="0" borderId="11" xfId="3" applyNumberFormat="1" applyFont="1" applyBorder="1" applyAlignment="1">
      <alignment horizontal="center" vertical="center" wrapText="1"/>
    </xf>
    <xf numFmtId="164" fontId="7" fillId="0" borderId="12" xfId="3" applyNumberFormat="1" applyFont="1" applyBorder="1" applyAlignment="1">
      <alignment horizontal="center" vertical="center" wrapText="1"/>
    </xf>
    <xf numFmtId="0" fontId="4" fillId="0" borderId="0" xfId="629" applyFont="1"/>
    <xf numFmtId="0" fontId="6" fillId="0" borderId="0" xfId="629" applyFont="1" applyAlignment="1">
      <alignment horizontal="center" wrapText="1"/>
    </xf>
    <xf numFmtId="0" fontId="4" fillId="0" borderId="0" xfId="629" applyFont="1" applyAlignment="1">
      <alignment horizontal="center" wrapText="1"/>
    </xf>
    <xf numFmtId="0" fontId="7" fillId="0" borderId="0" xfId="1" applyFont="1" applyBorder="1" applyAlignment="1">
      <alignment horizontal="right" vertical="center"/>
    </xf>
    <xf numFmtId="0" fontId="4" fillId="0" borderId="0" xfId="629" applyFont="1" applyAlignment="1">
      <alignment wrapText="1"/>
    </xf>
    <xf numFmtId="0" fontId="6" fillId="0" borderId="43" xfId="1" applyFont="1" applyBorder="1" applyAlignment="1">
      <alignment horizontal="center" vertical="center" wrapText="1"/>
    </xf>
    <xf numFmtId="0" fontId="92" fillId="62" borderId="44" xfId="629" applyFont="1" applyFill="1" applyBorder="1" applyAlignment="1">
      <alignment horizontal="center" wrapText="1"/>
    </xf>
    <xf numFmtId="0" fontId="92" fillId="62" borderId="0" xfId="629" applyFont="1" applyFill="1" applyBorder="1" applyAlignment="1">
      <alignment horizontal="center" wrapText="1"/>
    </xf>
    <xf numFmtId="0" fontId="92" fillId="62" borderId="45" xfId="629" applyFont="1" applyFill="1" applyBorder="1" applyAlignment="1">
      <alignment horizontal="center" wrapText="1"/>
    </xf>
    <xf numFmtId="0" fontId="93" fillId="0" borderId="13" xfId="629" applyFont="1" applyFill="1" applyBorder="1" applyAlignment="1">
      <alignment wrapText="1"/>
    </xf>
    <xf numFmtId="0" fontId="92" fillId="0" borderId="14" xfId="629" applyFont="1" applyFill="1" applyBorder="1" applyAlignment="1">
      <alignment wrapText="1"/>
    </xf>
    <xf numFmtId="0" fontId="4" fillId="0" borderId="15" xfId="629" applyFont="1" applyFill="1" applyBorder="1" applyAlignment="1">
      <alignment wrapText="1"/>
    </xf>
    <xf numFmtId="0" fontId="92" fillId="0" borderId="16" xfId="629" applyFont="1" applyFill="1" applyBorder="1" applyAlignment="1">
      <alignment wrapText="1"/>
    </xf>
    <xf numFmtId="164" fontId="8" fillId="0" borderId="0" xfId="2" applyNumberFormat="1" applyFont="1"/>
    <xf numFmtId="0" fontId="4" fillId="0" borderId="16" xfId="1" applyFont="1" applyFill="1" applyBorder="1" applyAlignment="1">
      <alignment wrapText="1"/>
    </xf>
    <xf numFmtId="0" fontId="93" fillId="0" borderId="16" xfId="629" applyFont="1" applyFill="1" applyBorder="1" applyAlignment="1">
      <alignment wrapText="1"/>
    </xf>
    <xf numFmtId="0" fontId="4" fillId="0" borderId="16" xfId="629" applyFont="1" applyFill="1" applyBorder="1" applyAlignment="1">
      <alignment wrapText="1"/>
    </xf>
    <xf numFmtId="0" fontId="92" fillId="0" borderId="18" xfId="629" applyFont="1" applyFill="1" applyBorder="1" applyAlignment="1">
      <alignment wrapText="1"/>
    </xf>
    <xf numFmtId="0" fontId="4" fillId="0" borderId="0" xfId="629" applyFont="1" applyBorder="1" applyAlignment="1">
      <alignment horizontal="right"/>
    </xf>
    <xf numFmtId="3" fontId="86" fillId="0" borderId="0" xfId="629" applyNumberFormat="1" applyFont="1" applyBorder="1" applyAlignment="1">
      <alignment horizontal="right"/>
    </xf>
    <xf numFmtId="0" fontId="94" fillId="0" borderId="0" xfId="629" applyFont="1" applyBorder="1" applyAlignment="1">
      <alignment horizontal="right"/>
    </xf>
    <xf numFmtId="166" fontId="4" fillId="0" borderId="0" xfId="629" applyNumberFormat="1" applyFont="1" applyBorder="1" applyAlignment="1">
      <alignment horizontal="right"/>
    </xf>
    <xf numFmtId="0" fontId="4" fillId="0" borderId="0" xfId="777" applyFont="1" applyAlignment="1" applyProtection="1">
      <alignment vertical="top"/>
      <protection locked="0"/>
    </xf>
    <xf numFmtId="0" fontId="6" fillId="0" borderId="0" xfId="682" applyFont="1" applyAlignment="1">
      <alignment horizontal="right" wrapText="1"/>
    </xf>
    <xf numFmtId="0" fontId="6" fillId="0" borderId="0" xfId="682" applyFont="1" applyAlignment="1">
      <alignment horizontal="center"/>
    </xf>
    <xf numFmtId="0" fontId="6" fillId="0" borderId="0" xfId="682" applyFont="1" applyAlignment="1">
      <alignment wrapText="1"/>
    </xf>
    <xf numFmtId="0" fontId="7" fillId="0" borderId="0" xfId="1" applyFont="1" applyAlignment="1">
      <alignment horizontal="center" vertical="center"/>
    </xf>
    <xf numFmtId="0" fontId="6" fillId="0" borderId="0" xfId="682" applyFont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91" fillId="0" borderId="0" xfId="682" applyFont="1" applyAlignment="1">
      <alignment wrapText="1"/>
    </xf>
    <xf numFmtId="0" fontId="91" fillId="0" borderId="0" xfId="682" applyFont="1" applyAlignment="1">
      <alignment horizontal="center"/>
    </xf>
    <xf numFmtId="0" fontId="4" fillId="0" borderId="0" xfId="682" applyFont="1"/>
    <xf numFmtId="0" fontId="91" fillId="0" borderId="0" xfId="682" applyFont="1" applyAlignment="1">
      <alignment horizontal="right"/>
    </xf>
    <xf numFmtId="0" fontId="6" fillId="0" borderId="43" xfId="682" applyFont="1" applyBorder="1" applyAlignment="1">
      <alignment horizontal="center" vertical="center"/>
    </xf>
    <xf numFmtId="0" fontId="6" fillId="0" borderId="11" xfId="682" applyFont="1" applyBorder="1" applyAlignment="1">
      <alignment horizontal="center" vertical="center" wrapText="1"/>
    </xf>
    <xf numFmtId="0" fontId="91" fillId="0" borderId="11" xfId="682" applyFont="1" applyBorder="1" applyAlignment="1">
      <alignment horizontal="center" vertical="center" wrapText="1"/>
    </xf>
    <xf numFmtId="0" fontId="91" fillId="0" borderId="46" xfId="682" applyFont="1" applyBorder="1" applyAlignment="1">
      <alignment horizontal="center" vertical="center" wrapText="1"/>
    </xf>
    <xf numFmtId="0" fontId="6" fillId="0" borderId="12" xfId="682" applyFont="1" applyBorder="1" applyAlignment="1">
      <alignment horizontal="center" vertical="center" wrapText="1"/>
    </xf>
    <xf numFmtId="0" fontId="4" fillId="0" borderId="43" xfId="682" applyFont="1" applyBorder="1" applyAlignment="1">
      <alignment horizontal="center" vertical="top"/>
    </xf>
    <xf numFmtId="0" fontId="4" fillId="0" borderId="11" xfId="682" applyFont="1" applyBorder="1" applyAlignment="1">
      <alignment horizontal="center" vertical="top"/>
    </xf>
    <xf numFmtId="0" fontId="4" fillId="0" borderId="11" xfId="682" applyFont="1" applyBorder="1" applyAlignment="1">
      <alignment horizontal="center"/>
    </xf>
    <xf numFmtId="0" fontId="4" fillId="0" borderId="46" xfId="682" applyFont="1" applyBorder="1" applyAlignment="1">
      <alignment horizontal="center"/>
    </xf>
    <xf numFmtId="0" fontId="4" fillId="0" borderId="12" xfId="682" applyFont="1" applyBorder="1" applyAlignment="1">
      <alignment horizontal="center"/>
    </xf>
    <xf numFmtId="0" fontId="6" fillId="63" borderId="16" xfId="682" applyFont="1" applyFill="1" applyBorder="1" applyAlignment="1">
      <alignment vertical="top" wrapText="1"/>
    </xf>
    <xf numFmtId="187" fontId="8" fillId="0" borderId="0" xfId="3" applyNumberFormat="1" applyFont="1"/>
    <xf numFmtId="0" fontId="4" fillId="0" borderId="16" xfId="682" applyFont="1" applyBorder="1" applyAlignment="1">
      <alignment vertical="top" wrapText="1"/>
    </xf>
    <xf numFmtId="0" fontId="6" fillId="63" borderId="18" xfId="682" applyFont="1" applyFill="1" applyBorder="1" applyAlignment="1">
      <alignment vertical="top" wrapText="1"/>
    </xf>
    <xf numFmtId="2" fontId="6" fillId="0" borderId="0" xfId="1" applyNumberFormat="1" applyFont="1" applyAlignment="1">
      <alignment horizontal="left"/>
    </xf>
    <xf numFmtId="2" fontId="6" fillId="0" borderId="0" xfId="1" applyNumberFormat="1" applyFont="1" applyBorder="1" applyAlignment="1">
      <alignment vertical="center" wrapText="1"/>
    </xf>
    <xf numFmtId="0" fontId="4" fillId="0" borderId="0" xfId="1" applyFont="1" applyBorder="1"/>
    <xf numFmtId="0" fontId="95" fillId="64" borderId="48" xfId="549" applyFont="1" applyFill="1" applyBorder="1" applyAlignment="1">
      <alignment horizontal="right" vertical="center"/>
    </xf>
    <xf numFmtId="164" fontId="10" fillId="0" borderId="0" xfId="777" applyNumberFormat="1" applyFont="1" applyAlignment="1" applyProtection="1">
      <alignment vertical="top"/>
      <protection locked="0"/>
    </xf>
    <xf numFmtId="166" fontId="96" fillId="0" borderId="0" xfId="629" applyNumberFormat="1" applyFont="1" applyBorder="1" applyAlignment="1">
      <alignment horizontal="right"/>
    </xf>
    <xf numFmtId="3" fontId="97" fillId="0" borderId="0" xfId="629" applyNumberFormat="1" applyFont="1" applyBorder="1" applyAlignment="1">
      <alignment horizontal="right"/>
    </xf>
    <xf numFmtId="166" fontId="98" fillId="0" borderId="0" xfId="629" applyNumberFormat="1" applyFont="1" applyBorder="1" applyAlignment="1">
      <alignment horizontal="right"/>
    </xf>
    <xf numFmtId="164" fontId="96" fillId="0" borderId="0" xfId="682" applyNumberFormat="1" applyFont="1"/>
    <xf numFmtId="164" fontId="96" fillId="0" borderId="0" xfId="3" applyNumberFormat="1" applyFont="1"/>
    <xf numFmtId="2" fontId="83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2" fontId="83" fillId="0" borderId="0" xfId="1" applyNumberFormat="1" applyFont="1" applyBorder="1" applyAlignment="1">
      <alignment horizontal="left" vertical="center" wrapText="1"/>
    </xf>
    <xf numFmtId="0" fontId="6" fillId="0" borderId="0" xfId="629" applyFont="1" applyAlignment="1">
      <alignment horizontal="center" wrapText="1"/>
    </xf>
    <xf numFmtId="0" fontId="4" fillId="0" borderId="0" xfId="629" applyFont="1" applyAlignment="1">
      <alignment horizontal="center" wrapText="1"/>
    </xf>
    <xf numFmtId="0" fontId="6" fillId="0" borderId="49" xfId="1" applyFont="1" applyBorder="1" applyAlignment="1">
      <alignment horizontal="center" vertical="center" wrapText="1"/>
    </xf>
    <xf numFmtId="166" fontId="92" fillId="0" borderId="20" xfId="3" applyNumberFormat="1" applyFont="1" applyFill="1" applyBorder="1" applyAlignment="1">
      <alignment wrapText="1"/>
    </xf>
    <xf numFmtId="166" fontId="92" fillId="0" borderId="17" xfId="3" applyNumberFormat="1" applyFont="1" applyFill="1" applyBorder="1" applyAlignment="1">
      <alignment wrapText="1"/>
    </xf>
    <xf numFmtId="166" fontId="6" fillId="33" borderId="20" xfId="3" applyNumberFormat="1" applyFont="1" applyFill="1" applyBorder="1" applyAlignment="1">
      <alignment horizontal="left" wrapText="1"/>
    </xf>
    <xf numFmtId="166" fontId="6" fillId="33" borderId="17" xfId="3" applyNumberFormat="1" applyFont="1" applyFill="1" applyBorder="1" applyAlignment="1">
      <alignment horizontal="left" wrapText="1"/>
    </xf>
    <xf numFmtId="166" fontId="92" fillId="0" borderId="19" xfId="3" applyNumberFormat="1" applyFont="1" applyFill="1" applyBorder="1" applyAlignment="1">
      <alignment wrapText="1"/>
    </xf>
    <xf numFmtId="166" fontId="92" fillId="0" borderId="34" xfId="3" applyNumberFormat="1" applyFont="1" applyFill="1" applyBorder="1" applyAlignment="1">
      <alignment wrapText="1"/>
    </xf>
    <xf numFmtId="166" fontId="6" fillId="63" borderId="20" xfId="3" applyNumberFormat="1" applyFont="1" applyFill="1" applyBorder="1"/>
    <xf numFmtId="166" fontId="6" fillId="33" borderId="47" xfId="3" applyNumberFormat="1" applyFont="1" applyFill="1" applyBorder="1" applyAlignment="1">
      <alignment horizontal="right"/>
    </xf>
    <xf numFmtId="166" fontId="6" fillId="63" borderId="17" xfId="3" applyNumberFormat="1" applyFont="1" applyFill="1" applyBorder="1" applyAlignment="1">
      <alignment horizontal="right"/>
    </xf>
    <xf numFmtId="166" fontId="4" fillId="0" borderId="20" xfId="3" applyNumberFormat="1" applyFont="1" applyBorder="1" applyAlignment="1" applyProtection="1">
      <alignment vertical="center"/>
      <protection locked="0"/>
    </xf>
    <xf numFmtId="166" fontId="4" fillId="0" borderId="20" xfId="3" applyNumberFormat="1" applyFont="1" applyBorder="1" applyAlignment="1" applyProtection="1">
      <alignment vertical="center"/>
    </xf>
    <xf numFmtId="166" fontId="4" fillId="0" borderId="47" xfId="3" applyNumberFormat="1" applyFont="1" applyBorder="1" applyAlignment="1" applyProtection="1">
      <alignment vertical="center"/>
    </xf>
    <xf numFmtId="166" fontId="4" fillId="0" borderId="47" xfId="3" applyNumberFormat="1" applyFont="1" applyBorder="1" applyAlignment="1" applyProtection="1">
      <alignment vertical="center"/>
      <protection locked="0"/>
    </xf>
    <xf numFmtId="166" fontId="4" fillId="0" borderId="35" xfId="3" applyNumberFormat="1" applyFont="1" applyBorder="1" applyAlignment="1" applyProtection="1">
      <alignment vertical="center"/>
      <protection locked="0"/>
    </xf>
    <xf numFmtId="166" fontId="4" fillId="0" borderId="35" xfId="3" applyNumberFormat="1" applyFont="1" applyBorder="1" applyAlignment="1" applyProtection="1">
      <alignment vertical="center"/>
    </xf>
    <xf numFmtId="166" fontId="4" fillId="0" borderId="22" xfId="3" applyNumberFormat="1" applyFont="1" applyBorder="1" applyAlignment="1" applyProtection="1">
      <alignment vertical="center"/>
      <protection locked="0"/>
    </xf>
    <xf numFmtId="166" fontId="6" fillId="63" borderId="19" xfId="3" applyNumberFormat="1" applyFont="1" applyFill="1" applyBorder="1"/>
    <xf numFmtId="166" fontId="6" fillId="63" borderId="34" xfId="3" applyNumberFormat="1" applyFont="1" applyFill="1" applyBorder="1" applyAlignment="1">
      <alignment horizontal="right"/>
    </xf>
    <xf numFmtId="166" fontId="6" fillId="63" borderId="34" xfId="3" applyNumberFormat="1" applyFont="1" applyFill="1" applyBorder="1"/>
  </cellXfs>
  <cellStyles count="952">
    <cellStyle name="?_x0001__x0001_ ?§??_x0002_????_x000f__x0008_??f_x0006__x0010_?????yyyyyyyyyyyyyyy" xfId="5"/>
    <cellStyle name="?_x0001__x0001_ ?§??_x0002_????_x000f__x0008_??f_x0006__x0010_?????yyyyyyyyyyyyyyy 1" xfId="6"/>
    <cellStyle name="?_x0001__x0001_ ?§??_x0002_????_x000f__x0008_??f_x0006__x0010_?????yyyyyyyyyyyyyyy_msf2rju" xfId="7"/>
    <cellStyle name="_bud2007_zzzz_ТП" xfId="8"/>
    <cellStyle name="_CurrencySpace" xfId="9"/>
    <cellStyle name="_CurrencySpace 2" xfId="10"/>
    <cellStyle name="_Financial risks reports" xfId="11"/>
    <cellStyle name="_Financial risks reports_v1" xfId="12"/>
    <cellStyle name="_FM-newform" xfId="13"/>
    <cellStyle name="_horizLables" xfId="14"/>
    <cellStyle name="_IAS_Group 30.09.2005" xfId="15"/>
    <cellStyle name="_lablesB" xfId="16"/>
    <cellStyle name="_Model Armenia (final) 1" xfId="17"/>
    <cellStyle name="_VTB Europe (change cost assumptions)17Aug" xfId="18"/>
    <cellStyle name="_АХР_PAGE" xfId="19"/>
    <cellStyle name="_от белянчевой" xfId="20"/>
    <cellStyle name="_Справочник кодов продуктов" xfId="21"/>
    <cellStyle name="_ФГО 2009 год" xfId="22"/>
    <cellStyle name="_Филиальная БД" xfId="23"/>
    <cellStyle name="_Форма для ГРФ БП" xfId="24"/>
    <cellStyle name="_Шаблон листа БП Приложение 4" xfId="25"/>
    <cellStyle name="_Шаблон листа БП Приложение 4 (2008-01-24)" xfId="26"/>
    <cellStyle name="_Шаблон листа БП Приложение 4 2" xfId="27"/>
    <cellStyle name="_Шаблон листа БП Приложение 4 3" xfId="28"/>
    <cellStyle name="_Шаблон_2008-05-06_(БП от сотрудника - отладка)_корректировка шаблона от 26,04" xfId="29"/>
    <cellStyle name="_Шаблон_2008-05-06_(БП от сотрудника - отладка)_корректировка шаблона от 26,04 2" xfId="30"/>
    <cellStyle name="20% - Акцент1 10" xfId="31"/>
    <cellStyle name="20% - Акцент1 11" xfId="32"/>
    <cellStyle name="20% - Акцент1 12" xfId="33"/>
    <cellStyle name="20% - Акцент1 13" xfId="34"/>
    <cellStyle name="20% - Акцент1 14" xfId="35"/>
    <cellStyle name="20% - Акцент1 15" xfId="36"/>
    <cellStyle name="20% - Акцент1 16" xfId="37"/>
    <cellStyle name="20% - Акцент1 17" xfId="38"/>
    <cellStyle name="20% - Акцент1 18" xfId="39"/>
    <cellStyle name="20% - Акцент1 19" xfId="40"/>
    <cellStyle name="20% - Акцент1 2" xfId="41"/>
    <cellStyle name="20% - Акцент1 2 2" xfId="42"/>
    <cellStyle name="20% - Акцент1 2 3" xfId="43"/>
    <cellStyle name="20% - Акцент1 20" xfId="44"/>
    <cellStyle name="20% - Акцент1 21" xfId="45"/>
    <cellStyle name="20% - Акцент1 22" xfId="46"/>
    <cellStyle name="20% - Акцент1 23" xfId="47"/>
    <cellStyle name="20% - Акцент1 24" xfId="48"/>
    <cellStyle name="20% - Акцент1 25" xfId="49"/>
    <cellStyle name="20% - Акцент1 26" xfId="50"/>
    <cellStyle name="20% - Акцент1 27" xfId="51"/>
    <cellStyle name="20% - Акцент1 28" xfId="52"/>
    <cellStyle name="20% - Акцент1 29" xfId="53"/>
    <cellStyle name="20% - Акцент1 3" xfId="54"/>
    <cellStyle name="20% - Акцент1 3 2" xfId="55"/>
    <cellStyle name="20% - Акцент1 30" xfId="56"/>
    <cellStyle name="20% - Акцент1 31" xfId="57"/>
    <cellStyle name="20% - Акцент1 32" xfId="58"/>
    <cellStyle name="20% - Акцент1 33" xfId="59"/>
    <cellStyle name="20% - Акцент1 34" xfId="60"/>
    <cellStyle name="20% - Акцент1 35" xfId="61"/>
    <cellStyle name="20% - Акцент1 36" xfId="62"/>
    <cellStyle name="20% - Акцент1 37" xfId="63"/>
    <cellStyle name="20% - Акцент1 4" xfId="64"/>
    <cellStyle name="20% - Акцент1 4 2" xfId="65"/>
    <cellStyle name="20% - Акцент1 5" xfId="66"/>
    <cellStyle name="20% - Акцент1 6" xfId="67"/>
    <cellStyle name="20% - Акцент1 7" xfId="68"/>
    <cellStyle name="20% - Акцент1 8" xfId="69"/>
    <cellStyle name="20% - Акцент1 9" xfId="70"/>
    <cellStyle name="20% - Акцент2 10" xfId="71"/>
    <cellStyle name="20% - Акцент2 11" xfId="72"/>
    <cellStyle name="20% - Акцент2 12" xfId="73"/>
    <cellStyle name="20% - Акцент2 13" xfId="74"/>
    <cellStyle name="20% - Акцент2 14" xfId="75"/>
    <cellStyle name="20% - Акцент2 15" xfId="76"/>
    <cellStyle name="20% - Акцент2 16" xfId="77"/>
    <cellStyle name="20% - Акцент2 17" xfId="78"/>
    <cellStyle name="20% - Акцент2 18" xfId="79"/>
    <cellStyle name="20% - Акцент2 19" xfId="80"/>
    <cellStyle name="20% - Акцент2 2" xfId="81"/>
    <cellStyle name="20% - Акцент2 2 2" xfId="82"/>
    <cellStyle name="20% - Акцент2 2 3" xfId="83"/>
    <cellStyle name="20% - Акцент2 20" xfId="84"/>
    <cellStyle name="20% - Акцент2 21" xfId="85"/>
    <cellStyle name="20% - Акцент2 22" xfId="86"/>
    <cellStyle name="20% - Акцент2 23" xfId="87"/>
    <cellStyle name="20% - Акцент2 24" xfId="88"/>
    <cellStyle name="20% - Акцент2 25" xfId="89"/>
    <cellStyle name="20% - Акцент2 26" xfId="90"/>
    <cellStyle name="20% - Акцент2 27" xfId="91"/>
    <cellStyle name="20% - Акцент2 28" xfId="92"/>
    <cellStyle name="20% - Акцент2 29" xfId="93"/>
    <cellStyle name="20% - Акцент2 3" xfId="94"/>
    <cellStyle name="20% - Акцент2 3 2" xfId="95"/>
    <cellStyle name="20% - Акцент2 30" xfId="96"/>
    <cellStyle name="20% - Акцент2 31" xfId="97"/>
    <cellStyle name="20% - Акцент2 32" xfId="98"/>
    <cellStyle name="20% - Акцент2 33" xfId="99"/>
    <cellStyle name="20% - Акцент2 34" xfId="100"/>
    <cellStyle name="20% - Акцент2 35" xfId="101"/>
    <cellStyle name="20% - Акцент2 36" xfId="102"/>
    <cellStyle name="20% - Акцент2 37" xfId="103"/>
    <cellStyle name="20% - Акцент2 4" xfId="104"/>
    <cellStyle name="20% - Акцент2 4 2" xfId="105"/>
    <cellStyle name="20% - Акцент2 5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 10" xfId="111"/>
    <cellStyle name="20% - Акцент3 11" xfId="112"/>
    <cellStyle name="20% - Акцент3 12" xfId="113"/>
    <cellStyle name="20% - Акцент3 13" xfId="114"/>
    <cellStyle name="20% - Акцент3 14" xfId="115"/>
    <cellStyle name="20% - Акцент3 15" xfId="116"/>
    <cellStyle name="20% - Акцент3 16" xfId="117"/>
    <cellStyle name="20% - Акцент3 17" xfId="118"/>
    <cellStyle name="20% - Акцент3 18" xfId="119"/>
    <cellStyle name="20% - Акцент3 19" xfId="120"/>
    <cellStyle name="20% - Акцент3 2" xfId="121"/>
    <cellStyle name="20% - Акцент3 2 2" xfId="122"/>
    <cellStyle name="20% - Акцент3 2 3" xfId="123"/>
    <cellStyle name="20% - Акцент3 20" xfId="124"/>
    <cellStyle name="20% - Акцент3 21" xfId="125"/>
    <cellStyle name="20% - Акцент3 22" xfId="126"/>
    <cellStyle name="20% - Акцент3 23" xfId="127"/>
    <cellStyle name="20% - Акцент3 24" xfId="128"/>
    <cellStyle name="20% - Акцент3 25" xfId="129"/>
    <cellStyle name="20% - Акцент3 26" xfId="130"/>
    <cellStyle name="20% - Акцент3 27" xfId="131"/>
    <cellStyle name="20% - Акцент3 28" xfId="132"/>
    <cellStyle name="20% - Акцент3 29" xfId="133"/>
    <cellStyle name="20% - Акцент3 3" xfId="134"/>
    <cellStyle name="20% - Акцент3 3 2" xfId="135"/>
    <cellStyle name="20% - Акцент3 30" xfId="136"/>
    <cellStyle name="20% - Акцент3 31" xfId="137"/>
    <cellStyle name="20% - Акцент3 32" xfId="138"/>
    <cellStyle name="20% - Акцент3 33" xfId="139"/>
    <cellStyle name="20% - Акцент3 34" xfId="140"/>
    <cellStyle name="20% - Акцент3 35" xfId="141"/>
    <cellStyle name="20% - Акцент3 36" xfId="142"/>
    <cellStyle name="20% - Акцент3 37" xfId="143"/>
    <cellStyle name="20% - Акцент3 4" xfId="144"/>
    <cellStyle name="20% - Акцент3 4 2" xfId="145"/>
    <cellStyle name="20% - Акцент3 5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2" xfId="162"/>
    <cellStyle name="20% - Акцент4 2 3" xfId="163"/>
    <cellStyle name="20% - Акцент4 20" xfId="164"/>
    <cellStyle name="20% - Акцент4 21" xfId="165"/>
    <cellStyle name="20% - Акцент4 22" xfId="166"/>
    <cellStyle name="20% - Акцент4 23" xfId="167"/>
    <cellStyle name="20% - Акцент4 24" xfId="168"/>
    <cellStyle name="20% - Акцент4 25" xfId="169"/>
    <cellStyle name="20% - Акцент4 26" xfId="170"/>
    <cellStyle name="20% - Акцент4 27" xfId="171"/>
    <cellStyle name="20% - Акцент4 28" xfId="172"/>
    <cellStyle name="20% - Акцент4 29" xfId="173"/>
    <cellStyle name="20% - Акцент4 3" xfId="174"/>
    <cellStyle name="20% - Акцент4 3 2" xfId="175"/>
    <cellStyle name="20% - Акцент4 30" xfId="176"/>
    <cellStyle name="20% - Акцент4 31" xfId="177"/>
    <cellStyle name="20% - Акцент4 32" xfId="178"/>
    <cellStyle name="20% - Акцент4 33" xfId="179"/>
    <cellStyle name="20% - Акцент4 34" xfId="180"/>
    <cellStyle name="20% - Акцент4 35" xfId="181"/>
    <cellStyle name="20% - Акцент4 36" xfId="182"/>
    <cellStyle name="20% - Акцент4 37" xfId="183"/>
    <cellStyle name="20% - Акцент4 4" xfId="184"/>
    <cellStyle name="20% - Акцент4 4 2" xfId="185"/>
    <cellStyle name="20% - Акцент4 5" xfId="186"/>
    <cellStyle name="20% - Акцент4 6" xfId="187"/>
    <cellStyle name="20% - Акцент4 7" xfId="188"/>
    <cellStyle name="20% - Акцент4 8" xfId="189"/>
    <cellStyle name="20% - Акцент4 9" xfId="190"/>
    <cellStyle name="20% - Акцент5 10" xfId="191"/>
    <cellStyle name="20% - Акцент5 11" xfId="192"/>
    <cellStyle name="20% - Акцент5 12" xfId="193"/>
    <cellStyle name="20% - Акцент5 13" xfId="194"/>
    <cellStyle name="20% - Акцент5 14" xfId="195"/>
    <cellStyle name="20% - Акцент5 15" xfId="196"/>
    <cellStyle name="20% - Акцент5 16" xfId="197"/>
    <cellStyle name="20% - Акцент5 17" xfId="198"/>
    <cellStyle name="20% - Акцент5 18" xfId="199"/>
    <cellStyle name="20% - Акцент5 19" xfId="200"/>
    <cellStyle name="20% - Акцент5 2" xfId="201"/>
    <cellStyle name="20% - Акцент5 2 2" xfId="202"/>
    <cellStyle name="20% - Акцент5 2 3" xfId="203"/>
    <cellStyle name="20% - Акцент5 20" xfId="204"/>
    <cellStyle name="20% - Акцент5 21" xfId="205"/>
    <cellStyle name="20% - Акцент5 22" xfId="206"/>
    <cellStyle name="20% - Акцент5 23" xfId="207"/>
    <cellStyle name="20% - Акцент5 24" xfId="208"/>
    <cellStyle name="20% - Акцент5 25" xfId="209"/>
    <cellStyle name="20% - Акцент5 26" xfId="210"/>
    <cellStyle name="20% - Акцент5 27" xfId="211"/>
    <cellStyle name="20% - Акцент5 28" xfId="212"/>
    <cellStyle name="20% - Акцент5 29" xfId="213"/>
    <cellStyle name="20% - Акцент5 3" xfId="214"/>
    <cellStyle name="20% - Акцент5 3 2" xfId="215"/>
    <cellStyle name="20% - Акцент5 30" xfId="216"/>
    <cellStyle name="20% - Акцент5 31" xfId="217"/>
    <cellStyle name="20% - Акцент5 32" xfId="218"/>
    <cellStyle name="20% - Акцент5 33" xfId="219"/>
    <cellStyle name="20% - Акцент5 34" xfId="220"/>
    <cellStyle name="20% - Акцент5 35" xfId="221"/>
    <cellStyle name="20% - Акцент5 36" xfId="222"/>
    <cellStyle name="20% - Акцент5 37" xfId="223"/>
    <cellStyle name="20% - Акцент5 4" xfId="224"/>
    <cellStyle name="20% - Акцент5 4 2" xfId="225"/>
    <cellStyle name="20% - Акцент5 5" xfId="226"/>
    <cellStyle name="20% - Акцент5 6" xfId="227"/>
    <cellStyle name="20% - Акцент5 7" xfId="228"/>
    <cellStyle name="20% - Акцент5 8" xfId="229"/>
    <cellStyle name="20% - Акцент5 9" xfId="230"/>
    <cellStyle name="20% - Акцент6 10" xfId="231"/>
    <cellStyle name="20% - Акцент6 11" xfId="232"/>
    <cellStyle name="20% - Акцент6 12" xfId="233"/>
    <cellStyle name="20% - Акцент6 13" xfId="234"/>
    <cellStyle name="20% - Акцент6 14" xfId="235"/>
    <cellStyle name="20% - Акцент6 15" xfId="236"/>
    <cellStyle name="20% - Акцент6 16" xfId="237"/>
    <cellStyle name="20% - Акцент6 17" xfId="238"/>
    <cellStyle name="20% - Акцент6 18" xfId="239"/>
    <cellStyle name="20% - Акцент6 19" xfId="240"/>
    <cellStyle name="20% - Акцент6 2" xfId="241"/>
    <cellStyle name="20% - Акцент6 2 2" xfId="242"/>
    <cellStyle name="20% - Акцент6 2 3" xfId="243"/>
    <cellStyle name="20% - Акцент6 20" xfId="244"/>
    <cellStyle name="20% - Акцент6 21" xfId="245"/>
    <cellStyle name="20% - Акцент6 22" xfId="246"/>
    <cellStyle name="20% - Акцент6 23" xfId="247"/>
    <cellStyle name="20% - Акцент6 24" xfId="248"/>
    <cellStyle name="20% - Акцент6 25" xfId="249"/>
    <cellStyle name="20% - Акцент6 26" xfId="250"/>
    <cellStyle name="20% - Акцент6 27" xfId="251"/>
    <cellStyle name="20% - Акцент6 28" xfId="252"/>
    <cellStyle name="20% - Акцент6 29" xfId="253"/>
    <cellStyle name="20% - Акцент6 3" xfId="254"/>
    <cellStyle name="20% - Акцент6 3 2" xfId="255"/>
    <cellStyle name="20% - Акцент6 30" xfId="256"/>
    <cellStyle name="20% - Акцент6 31" xfId="257"/>
    <cellStyle name="20% - Акцент6 32" xfId="258"/>
    <cellStyle name="20% - Акцент6 33" xfId="259"/>
    <cellStyle name="20% - Акцент6 34" xfId="260"/>
    <cellStyle name="20% - Акцент6 35" xfId="261"/>
    <cellStyle name="20% - Акцент6 36" xfId="262"/>
    <cellStyle name="20% - Акцент6 37" xfId="263"/>
    <cellStyle name="20% - Акцент6 4" xfId="264"/>
    <cellStyle name="20% - Акцент6 4 2" xfId="265"/>
    <cellStyle name="20% - Акцент6 5" xfId="266"/>
    <cellStyle name="20% - Акцент6 6" xfId="267"/>
    <cellStyle name="20% - Акцент6 7" xfId="268"/>
    <cellStyle name="20% - Акцент6 8" xfId="269"/>
    <cellStyle name="20% - Акцент6 9" xfId="270"/>
    <cellStyle name="40% - Акцент1 10" xfId="271"/>
    <cellStyle name="40% - Акцент1 11" xfId="272"/>
    <cellStyle name="40% - Акцент1 12" xfId="273"/>
    <cellStyle name="40% - Акцент1 13" xfId="274"/>
    <cellStyle name="40% - Акцент1 14" xfId="275"/>
    <cellStyle name="40% - Акцент1 15" xfId="276"/>
    <cellStyle name="40% - Акцент1 16" xfId="277"/>
    <cellStyle name="40% - Акцент1 17" xfId="278"/>
    <cellStyle name="40% - Акцент1 18" xfId="279"/>
    <cellStyle name="40% - Акцент1 19" xfId="280"/>
    <cellStyle name="40% - Акцент1 2" xfId="281"/>
    <cellStyle name="40% - Акцент1 2 2" xfId="282"/>
    <cellStyle name="40% - Акцент1 2 3" xfId="283"/>
    <cellStyle name="40% - Акцент1 20" xfId="284"/>
    <cellStyle name="40% - Акцент1 21" xfId="285"/>
    <cellStyle name="40% - Акцент1 22" xfId="286"/>
    <cellStyle name="40% - Акцент1 23" xfId="287"/>
    <cellStyle name="40% - Акцент1 24" xfId="288"/>
    <cellStyle name="40% - Акцент1 25" xfId="289"/>
    <cellStyle name="40% - Акцент1 26" xfId="290"/>
    <cellStyle name="40% - Акцент1 27" xfId="291"/>
    <cellStyle name="40% - Акцент1 28" xfId="292"/>
    <cellStyle name="40% - Акцент1 29" xfId="293"/>
    <cellStyle name="40% - Акцент1 3" xfId="294"/>
    <cellStyle name="40% - Акцент1 3 2" xfId="295"/>
    <cellStyle name="40% - Акцент1 30" xfId="296"/>
    <cellStyle name="40% - Акцент1 31" xfId="297"/>
    <cellStyle name="40% - Акцент1 32" xfId="298"/>
    <cellStyle name="40% - Акцент1 33" xfId="299"/>
    <cellStyle name="40% - Акцент1 34" xfId="300"/>
    <cellStyle name="40% - Акцент1 35" xfId="301"/>
    <cellStyle name="40% - Акцент1 36" xfId="302"/>
    <cellStyle name="40% - Акцент1 37" xfId="303"/>
    <cellStyle name="40% - Акцент1 4" xfId="304"/>
    <cellStyle name="40% - Акцент1 4 2" xfId="305"/>
    <cellStyle name="40% - Акцент1 5" xfId="306"/>
    <cellStyle name="40% - Акцент1 6" xfId="307"/>
    <cellStyle name="40% - Акцент1 7" xfId="308"/>
    <cellStyle name="40% - Акцент1 8" xfId="309"/>
    <cellStyle name="40% - Акцент1 9" xfId="310"/>
    <cellStyle name="40% - Акцент2 10" xfId="311"/>
    <cellStyle name="40% - Акцент2 11" xfId="312"/>
    <cellStyle name="40% - Акцент2 12" xfId="313"/>
    <cellStyle name="40% - Акцент2 13" xfId="314"/>
    <cellStyle name="40% - Акцент2 14" xfId="315"/>
    <cellStyle name="40% - Акцент2 15" xfId="316"/>
    <cellStyle name="40% - Акцент2 16" xfId="317"/>
    <cellStyle name="40% - Акцент2 17" xfId="318"/>
    <cellStyle name="40% - Акцент2 18" xfId="319"/>
    <cellStyle name="40% - Акцент2 19" xfId="320"/>
    <cellStyle name="40% - Акцент2 2" xfId="321"/>
    <cellStyle name="40% - Акцент2 2 2" xfId="322"/>
    <cellStyle name="40% - Акцент2 2 3" xfId="323"/>
    <cellStyle name="40% - Акцент2 20" xfId="324"/>
    <cellStyle name="40% - Акцент2 21" xfId="325"/>
    <cellStyle name="40% - Акцент2 22" xfId="326"/>
    <cellStyle name="40% - Акцент2 23" xfId="327"/>
    <cellStyle name="40% - Акцент2 24" xfId="328"/>
    <cellStyle name="40% - Акцент2 25" xfId="329"/>
    <cellStyle name="40% - Акцент2 26" xfId="330"/>
    <cellStyle name="40% - Акцент2 27" xfId="331"/>
    <cellStyle name="40% - Акцент2 28" xfId="332"/>
    <cellStyle name="40% - Акцент2 29" xfId="333"/>
    <cellStyle name="40% - Акцент2 3" xfId="334"/>
    <cellStyle name="40% - Акцент2 3 2" xfId="335"/>
    <cellStyle name="40% - Акцент2 30" xfId="336"/>
    <cellStyle name="40% - Акцент2 31" xfId="337"/>
    <cellStyle name="40% - Акцент2 32" xfId="338"/>
    <cellStyle name="40% - Акцент2 33" xfId="339"/>
    <cellStyle name="40% - Акцент2 34" xfId="340"/>
    <cellStyle name="40% - Акцент2 35" xfId="341"/>
    <cellStyle name="40% - Акцент2 36" xfId="342"/>
    <cellStyle name="40% - Акцент2 37" xfId="343"/>
    <cellStyle name="40% - Акцент2 4" xfId="344"/>
    <cellStyle name="40% - Акцент2 4 2" xfId="345"/>
    <cellStyle name="40% - Акцент2 5" xfId="346"/>
    <cellStyle name="40% - Акцент2 6" xfId="347"/>
    <cellStyle name="40% - Акцент2 7" xfId="348"/>
    <cellStyle name="40% - Акцент2 8" xfId="349"/>
    <cellStyle name="40% - Акцент2 9" xfId="350"/>
    <cellStyle name="40% - Акцент3 10" xfId="351"/>
    <cellStyle name="40% - Акцент3 11" xfId="352"/>
    <cellStyle name="40% - Акцент3 12" xfId="353"/>
    <cellStyle name="40% - Акцент3 13" xfId="354"/>
    <cellStyle name="40% - Акцент3 14" xfId="355"/>
    <cellStyle name="40% - Акцент3 15" xfId="356"/>
    <cellStyle name="40% - Акцент3 16" xfId="357"/>
    <cellStyle name="40% - Акцент3 17" xfId="358"/>
    <cellStyle name="40% - Акцент3 18" xfId="359"/>
    <cellStyle name="40% - Акцент3 19" xfId="360"/>
    <cellStyle name="40% - Акцент3 2" xfId="361"/>
    <cellStyle name="40% - Акцент3 2 2" xfId="362"/>
    <cellStyle name="40% - Акцент3 2 3" xfId="363"/>
    <cellStyle name="40% - Акцент3 20" xfId="364"/>
    <cellStyle name="40% - Акцент3 21" xfId="365"/>
    <cellStyle name="40% - Акцент3 22" xfId="366"/>
    <cellStyle name="40% - Акцент3 23" xfId="367"/>
    <cellStyle name="40% - Акцент3 24" xfId="368"/>
    <cellStyle name="40% - Акцент3 25" xfId="369"/>
    <cellStyle name="40% - Акцент3 26" xfId="370"/>
    <cellStyle name="40% - Акцент3 27" xfId="371"/>
    <cellStyle name="40% - Акцент3 28" xfId="372"/>
    <cellStyle name="40% - Акцент3 29" xfId="373"/>
    <cellStyle name="40% - Акцент3 3" xfId="374"/>
    <cellStyle name="40% - Акцент3 3 2" xfId="375"/>
    <cellStyle name="40% - Акцент3 30" xfId="376"/>
    <cellStyle name="40% - Акцент3 31" xfId="377"/>
    <cellStyle name="40% - Акцент3 32" xfId="378"/>
    <cellStyle name="40% - Акцент3 33" xfId="379"/>
    <cellStyle name="40% - Акцент3 34" xfId="380"/>
    <cellStyle name="40% - Акцент3 35" xfId="381"/>
    <cellStyle name="40% - Акцент3 36" xfId="382"/>
    <cellStyle name="40% - Акцент3 37" xfId="383"/>
    <cellStyle name="40% - Акцент3 4" xfId="384"/>
    <cellStyle name="40% - Акцент3 4 2" xfId="385"/>
    <cellStyle name="40% - Акцент3 5" xfId="386"/>
    <cellStyle name="40% - Акцент3 6" xfId="387"/>
    <cellStyle name="40% - Акцент3 7" xfId="388"/>
    <cellStyle name="40% - Акцент3 8" xfId="389"/>
    <cellStyle name="40% - Акцент3 9" xfId="390"/>
    <cellStyle name="40% - Акцент4 10" xfId="391"/>
    <cellStyle name="40% - Акцент4 11" xfId="392"/>
    <cellStyle name="40% - Акцент4 12" xfId="393"/>
    <cellStyle name="40% - Акцент4 13" xfId="394"/>
    <cellStyle name="40% - Акцент4 14" xfId="395"/>
    <cellStyle name="40% - Акцент4 15" xfId="396"/>
    <cellStyle name="40% - Акцент4 16" xfId="397"/>
    <cellStyle name="40% - Акцент4 17" xfId="398"/>
    <cellStyle name="40% - Акцент4 18" xfId="399"/>
    <cellStyle name="40% - Акцент4 19" xfId="400"/>
    <cellStyle name="40% - Акцент4 2" xfId="401"/>
    <cellStyle name="40% - Акцент4 2 2" xfId="402"/>
    <cellStyle name="40% - Акцент4 2 3" xfId="403"/>
    <cellStyle name="40% - Акцент4 20" xfId="404"/>
    <cellStyle name="40% - Акцент4 21" xfId="405"/>
    <cellStyle name="40% - Акцент4 22" xfId="406"/>
    <cellStyle name="40% - Акцент4 23" xfId="407"/>
    <cellStyle name="40% - Акцент4 24" xfId="408"/>
    <cellStyle name="40% - Акцент4 25" xfId="409"/>
    <cellStyle name="40% - Акцент4 26" xfId="410"/>
    <cellStyle name="40% - Акцент4 27" xfId="411"/>
    <cellStyle name="40% - Акцент4 28" xfId="412"/>
    <cellStyle name="40% - Акцент4 29" xfId="413"/>
    <cellStyle name="40% - Акцент4 3" xfId="414"/>
    <cellStyle name="40% - Акцент4 3 2" xfId="415"/>
    <cellStyle name="40% - Акцент4 30" xfId="416"/>
    <cellStyle name="40% - Акцент4 31" xfId="417"/>
    <cellStyle name="40% - Акцент4 32" xfId="418"/>
    <cellStyle name="40% - Акцент4 33" xfId="419"/>
    <cellStyle name="40% - Акцент4 34" xfId="420"/>
    <cellStyle name="40% - Акцент4 35" xfId="421"/>
    <cellStyle name="40% - Акцент4 36" xfId="422"/>
    <cellStyle name="40% - Акцент4 37" xfId="423"/>
    <cellStyle name="40% - Акцент4 4" xfId="424"/>
    <cellStyle name="40% - Акцент4 4 2" xfId="425"/>
    <cellStyle name="40% - Акцент4 5" xfId="426"/>
    <cellStyle name="40% - Акцент4 6" xfId="427"/>
    <cellStyle name="40% - Акцент4 7" xfId="428"/>
    <cellStyle name="40% - Акцент4 8" xfId="429"/>
    <cellStyle name="40% - Акцент4 9" xfId="430"/>
    <cellStyle name="40% - Акцент5 10" xfId="431"/>
    <cellStyle name="40% - Акцент5 11" xfId="432"/>
    <cellStyle name="40% - Акцент5 12" xfId="433"/>
    <cellStyle name="40% - Акцент5 13" xfId="434"/>
    <cellStyle name="40% - Акцент5 14" xfId="435"/>
    <cellStyle name="40% - Акцент5 15" xfId="436"/>
    <cellStyle name="40% - Акцент5 16" xfId="437"/>
    <cellStyle name="40% - Акцент5 17" xfId="438"/>
    <cellStyle name="40% - Акцент5 18" xfId="439"/>
    <cellStyle name="40% - Акцент5 19" xfId="440"/>
    <cellStyle name="40% - Акцент5 2" xfId="441"/>
    <cellStyle name="40% - Акцент5 2 2" xfId="442"/>
    <cellStyle name="40% - Акцент5 2 3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29" xfId="453"/>
    <cellStyle name="40% - Акцент5 3" xfId="454"/>
    <cellStyle name="40% - Акцент5 3 2" xfId="455"/>
    <cellStyle name="40% - Акцент5 30" xfId="456"/>
    <cellStyle name="40% - Акцент5 31" xfId="457"/>
    <cellStyle name="40% - Акцент5 32" xfId="458"/>
    <cellStyle name="40% - Акцент5 33" xfId="459"/>
    <cellStyle name="40% - Акцент5 34" xfId="460"/>
    <cellStyle name="40% - Акцент5 35" xfId="461"/>
    <cellStyle name="40% - Акцент5 36" xfId="462"/>
    <cellStyle name="40% - Акцент5 37" xfId="463"/>
    <cellStyle name="40% - Акцент5 4" xfId="464"/>
    <cellStyle name="40% - Акцент5 4 2" xfId="465"/>
    <cellStyle name="40% - Акцент5 5" xfId="466"/>
    <cellStyle name="40% - Акцент5 6" xfId="467"/>
    <cellStyle name="40% - Акцент5 7" xfId="468"/>
    <cellStyle name="40% - Акцент5 8" xfId="469"/>
    <cellStyle name="40% - Акцент5 9" xfId="470"/>
    <cellStyle name="40% - Акцент6 10" xfId="471"/>
    <cellStyle name="40% - Акцент6 11" xfId="472"/>
    <cellStyle name="40% - Акцент6 12" xfId="473"/>
    <cellStyle name="40% - Акцент6 13" xfId="474"/>
    <cellStyle name="40% - Акцент6 14" xfId="475"/>
    <cellStyle name="40% - Акцент6 15" xfId="476"/>
    <cellStyle name="40% - Акцент6 16" xfId="477"/>
    <cellStyle name="40% - Акцент6 17" xfId="478"/>
    <cellStyle name="40% - Акцент6 18" xfId="479"/>
    <cellStyle name="40% - Акцент6 19" xfId="480"/>
    <cellStyle name="40% - Акцент6 2" xfId="481"/>
    <cellStyle name="40% - Акцент6 2 2" xfId="482"/>
    <cellStyle name="40% - Акцент6 2 3" xfId="483"/>
    <cellStyle name="40% - Акцент6 20" xfId="484"/>
    <cellStyle name="40% - Акцент6 21" xfId="485"/>
    <cellStyle name="40% - Акцент6 22" xfId="486"/>
    <cellStyle name="40% - Акцент6 23" xfId="487"/>
    <cellStyle name="40% - Акцент6 24" xfId="488"/>
    <cellStyle name="40% - Акцент6 25" xfId="489"/>
    <cellStyle name="40% - Акцент6 26" xfId="490"/>
    <cellStyle name="40% - Акцент6 27" xfId="491"/>
    <cellStyle name="40% - Акцент6 28" xfId="492"/>
    <cellStyle name="40% - Акцент6 29" xfId="493"/>
    <cellStyle name="40% - Акцент6 3" xfId="494"/>
    <cellStyle name="40% - Акцент6 3 2" xfId="495"/>
    <cellStyle name="40% - Акцент6 30" xfId="496"/>
    <cellStyle name="40% - Акцент6 31" xfId="497"/>
    <cellStyle name="40% - Акцент6 32" xfId="498"/>
    <cellStyle name="40% - Акцент6 33" xfId="499"/>
    <cellStyle name="40% - Акцент6 34" xfId="500"/>
    <cellStyle name="40% - Акцент6 35" xfId="501"/>
    <cellStyle name="40% - Акцент6 36" xfId="502"/>
    <cellStyle name="40% - Акцент6 37" xfId="503"/>
    <cellStyle name="40% - Акцент6 4" xfId="504"/>
    <cellStyle name="40% - Акцент6 4 2" xfId="505"/>
    <cellStyle name="40% - Акцент6 5" xfId="506"/>
    <cellStyle name="40% - Акцент6 6" xfId="507"/>
    <cellStyle name="40% - Акцент6 7" xfId="508"/>
    <cellStyle name="40% - Акцент6 8" xfId="509"/>
    <cellStyle name="40% - Акцент6 9" xfId="510"/>
    <cellStyle name="60% - Акцент1 2" xfId="511"/>
    <cellStyle name="60% - Акцент1 3" xfId="512"/>
    <cellStyle name="60% - Акцент2 2" xfId="513"/>
    <cellStyle name="60% - Акцент2 3" xfId="514"/>
    <cellStyle name="60% - Акцент3 2" xfId="515"/>
    <cellStyle name="60% - Акцент3 3" xfId="516"/>
    <cellStyle name="60% - Акцент4 2" xfId="517"/>
    <cellStyle name="60% - Акцент4 3" xfId="518"/>
    <cellStyle name="60% - Акцент5 2" xfId="519"/>
    <cellStyle name="60% - Акцент5 3" xfId="520"/>
    <cellStyle name="60% - Акцент6 2" xfId="521"/>
    <cellStyle name="60% - Акцент6 3" xfId="522"/>
    <cellStyle name="Acdldnnueer" xfId="523"/>
    <cellStyle name="Alilciue [0]_13o2" xfId="524"/>
    <cellStyle name="Alilciue_13o2" xfId="525"/>
    <cellStyle name="Border" xfId="526"/>
    <cellStyle name="Border 2" xfId="527"/>
    <cellStyle name="čárky [0]_10 grösste GvK 020430_final" xfId="528"/>
    <cellStyle name="Comma 2" xfId="3"/>
    <cellStyle name="Comma 2 2" xfId="529"/>
    <cellStyle name="Comma 3" xfId="530"/>
    <cellStyle name="Comma 4" xfId="531"/>
    <cellStyle name="Comma 5" xfId="532"/>
    <cellStyle name="Comma 6" xfId="533"/>
    <cellStyle name="Comma 7" xfId="534"/>
    <cellStyle name="Comma 8" xfId="535"/>
    <cellStyle name="Comma 9" xfId="946"/>
    <cellStyle name="Comma0 - Style3" xfId="536"/>
    <cellStyle name="Currency bold" xfId="537"/>
    <cellStyle name="Date - Style2" xfId="538"/>
    <cellStyle name="E&amp;Y House" xfId="539"/>
    <cellStyle name="Grey" xfId="540"/>
    <cellStyle name="Hyperlink 2" xfId="541"/>
    <cellStyle name="Iau?iue_13o2" xfId="542"/>
    <cellStyle name="Input [yellow]" xfId="543"/>
    <cellStyle name="Normal - Style1" xfId="544"/>
    <cellStyle name="Normal 10" xfId="545"/>
    <cellStyle name="Normal 11" xfId="546"/>
    <cellStyle name="Normal 12" xfId="547"/>
    <cellStyle name="Normal 13" xfId="548"/>
    <cellStyle name="Normal 14" xfId="549"/>
    <cellStyle name="Normal 15" xfId="550"/>
    <cellStyle name="Normal 16" xfId="947"/>
    <cellStyle name="Normal 17" xfId="948"/>
    <cellStyle name="Normal 18" xfId="949"/>
    <cellStyle name="Normal 19" xfId="950"/>
    <cellStyle name="Normal 2" xfId="2"/>
    <cellStyle name="Normal 2 2" xfId="551"/>
    <cellStyle name="Normal 20" xfId="951"/>
    <cellStyle name="Normal 3" xfId="552"/>
    <cellStyle name="Normal 4" xfId="553"/>
    <cellStyle name="Normal 5" xfId="554"/>
    <cellStyle name="Normal 6" xfId="555"/>
    <cellStyle name="Normal 7" xfId="556"/>
    <cellStyle name="Normal 8" xfId="557"/>
    <cellStyle name="Normal 9" xfId="558"/>
    <cellStyle name="Normale_Apporto UN bdg 2002 13.11" xfId="559"/>
    <cellStyle name="normální_Prezentace_200506_podklady" xfId="560"/>
    <cellStyle name="Ociriniaue [0]_13o2" xfId="561"/>
    <cellStyle name="Ociriniaue_13o2" xfId="562"/>
    <cellStyle name="Percen - Style1" xfId="563"/>
    <cellStyle name="Percent [2]" xfId="564"/>
    <cellStyle name="Percent [2] 2" xfId="565"/>
    <cellStyle name="Percent 10" xfId="566"/>
    <cellStyle name="Percent 11" xfId="567"/>
    <cellStyle name="Percent 2" xfId="4"/>
    <cellStyle name="Percent 2 2" xfId="568"/>
    <cellStyle name="Percent 3" xfId="569"/>
    <cellStyle name="Percent 4" xfId="570"/>
    <cellStyle name="Percent 5" xfId="571"/>
    <cellStyle name="Percent 6" xfId="572"/>
    <cellStyle name="Percent 7" xfId="573"/>
    <cellStyle name="Percent 8" xfId="574"/>
    <cellStyle name="Percent 9" xfId="575"/>
    <cellStyle name="Results (don't enter manually)" xfId="576"/>
    <cellStyle name="Standard_08 SR Retail 050909" xfId="577"/>
    <cellStyle name="Style 1" xfId="578"/>
    <cellStyle name="Style 1 2" xfId="579"/>
    <cellStyle name="Style 2" xfId="580"/>
    <cellStyle name="Style 3" xfId="581"/>
    <cellStyle name="Style 4" xfId="582"/>
    <cellStyle name="Style 5" xfId="583"/>
    <cellStyle name="Style 5 2" xfId="584"/>
    <cellStyle name="Style 6" xfId="585"/>
    <cellStyle name="Style 7" xfId="586"/>
    <cellStyle name="Style 8" xfId="587"/>
    <cellStyle name="Style 9" xfId="588"/>
    <cellStyle name="Style 9 2" xfId="589"/>
    <cellStyle name="Tickmark" xfId="590"/>
    <cellStyle name="Work-in-progress" xfId="591"/>
    <cellStyle name="Акцент1 2" xfId="592"/>
    <cellStyle name="Акцент1 3" xfId="593"/>
    <cellStyle name="Акцент2 2" xfId="594"/>
    <cellStyle name="Акцент2 3" xfId="595"/>
    <cellStyle name="Акцент3 2" xfId="596"/>
    <cellStyle name="Акцент3 3" xfId="597"/>
    <cellStyle name="Акцент4 2" xfId="598"/>
    <cellStyle name="Акцент4 3" xfId="599"/>
    <cellStyle name="Акцент5 2" xfId="600"/>
    <cellStyle name="Акцент5 3" xfId="601"/>
    <cellStyle name="Акцент6 2" xfId="602"/>
    <cellStyle name="Акцент6 3" xfId="603"/>
    <cellStyle name="Ввод  2" xfId="604"/>
    <cellStyle name="Ввод  3" xfId="605"/>
    <cellStyle name="Вывод 2" xfId="606"/>
    <cellStyle name="Вывод 3" xfId="607"/>
    <cellStyle name="Вычисление 2" xfId="608"/>
    <cellStyle name="Вычисление 3" xfId="609"/>
    <cellStyle name="Гиперссылка 2" xfId="610"/>
    <cellStyle name="Гиперссылка 3" xfId="611"/>
    <cellStyle name="Денежный 2" xfId="612"/>
    <cellStyle name="Заголовок 1 2" xfId="613"/>
    <cellStyle name="Заголовок 1 3" xfId="614"/>
    <cellStyle name="Заголовок 2 2" xfId="615"/>
    <cellStyle name="Заголовок 2 3" xfId="616"/>
    <cellStyle name="Заголовок 3 2" xfId="617"/>
    <cellStyle name="Заголовок 3 3" xfId="618"/>
    <cellStyle name="Заголовок 4 2" xfId="619"/>
    <cellStyle name="Заголовок 4 3" xfId="620"/>
    <cellStyle name="Итог 2" xfId="621"/>
    <cellStyle name="Итог 2 2" xfId="622"/>
    <cellStyle name="Итог 3" xfId="623"/>
    <cellStyle name="Контрольная ячейка 2" xfId="624"/>
    <cellStyle name="Контрольная ячейка 3" xfId="625"/>
    <cellStyle name="Название 2" xfId="626"/>
    <cellStyle name="Нейтральный 2" xfId="627"/>
    <cellStyle name="Нейтральный 3" xfId="628"/>
    <cellStyle name="Обычный" xfId="0" builtinId="0"/>
    <cellStyle name="Обычный 10" xfId="629"/>
    <cellStyle name="Обычный 10 2" xfId="630"/>
    <cellStyle name="Обычный 100" xfId="631"/>
    <cellStyle name="Обычный 101" xfId="632"/>
    <cellStyle name="Обычный 102" xfId="633"/>
    <cellStyle name="Обычный 103" xfId="634"/>
    <cellStyle name="Обычный 104" xfId="635"/>
    <cellStyle name="Обычный 11" xfId="636"/>
    <cellStyle name="Обычный 12" xfId="637"/>
    <cellStyle name="Обычный 12 2" xfId="638"/>
    <cellStyle name="Обычный 13" xfId="639"/>
    <cellStyle name="Обычный 13 2" xfId="640"/>
    <cellStyle name="Обычный 14" xfId="641"/>
    <cellStyle name="Обычный 15" xfId="642"/>
    <cellStyle name="Обычный 16" xfId="643"/>
    <cellStyle name="Обычный 17" xfId="644"/>
    <cellStyle name="Обычный 18" xfId="645"/>
    <cellStyle name="Обычный 19" xfId="646"/>
    <cellStyle name="Обычный 2" xfId="647"/>
    <cellStyle name="Обычный 2 10" xfId="648"/>
    <cellStyle name="Обычный 2 11" xfId="649"/>
    <cellStyle name="Обычный 2 2" xfId="650"/>
    <cellStyle name="Обычный 2 2 2" xfId="651"/>
    <cellStyle name="Обычный 2 2 3" xfId="652"/>
    <cellStyle name="Обычный 2 2 3 2" xfId="653"/>
    <cellStyle name="Обычный 2 2 4" xfId="654"/>
    <cellStyle name="Обычный 2 3" xfId="655"/>
    <cellStyle name="Обычный 2 3 2" xfId="656"/>
    <cellStyle name="Обычный 2 3 3" xfId="657"/>
    <cellStyle name="Обычный 2 3 4" xfId="658"/>
    <cellStyle name="Обычный 2 3 5" xfId="659"/>
    <cellStyle name="Обычный 2 3 6" xfId="660"/>
    <cellStyle name="Обычный 2 4" xfId="661"/>
    <cellStyle name="Обычный 2 4 2" xfId="662"/>
    <cellStyle name="Обычный 2 5" xfId="663"/>
    <cellStyle name="Обычный 2 5 2" xfId="664"/>
    <cellStyle name="Обычный 2 6" xfId="665"/>
    <cellStyle name="Обычный 2 6 2" xfId="666"/>
    <cellStyle name="Обычный 2 6 3" xfId="667"/>
    <cellStyle name="Обычный 2 7" xfId="668"/>
    <cellStyle name="Обычный 2 8" xfId="669"/>
    <cellStyle name="Обычный 2 9" xfId="670"/>
    <cellStyle name="Обычный 2_Шаблон листа БП Приложение 4" xfId="671"/>
    <cellStyle name="Обычный 20" xfId="672"/>
    <cellStyle name="Обычный 21" xfId="673"/>
    <cellStyle name="Обычный 22" xfId="674"/>
    <cellStyle name="Обычный 23" xfId="675"/>
    <cellStyle name="Обычный 24" xfId="676"/>
    <cellStyle name="Обычный 25" xfId="677"/>
    <cellStyle name="Обычный 26" xfId="678"/>
    <cellStyle name="Обычный 27" xfId="679"/>
    <cellStyle name="Обычный 28" xfId="680"/>
    <cellStyle name="Обычный 29" xfId="681"/>
    <cellStyle name="Обычный 3" xfId="682"/>
    <cellStyle name="Обычный 3 2" xfId="683"/>
    <cellStyle name="Обычный 3 2 2" xfId="684"/>
    <cellStyle name="Обычный 3 2 2 2" xfId="685"/>
    <cellStyle name="Обычный 3 3" xfId="686"/>
    <cellStyle name="Обычный 3 3 2" xfId="687"/>
    <cellStyle name="Обычный 3 4" xfId="688"/>
    <cellStyle name="Обычный 3 5" xfId="689"/>
    <cellStyle name="Обычный 3 6" xfId="690"/>
    <cellStyle name="Обычный 30" xfId="691"/>
    <cellStyle name="Обычный 31" xfId="692"/>
    <cellStyle name="Обычный 32" xfId="693"/>
    <cellStyle name="Обычный 33" xfId="694"/>
    <cellStyle name="Обычный 34" xfId="695"/>
    <cellStyle name="Обычный 35" xfId="696"/>
    <cellStyle name="Обычный 36" xfId="697"/>
    <cellStyle name="Обычный 37" xfId="698"/>
    <cellStyle name="Обычный 38" xfId="699"/>
    <cellStyle name="Обычный 39" xfId="700"/>
    <cellStyle name="Обычный 4" xfId="701"/>
    <cellStyle name="Обычный 4 2" xfId="702"/>
    <cellStyle name="Обычный 4 2 2" xfId="703"/>
    <cellStyle name="Обычный 4 2 3" xfId="704"/>
    <cellStyle name="Обычный 4 3" xfId="705"/>
    <cellStyle name="Обычный 4 4" xfId="706"/>
    <cellStyle name="Обычный 4 5" xfId="707"/>
    <cellStyle name="Обычный 40" xfId="708"/>
    <cellStyle name="Обычный 41" xfId="709"/>
    <cellStyle name="Обычный 42" xfId="710"/>
    <cellStyle name="Обычный 43" xfId="711"/>
    <cellStyle name="Обычный 44" xfId="712"/>
    <cellStyle name="Обычный 45" xfId="713"/>
    <cellStyle name="Обычный 46" xfId="714"/>
    <cellStyle name="Обычный 47" xfId="715"/>
    <cellStyle name="Обычный 48" xfId="716"/>
    <cellStyle name="Обычный 49" xfId="717"/>
    <cellStyle name="Обычный 5" xfId="718"/>
    <cellStyle name="Обычный 5 2" xfId="719"/>
    <cellStyle name="Обычный 5 3" xfId="720"/>
    <cellStyle name="Обычный 5 4" xfId="721"/>
    <cellStyle name="Обычный 50" xfId="722"/>
    <cellStyle name="Обычный 51" xfId="723"/>
    <cellStyle name="Обычный 52" xfId="724"/>
    <cellStyle name="Обычный 53" xfId="725"/>
    <cellStyle name="Обычный 54" xfId="726"/>
    <cellStyle name="Обычный 55" xfId="727"/>
    <cellStyle name="Обычный 56" xfId="728"/>
    <cellStyle name="Обычный 57" xfId="729"/>
    <cellStyle name="Обычный 58" xfId="730"/>
    <cellStyle name="Обычный 59" xfId="731"/>
    <cellStyle name="Обычный 6" xfId="732"/>
    <cellStyle name="Обычный 6 2" xfId="733"/>
    <cellStyle name="Обычный 60" xfId="734"/>
    <cellStyle name="Обычный 61" xfId="735"/>
    <cellStyle name="Обычный 62" xfId="736"/>
    <cellStyle name="Обычный 63" xfId="737"/>
    <cellStyle name="Обычный 64" xfId="738"/>
    <cellStyle name="Обычный 65" xfId="739"/>
    <cellStyle name="Обычный 66" xfId="740"/>
    <cellStyle name="Обычный 67" xfId="741"/>
    <cellStyle name="Обычный 68" xfId="742"/>
    <cellStyle name="Обычный 69" xfId="743"/>
    <cellStyle name="Обычный 7" xfId="744"/>
    <cellStyle name="Обычный 70" xfId="745"/>
    <cellStyle name="Обычный 71" xfId="746"/>
    <cellStyle name="Обычный 72" xfId="747"/>
    <cellStyle name="Обычный 73" xfId="748"/>
    <cellStyle name="Обычный 74" xfId="749"/>
    <cellStyle name="Обычный 75" xfId="750"/>
    <cellStyle name="Обычный 76" xfId="751"/>
    <cellStyle name="Обычный 77" xfId="752"/>
    <cellStyle name="Обычный 78" xfId="753"/>
    <cellStyle name="Обычный 79" xfId="754"/>
    <cellStyle name="Обычный 8" xfId="755"/>
    <cellStyle name="Обычный 80" xfId="756"/>
    <cellStyle name="Обычный 81" xfId="757"/>
    <cellStyle name="Обычный 82" xfId="758"/>
    <cellStyle name="Обычный 83" xfId="759"/>
    <cellStyle name="Обычный 84" xfId="760"/>
    <cellStyle name="Обычный 85" xfId="761"/>
    <cellStyle name="Обычный 86" xfId="762"/>
    <cellStyle name="Обычный 87" xfId="763"/>
    <cellStyle name="Обычный 88" xfId="764"/>
    <cellStyle name="Обычный 89" xfId="765"/>
    <cellStyle name="Обычный 9" xfId="1"/>
    <cellStyle name="Обычный 9 2" xfId="766"/>
    <cellStyle name="Обычный 90" xfId="767"/>
    <cellStyle name="Обычный 91" xfId="768"/>
    <cellStyle name="Обычный 92" xfId="769"/>
    <cellStyle name="Обычный 93" xfId="770"/>
    <cellStyle name="Обычный 94" xfId="771"/>
    <cellStyle name="Обычный 95" xfId="772"/>
    <cellStyle name="Обычный 96" xfId="773"/>
    <cellStyle name="Обычный 97" xfId="774"/>
    <cellStyle name="Обычный 98" xfId="775"/>
    <cellStyle name="Обычный 99" xfId="776"/>
    <cellStyle name="Обычный_God_Формы фин.отчетности_BWU_09_11_03" xfId="777"/>
    <cellStyle name="Плохой 2" xfId="778"/>
    <cellStyle name="Плохой 3" xfId="779"/>
    <cellStyle name="Пояснение 2" xfId="780"/>
    <cellStyle name="Пояснение 3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 2" xfId="793"/>
    <cellStyle name="Примечание 2 3" xfId="794"/>
    <cellStyle name="Примечание 2 4" xfId="795"/>
    <cellStyle name="Примечание 2 5" xfId="796"/>
    <cellStyle name="Примечание 20" xfId="797"/>
    <cellStyle name="Примечание 21" xfId="798"/>
    <cellStyle name="Примечание 22" xfId="799"/>
    <cellStyle name="Примечание 23" xfId="800"/>
    <cellStyle name="Примечание 24" xfId="801"/>
    <cellStyle name="Примечание 25" xfId="802"/>
    <cellStyle name="Примечание 26" xfId="803"/>
    <cellStyle name="Примечание 27" xfId="804"/>
    <cellStyle name="Примечание 28" xfId="805"/>
    <cellStyle name="Примечание 29" xfId="806"/>
    <cellStyle name="Примечание 3" xfId="807"/>
    <cellStyle name="Примечание 3 2" xfId="808"/>
    <cellStyle name="Примечание 3 3" xfId="809"/>
    <cellStyle name="Примечание 30" xfId="810"/>
    <cellStyle name="Примечание 31" xfId="811"/>
    <cellStyle name="Примечание 32" xfId="812"/>
    <cellStyle name="Примечание 33" xfId="813"/>
    <cellStyle name="Примечание 34" xfId="814"/>
    <cellStyle name="Примечание 35" xfId="815"/>
    <cellStyle name="Примечание 36" xfId="816"/>
    <cellStyle name="Примечание 37" xfId="817"/>
    <cellStyle name="Примечание 38" xfId="818"/>
    <cellStyle name="Примечание 4" xfId="819"/>
    <cellStyle name="Примечание 4 2" xfId="820"/>
    <cellStyle name="Примечание 5" xfId="821"/>
    <cellStyle name="Примечание 5 2" xfId="822"/>
    <cellStyle name="Примечание 6" xfId="823"/>
    <cellStyle name="Примечание 7" xfId="824"/>
    <cellStyle name="Примечание 8" xfId="825"/>
    <cellStyle name="Примечание 9" xfId="826"/>
    <cellStyle name="Процентный 2" xfId="827"/>
    <cellStyle name="Процентный 2 2" xfId="828"/>
    <cellStyle name="Процентный 2 2 2" xfId="829"/>
    <cellStyle name="Процентный 2 2 3" xfId="830"/>
    <cellStyle name="Процентный 2 2 4" xfId="831"/>
    <cellStyle name="Процентный 2 3" xfId="832"/>
    <cellStyle name="Процентный 3" xfId="833"/>
    <cellStyle name="Процентный 3 2" xfId="834"/>
    <cellStyle name="Процентный 3 2 2" xfId="835"/>
    <cellStyle name="Процентный 3 2 2 2" xfId="836"/>
    <cellStyle name="Процентный 3 2 3" xfId="837"/>
    <cellStyle name="Процентный 3 2 3 2" xfId="838"/>
    <cellStyle name="Процентный 3 2 4" xfId="839"/>
    <cellStyle name="Процентный 3 2 5" xfId="840"/>
    <cellStyle name="Процентный 3 3" xfId="841"/>
    <cellStyle name="Процентный 3 4" xfId="842"/>
    <cellStyle name="Процентный 3 5" xfId="843"/>
    <cellStyle name="Процентный 4" xfId="844"/>
    <cellStyle name="Процентный 4 2" xfId="845"/>
    <cellStyle name="Процентный 5" xfId="846"/>
    <cellStyle name="Процентный 5 2" xfId="847"/>
    <cellStyle name="Связанная ячейка 2" xfId="848"/>
    <cellStyle name="Связанная ячейка 3" xfId="849"/>
    <cellStyle name="Стиль 1" xfId="850"/>
    <cellStyle name="Стиль 1 2" xfId="851"/>
    <cellStyle name="Стиль 1 3" xfId="852"/>
    <cellStyle name="Стиль 1 4" xfId="853"/>
    <cellStyle name="Стиль 2" xfId="854"/>
    <cellStyle name="Стиль 3" xfId="855"/>
    <cellStyle name="Стиль 3 2" xfId="856"/>
    <cellStyle name="Стиль 4" xfId="857"/>
    <cellStyle name="Стиль 5" xfId="858"/>
    <cellStyle name="Стиль 5 2" xfId="859"/>
    <cellStyle name="Стиль 6" xfId="860"/>
    <cellStyle name="Стиль 7" xfId="861"/>
    <cellStyle name="Стиль 8" xfId="862"/>
    <cellStyle name="Стиль 9" xfId="863"/>
    <cellStyle name="Стиль 9 2" xfId="864"/>
    <cellStyle name="Текст предупреждения 2" xfId="865"/>
    <cellStyle name="Текст предупреждения 3" xfId="866"/>
    <cellStyle name="Тысячи [0]_30305" xfId="867"/>
    <cellStyle name="Тысячи_30305" xfId="868"/>
    <cellStyle name="Уровень1" xfId="869"/>
    <cellStyle name="УровеньБахр1" xfId="870"/>
    <cellStyle name="УровеньБАХР2" xfId="871"/>
    <cellStyle name="УровеньБАХР22" xfId="872"/>
    <cellStyle name="УровеньБАХР22 2" xfId="873"/>
    <cellStyle name="УровеньБАХР3" xfId="874"/>
    <cellStyle name="Финансовый 10" xfId="875"/>
    <cellStyle name="Финансовый 11" xfId="876"/>
    <cellStyle name="Финансовый 12" xfId="877"/>
    <cellStyle name="Финансовый 13" xfId="878"/>
    <cellStyle name="Финансовый 14" xfId="879"/>
    <cellStyle name="Финансовый 15" xfId="880"/>
    <cellStyle name="Финансовый 16" xfId="881"/>
    <cellStyle name="Финансовый 17" xfId="882"/>
    <cellStyle name="Финансовый 18" xfId="883"/>
    <cellStyle name="Финансовый 19" xfId="884"/>
    <cellStyle name="Финансовый 2" xfId="885"/>
    <cellStyle name="Финансовый 2 10" xfId="886"/>
    <cellStyle name="Финансовый 2 11" xfId="887"/>
    <cellStyle name="Финансовый 2 11 2" xfId="888"/>
    <cellStyle name="Финансовый 2 12" xfId="889"/>
    <cellStyle name="Финансовый 2 13" xfId="890"/>
    <cellStyle name="Финансовый 2 2" xfId="891"/>
    <cellStyle name="Финансовый 2 2 2" xfId="892"/>
    <cellStyle name="Финансовый 2 2 2 2" xfId="893"/>
    <cellStyle name="Финансовый 2 2 2 3" xfId="894"/>
    <cellStyle name="Финансовый 2 2 3" xfId="895"/>
    <cellStyle name="Финансовый 2 2 4" xfId="896"/>
    <cellStyle name="Финансовый 2 2 5" xfId="897"/>
    <cellStyle name="Финансовый 2 2 6" xfId="898"/>
    <cellStyle name="Финансовый 2 2 7" xfId="899"/>
    <cellStyle name="Финансовый 2 2_Продуктивность 2008-12-11" xfId="900"/>
    <cellStyle name="Финансовый 2 3" xfId="901"/>
    <cellStyle name="Финансовый 2 3 2" xfId="902"/>
    <cellStyle name="Финансовый 2 3 3" xfId="903"/>
    <cellStyle name="Финансовый 2 4" xfId="904"/>
    <cellStyle name="Финансовый 2 4 2" xfId="905"/>
    <cellStyle name="Финансовый 2 4 3" xfId="906"/>
    <cellStyle name="Финансовый 2 5" xfId="907"/>
    <cellStyle name="Финансовый 2 6" xfId="908"/>
    <cellStyle name="Финансовый 2 7" xfId="909"/>
    <cellStyle name="Финансовый 2 8" xfId="910"/>
    <cellStyle name="Финансовый 2 9" xfId="911"/>
    <cellStyle name="Финансовый 2_Продуктивность 2008-12-11" xfId="912"/>
    <cellStyle name="Финансовый 20" xfId="913"/>
    <cellStyle name="Финансовый 21" xfId="914"/>
    <cellStyle name="Финансовый 22" xfId="915"/>
    <cellStyle name="Финансовый 23" xfId="916"/>
    <cellStyle name="Финансовый 24" xfId="917"/>
    <cellStyle name="Финансовый 25" xfId="918"/>
    <cellStyle name="Финансовый 26" xfId="919"/>
    <cellStyle name="Финансовый 27" xfId="920"/>
    <cellStyle name="Финансовый 28" xfId="921"/>
    <cellStyle name="Финансовый 29" xfId="922"/>
    <cellStyle name="Финансовый 3" xfId="923"/>
    <cellStyle name="Финансовый 3 2" xfId="924"/>
    <cellStyle name="Финансовый 3 3" xfId="925"/>
    <cellStyle name="Финансовый 30" xfId="926"/>
    <cellStyle name="Финансовый 31" xfId="927"/>
    <cellStyle name="Финансовый 32" xfId="928"/>
    <cellStyle name="Финансовый 4" xfId="929"/>
    <cellStyle name="Финансовый 4 2" xfId="930"/>
    <cellStyle name="Финансовый 4 2 2" xfId="931"/>
    <cellStyle name="Финансовый 4 3" xfId="932"/>
    <cellStyle name="Финансовый 4_Продуктивность 2008-12-11" xfId="933"/>
    <cellStyle name="Финансовый 5" xfId="934"/>
    <cellStyle name="Финансовый 5 2" xfId="935"/>
    <cellStyle name="Финансовый 5 3" xfId="936"/>
    <cellStyle name="Финансовый 6" xfId="937"/>
    <cellStyle name="Финансовый 6 2" xfId="938"/>
    <cellStyle name="Финансовый 6 3" xfId="939"/>
    <cellStyle name="Финансовый 7" xfId="940"/>
    <cellStyle name="Финансовый 8" xfId="941"/>
    <cellStyle name="Финансовый 9" xfId="942"/>
    <cellStyle name="Формулы" xfId="943"/>
    <cellStyle name="Хороший 2" xfId="944"/>
    <cellStyle name="Хороший 3" xfId="9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risa-Ten\Local%20Settings\Temporary%20Internet%20Files\OLK23\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khasenova\Desktop\&#1052;&#1072;&#1076;&#1080;&#1085;&#1072;\2016\01%2007\&#1060;&#1086;&#1088;&#1084;&#1099;%20&#1076;&#1083;&#1103;%20&#1087;&#1091;&#1073;&#1083;_010716_&#1088;&#1072;&#1073;_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Khasenova\Desktop\&#1052;&#1072;&#1076;&#1080;&#1085;&#1072;\2016\01%2010\&#1060;&#1086;&#1088;&#1084;&#1099;%20&#1076;&#1083;&#1103;%20&#1087;&#1091;&#1073;&#1083;_011016_&#1088;&#1072;&#1073;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Н"/>
      <sheetName val="adj"/>
      <sheetName val="TS_new"/>
      <sheetName val="F1"/>
      <sheetName val="F2"/>
      <sheetName val="F3"/>
      <sheetName val="F4"/>
      <sheetName val="F3_рабочая"/>
      <sheetName val="forex"/>
      <sheetName val="f1_BI"/>
      <sheetName val="f2_BI"/>
      <sheetName val="f3_BI"/>
      <sheetName val="f4_BI"/>
      <sheetName val="Форма 2_1кв2016"/>
      <sheetName val="TS 310516"/>
      <sheetName val="корректировки"/>
      <sheetName val="BS_TS"/>
      <sheetName val="PnL_ежем_TS"/>
      <sheetName val="TS 310516_без корректировок"/>
      <sheetName val="Ф1_BI"/>
      <sheetName val="Ф2_BI"/>
      <sheetName val="Ф3_BI"/>
      <sheetName val="Ф4_BI"/>
      <sheetName val="PnL_ежеквартально"/>
      <sheetName val="BS_BI_final"/>
      <sheetName val="PnL_ежем_BI"/>
      <sheetName val="CashFlow"/>
      <sheetName val="EqM"/>
      <sheetName val="CF1"/>
      <sheetName val="Переоценка 01.04.16"/>
      <sheetName val="Переоценка"/>
      <sheetName val="Переоценка 01.07"/>
      <sheetName val="Лист2"/>
      <sheetName val="Sheet1"/>
      <sheetName val="Sheet3"/>
      <sheetName val="Форма №3"/>
    </sheetNames>
    <sheetDataSet>
      <sheetData sheetId="0"/>
      <sheetData sheetId="1"/>
      <sheetData sheetId="2"/>
      <sheetData sheetId="3">
        <row r="36">
          <cell r="D36">
            <v>27357000</v>
          </cell>
        </row>
      </sheetData>
      <sheetData sheetId="4">
        <row r="40">
          <cell r="F40">
            <v>-1289151</v>
          </cell>
        </row>
      </sheetData>
      <sheetData sheetId="5"/>
      <sheetData sheetId="6"/>
      <sheetData sheetId="7"/>
      <sheetData sheetId="8"/>
      <sheetData sheetId="9">
        <row r="8">
          <cell r="B8">
            <v>20036204</v>
          </cell>
        </row>
        <row r="9">
          <cell r="B9">
            <v>28059405</v>
          </cell>
        </row>
        <row r="10">
          <cell r="B10">
            <v>8764173</v>
          </cell>
        </row>
        <row r="11">
          <cell r="B11">
            <v>78279597</v>
          </cell>
        </row>
        <row r="12">
          <cell r="B12">
            <v>5789896</v>
          </cell>
        </row>
        <row r="13">
          <cell r="B13">
            <v>659654</v>
          </cell>
        </row>
        <row r="14">
          <cell r="B14">
            <v>1449834</v>
          </cell>
        </row>
        <row r="15">
          <cell r="B15">
            <v>3192449</v>
          </cell>
        </row>
        <row r="16">
          <cell r="B16">
            <v>1099846</v>
          </cell>
        </row>
        <row r="17">
          <cell r="B17">
            <v>8396199</v>
          </cell>
        </row>
        <row r="20">
          <cell r="B20">
            <v>15225087</v>
          </cell>
        </row>
        <row r="21">
          <cell r="B21">
            <v>87647958</v>
          </cell>
        </row>
        <row r="22">
          <cell r="B22">
            <v>19108717</v>
          </cell>
        </row>
        <row r="23">
          <cell r="B23">
            <v>13243048</v>
          </cell>
        </row>
        <row r="24">
          <cell r="B24">
            <v>175258</v>
          </cell>
        </row>
        <row r="25">
          <cell r="B25">
            <v>1523821</v>
          </cell>
        </row>
        <row r="28">
          <cell r="B28">
            <v>27357000</v>
          </cell>
        </row>
        <row r="30">
          <cell r="B30">
            <v>27357000</v>
          </cell>
        </row>
        <row r="32">
          <cell r="B32">
            <v>197165</v>
          </cell>
        </row>
        <row r="33">
          <cell r="B33">
            <v>-7365829</v>
          </cell>
        </row>
        <row r="34">
          <cell r="B34">
            <v>1011802</v>
          </cell>
        </row>
        <row r="35">
          <cell r="B35">
            <v>-2396774</v>
          </cell>
        </row>
        <row r="38">
          <cell r="B38">
            <v>6471</v>
          </cell>
        </row>
      </sheetData>
      <sheetData sheetId="10"/>
      <sheetData sheetId="11">
        <row r="11">
          <cell r="D11">
            <v>3562454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Н"/>
      <sheetName val="adj"/>
      <sheetName val="TS_new"/>
      <sheetName val="F1"/>
      <sheetName val="F2"/>
      <sheetName val="F3"/>
      <sheetName val="F4"/>
      <sheetName val="F3_рабочая"/>
      <sheetName val="forex"/>
      <sheetName val="f1_BI"/>
      <sheetName val="f2_BI"/>
      <sheetName val="f3_BI_"/>
      <sheetName val="f3_BI"/>
      <sheetName val="f4_BI"/>
      <sheetName val="Форма 2_2кв2016"/>
      <sheetName val="TS 310516"/>
      <sheetName val="корректировки"/>
      <sheetName val="BS_TS"/>
      <sheetName val="PnL_ежем_TS"/>
      <sheetName val="TS 310516_без корректировок"/>
      <sheetName val="Ф1_BI"/>
      <sheetName val="Ф2_BI"/>
      <sheetName val="Ф3_BI"/>
      <sheetName val="Ф4_BI"/>
      <sheetName val="PnL_ежеквартально"/>
      <sheetName val="BS_BI_final"/>
      <sheetName val="PnL_ежем_BI"/>
      <sheetName val="CashFlow"/>
      <sheetName val="EqM"/>
      <sheetName val="CF1"/>
      <sheetName val="Переоценка 01.04.16"/>
      <sheetName val="Переоценка"/>
      <sheetName val="Переоценка 01.07"/>
      <sheetName val="Лист2"/>
      <sheetName val="Sheet1"/>
      <sheetName val="Sheet3"/>
      <sheetName val="маржа по СБ"/>
    </sheetNames>
    <sheetDataSet>
      <sheetData sheetId="0"/>
      <sheetData sheetId="1"/>
      <sheetData sheetId="2"/>
      <sheetData sheetId="3">
        <row r="12">
          <cell r="C12">
            <v>16598650</v>
          </cell>
          <cell r="D12">
            <v>49892441</v>
          </cell>
        </row>
        <row r="35">
          <cell r="C35">
            <v>27357000</v>
          </cell>
          <cell r="D35">
            <v>27357000</v>
          </cell>
        </row>
        <row r="37">
          <cell r="C37">
            <v>-7365830</v>
          </cell>
          <cell r="D37">
            <v>-3635580</v>
          </cell>
        </row>
        <row r="38">
          <cell r="C38">
            <v>1011802</v>
          </cell>
          <cell r="D38">
            <v>1011802</v>
          </cell>
        </row>
        <row r="39">
          <cell r="C39">
            <v>555071</v>
          </cell>
          <cell r="D39">
            <v>-142396</v>
          </cell>
        </row>
        <row r="40">
          <cell r="C40">
            <v>-3077416</v>
          </cell>
          <cell r="D40">
            <v>-3730250</v>
          </cell>
        </row>
        <row r="41">
          <cell r="C41">
            <v>18480627</v>
          </cell>
          <cell r="D41">
            <v>20860576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S103"/>
  <sheetViews>
    <sheetView view="pageBreakPreview" topLeftCell="A25" zoomScale="90" zoomScaleNormal="80" zoomScaleSheetLayoutView="90" workbookViewId="0">
      <selection activeCell="C50" sqref="C50:C53"/>
    </sheetView>
  </sheetViews>
  <sheetFormatPr defaultRowHeight="15"/>
  <cols>
    <col min="1" max="1" width="9.140625" style="13"/>
    <col min="2" max="2" width="6.7109375" style="13" customWidth="1"/>
    <col min="3" max="3" width="56.5703125" style="16" customWidth="1"/>
    <col min="4" max="4" width="21" style="46" customWidth="1"/>
    <col min="5" max="5" width="21" style="46" bestFit="1" customWidth="1"/>
    <col min="6" max="6" width="6.42578125" style="13" customWidth="1"/>
    <col min="7" max="7" width="13.5703125" style="13" hidden="1" customWidth="1"/>
    <col min="8" max="8" width="12.140625" style="13" hidden="1" customWidth="1"/>
    <col min="9" max="10" width="10.5703125" style="13" bestFit="1" customWidth="1"/>
    <col min="11" max="15" width="9.140625" style="13"/>
    <col min="16" max="16" width="17.28515625" style="13" bestFit="1" customWidth="1"/>
    <col min="17" max="17" width="9.140625" style="13"/>
    <col min="18" max="18" width="13.140625" style="13" customWidth="1"/>
    <col min="19" max="16384" width="9.140625" style="13"/>
  </cols>
  <sheetData>
    <row r="1" spans="3:10">
      <c r="C1" s="1" t="s">
        <v>0</v>
      </c>
      <c r="D1" s="14"/>
      <c r="E1" s="15" t="s">
        <v>1</v>
      </c>
    </row>
    <row r="2" spans="3:10">
      <c r="C2" s="1"/>
      <c r="D2" s="14"/>
      <c r="E2" s="15"/>
    </row>
    <row r="3" spans="3:10">
      <c r="C3" s="176" t="s">
        <v>38</v>
      </c>
      <c r="D3" s="176"/>
      <c r="E3" s="176"/>
      <c r="F3" s="176"/>
    </row>
    <row r="4" spans="3:10">
      <c r="C4" s="177" t="s">
        <v>39</v>
      </c>
      <c r="D4" s="177"/>
      <c r="E4" s="177"/>
      <c r="F4" s="177"/>
    </row>
    <row r="5" spans="3:10">
      <c r="C5" s="178" t="s">
        <v>40</v>
      </c>
      <c r="D5" s="178"/>
      <c r="E5" s="178"/>
      <c r="F5" s="178"/>
    </row>
    <row r="6" spans="3:10">
      <c r="C6" s="177" t="s">
        <v>88</v>
      </c>
      <c r="D6" s="177"/>
      <c r="E6" s="177"/>
      <c r="F6" s="177"/>
    </row>
    <row r="7" spans="3:10">
      <c r="C7" s="2"/>
      <c r="D7" s="2"/>
      <c r="E7" s="2"/>
      <c r="F7" s="2"/>
    </row>
    <row r="8" spans="3:10" ht="15.75" thickBot="1">
      <c r="D8" s="17"/>
      <c r="E8" s="18" t="s">
        <v>2</v>
      </c>
    </row>
    <row r="9" spans="3:10" ht="15.75" thickBot="1">
      <c r="C9" s="76" t="s">
        <v>3</v>
      </c>
      <c r="D9" s="116" t="s">
        <v>90</v>
      </c>
      <c r="E9" s="117" t="s">
        <v>4</v>
      </c>
    </row>
    <row r="10" spans="3:10" ht="15.75" thickBot="1">
      <c r="C10" s="77">
        <v>1</v>
      </c>
      <c r="D10" s="78">
        <v>2</v>
      </c>
      <c r="E10" s="79">
        <v>3</v>
      </c>
      <c r="F10" s="19"/>
    </row>
    <row r="11" spans="3:10">
      <c r="C11" s="3" t="s">
        <v>5</v>
      </c>
      <c r="D11" s="20"/>
      <c r="E11" s="21"/>
    </row>
    <row r="12" spans="3:10">
      <c r="C12" s="4" t="s">
        <v>6</v>
      </c>
      <c r="D12" s="84">
        <v>16598650</v>
      </c>
      <c r="E12" s="85">
        <v>49892441</v>
      </c>
      <c r="G12" s="22">
        <f>[7]f1_BI!B8</f>
        <v>20036204</v>
      </c>
      <c r="H12" s="22">
        <f t="shared" ref="H12:H44" si="0">D12-G12</f>
        <v>-3437554</v>
      </c>
      <c r="J12" s="23"/>
    </row>
    <row r="13" spans="3:10">
      <c r="C13" s="4" t="s">
        <v>7</v>
      </c>
      <c r="D13" s="84">
        <v>50967025</v>
      </c>
      <c r="E13" s="85">
        <v>2796</v>
      </c>
      <c r="G13" s="22">
        <f>[7]f1_BI!B9</f>
        <v>28059405</v>
      </c>
      <c r="H13" s="22">
        <f t="shared" si="0"/>
        <v>22907620</v>
      </c>
      <c r="J13" s="23"/>
    </row>
    <row r="14" spans="3:10">
      <c r="C14" s="4" t="s">
        <v>8</v>
      </c>
      <c r="D14" s="84">
        <v>579829</v>
      </c>
      <c r="E14" s="85">
        <v>577587</v>
      </c>
      <c r="G14" s="22">
        <f>[7]f1_BI!B10</f>
        <v>8764173</v>
      </c>
      <c r="H14" s="22">
        <f t="shared" si="0"/>
        <v>-8184344</v>
      </c>
      <c r="J14" s="23"/>
    </row>
    <row r="15" spans="3:10">
      <c r="C15" s="4" t="s">
        <v>9</v>
      </c>
      <c r="D15" s="84">
        <v>75896401</v>
      </c>
      <c r="E15" s="85">
        <v>92734701</v>
      </c>
      <c r="G15" s="22">
        <f>[7]f1_BI!B11</f>
        <v>78279597</v>
      </c>
      <c r="H15" s="22">
        <f t="shared" si="0"/>
        <v>-2383196</v>
      </c>
      <c r="J15" s="23"/>
    </row>
    <row r="16" spans="3:10">
      <c r="C16" s="4" t="s">
        <v>10</v>
      </c>
      <c r="D16" s="84">
        <v>10015225</v>
      </c>
      <c r="E16" s="85">
        <v>6483525</v>
      </c>
      <c r="G16" s="22">
        <f>[7]f1_BI!B12</f>
        <v>5789896</v>
      </c>
      <c r="H16" s="22">
        <f t="shared" si="0"/>
        <v>4225329</v>
      </c>
      <c r="J16" s="23"/>
    </row>
    <row r="17" spans="3:19">
      <c r="C17" s="4" t="s">
        <v>11</v>
      </c>
      <c r="D17" s="84">
        <v>641470</v>
      </c>
      <c r="E17" s="85">
        <v>656314</v>
      </c>
      <c r="G17" s="22">
        <f>[7]f1_BI!B13</f>
        <v>659654</v>
      </c>
      <c r="H17" s="22">
        <f t="shared" si="0"/>
        <v>-18184</v>
      </c>
      <c r="J17" s="23"/>
    </row>
    <row r="18" spans="3:19">
      <c r="C18" s="4" t="s">
        <v>12</v>
      </c>
      <c r="D18" s="84">
        <v>6429758</v>
      </c>
      <c r="E18" s="85">
        <v>7539881</v>
      </c>
      <c r="G18" s="22"/>
      <c r="H18" s="22"/>
      <c r="J18" s="23"/>
    </row>
    <row r="19" spans="3:19">
      <c r="C19" s="4" t="s">
        <v>13</v>
      </c>
      <c r="D19" s="84">
        <v>3101859</v>
      </c>
      <c r="E19" s="85">
        <v>3184647</v>
      </c>
      <c r="G19" s="22">
        <f>[7]f1_BI!B15</f>
        <v>3192449</v>
      </c>
      <c r="H19" s="22">
        <f t="shared" si="0"/>
        <v>-90590</v>
      </c>
      <c r="J19" s="23"/>
    </row>
    <row r="20" spans="3:19">
      <c r="C20" s="4" t="s">
        <v>14</v>
      </c>
      <c r="D20" s="84">
        <v>1089408</v>
      </c>
      <c r="E20" s="85">
        <v>1082726</v>
      </c>
      <c r="G20" s="22">
        <f>[7]f1_BI!B16</f>
        <v>1099846</v>
      </c>
      <c r="H20" s="22">
        <f t="shared" si="0"/>
        <v>-10438</v>
      </c>
      <c r="J20" s="23"/>
    </row>
    <row r="21" spans="3:19" ht="30">
      <c r="C21" s="4" t="s">
        <v>15</v>
      </c>
      <c r="D21" s="84">
        <v>1583266</v>
      </c>
      <c r="E21" s="85">
        <v>934606</v>
      </c>
      <c r="G21" s="22">
        <f>[7]f1_BI!B14</f>
        <v>1449834</v>
      </c>
      <c r="H21" s="22">
        <f>D21-G21</f>
        <v>133432</v>
      </c>
      <c r="J21" s="23"/>
    </row>
    <row r="22" spans="3:19" ht="20.25" customHeight="1">
      <c r="C22" s="4" t="s">
        <v>16</v>
      </c>
      <c r="D22" s="84">
        <v>1728651</v>
      </c>
      <c r="E22" s="85">
        <v>1400109</v>
      </c>
      <c r="G22" s="22">
        <f>[7]f1_BI!B17</f>
        <v>8396199</v>
      </c>
      <c r="H22" s="22">
        <f t="shared" si="0"/>
        <v>-6667548</v>
      </c>
      <c r="I22" s="22"/>
      <c r="J22" s="22"/>
    </row>
    <row r="23" spans="3:19">
      <c r="C23" s="5" t="s">
        <v>17</v>
      </c>
      <c r="D23" s="86">
        <v>168631542</v>
      </c>
      <c r="E23" s="87">
        <v>164489333</v>
      </c>
      <c r="G23" s="22">
        <f>SUM(G12:G22)</f>
        <v>155727257</v>
      </c>
      <c r="H23" s="22">
        <f t="shared" si="0"/>
        <v>12904285</v>
      </c>
      <c r="J23" s="23"/>
    </row>
    <row r="24" spans="3:19">
      <c r="C24" s="6" t="s">
        <v>18</v>
      </c>
      <c r="D24" s="88"/>
      <c r="E24" s="89"/>
      <c r="G24" s="22">
        <f>D24-[7]BS_BI_final!D21</f>
        <v>0</v>
      </c>
      <c r="H24" s="22">
        <f t="shared" si="0"/>
        <v>0</v>
      </c>
    </row>
    <row r="25" spans="3:19">
      <c r="C25" s="4" t="s">
        <v>19</v>
      </c>
      <c r="D25" s="84">
        <v>37481389</v>
      </c>
      <c r="E25" s="85">
        <v>5708048</v>
      </c>
      <c r="G25" s="22">
        <f>[7]f1_BI!B20</f>
        <v>15225087</v>
      </c>
      <c r="H25" s="22">
        <f t="shared" si="0"/>
        <v>22256302</v>
      </c>
      <c r="J25" s="23"/>
    </row>
    <row r="26" spans="3:19">
      <c r="C26" s="4" t="s">
        <v>20</v>
      </c>
      <c r="D26" s="84">
        <v>79094268</v>
      </c>
      <c r="E26" s="85">
        <v>104937199</v>
      </c>
      <c r="G26" s="22">
        <f>[7]f1_BI!B21</f>
        <v>87647958</v>
      </c>
      <c r="H26" s="22">
        <f t="shared" si="0"/>
        <v>-8553690</v>
      </c>
      <c r="J26" s="23"/>
    </row>
    <row r="27" spans="3:19">
      <c r="C27" s="4" t="s">
        <v>21</v>
      </c>
      <c r="D27" s="84">
        <v>18833713</v>
      </c>
      <c r="E27" s="85">
        <v>18867470</v>
      </c>
      <c r="G27" s="22">
        <f>[7]f1_BI!B22</f>
        <v>19108717</v>
      </c>
      <c r="H27" s="22">
        <f t="shared" si="0"/>
        <v>-275004</v>
      </c>
      <c r="J27" s="23"/>
    </row>
    <row r="28" spans="3:19">
      <c r="C28" s="4" t="s">
        <v>22</v>
      </c>
      <c r="D28" s="84">
        <v>13268129</v>
      </c>
      <c r="E28" s="85">
        <v>11538590</v>
      </c>
      <c r="G28" s="22">
        <f>[7]f1_BI!B23</f>
        <v>13243048</v>
      </c>
      <c r="H28" s="22">
        <f t="shared" si="0"/>
        <v>25081</v>
      </c>
      <c r="J28" s="23"/>
    </row>
    <row r="29" spans="3:19">
      <c r="C29" s="4" t="s">
        <v>23</v>
      </c>
      <c r="D29" s="84">
        <v>12451</v>
      </c>
      <c r="E29" s="85">
        <v>251446</v>
      </c>
      <c r="G29" s="22">
        <f>[7]f1_BI!B24</f>
        <v>175258</v>
      </c>
      <c r="H29" s="22">
        <f t="shared" si="0"/>
        <v>-162807</v>
      </c>
      <c r="J29" s="23"/>
    </row>
    <row r="30" spans="3:19">
      <c r="C30" s="4" t="s">
        <v>24</v>
      </c>
      <c r="D30" s="84">
        <v>1460965</v>
      </c>
      <c r="E30" s="85">
        <v>2326004</v>
      </c>
      <c r="G30" s="22">
        <f>[7]f1_BI!B25</f>
        <v>1523821</v>
      </c>
      <c r="H30" s="22">
        <f t="shared" si="0"/>
        <v>-62856</v>
      </c>
      <c r="J30" s="23"/>
      <c r="P30" s="24"/>
      <c r="Q30" s="24"/>
      <c r="R30" s="24"/>
      <c r="S30" s="24"/>
    </row>
    <row r="31" spans="3:19">
      <c r="C31" s="5" t="s">
        <v>25</v>
      </c>
      <c r="D31" s="86">
        <v>150150915</v>
      </c>
      <c r="E31" s="87">
        <v>143628757</v>
      </c>
      <c r="G31" s="22">
        <f>SUM(G24:G30)</f>
        <v>136923889</v>
      </c>
      <c r="H31" s="22">
        <f t="shared" si="0"/>
        <v>13227026</v>
      </c>
      <c r="J31" s="23"/>
      <c r="P31" s="24"/>
      <c r="Q31" s="24"/>
      <c r="R31" s="24"/>
      <c r="S31" s="24"/>
    </row>
    <row r="32" spans="3:19">
      <c r="C32" s="6" t="s">
        <v>26</v>
      </c>
      <c r="D32" s="88"/>
      <c r="E32" s="89"/>
      <c r="G32" s="22">
        <f>D32-[7]BS_BI_final!D29</f>
        <v>0</v>
      </c>
      <c r="H32" s="22">
        <f t="shared" si="0"/>
        <v>0</v>
      </c>
      <c r="P32" s="25"/>
      <c r="Q32" s="24"/>
      <c r="R32" s="24"/>
      <c r="S32" s="24"/>
    </row>
    <row r="33" spans="3:19">
      <c r="C33" s="4" t="s">
        <v>27</v>
      </c>
      <c r="D33" s="84">
        <v>27357000</v>
      </c>
      <c r="E33" s="85">
        <v>27357000</v>
      </c>
      <c r="G33" s="22">
        <f>[7]f1_BI!B28</f>
        <v>27357000</v>
      </c>
      <c r="H33" s="22">
        <f t="shared" si="0"/>
        <v>0</v>
      </c>
      <c r="P33" s="25"/>
      <c r="Q33" s="24"/>
      <c r="R33" s="24"/>
      <c r="S33" s="24"/>
    </row>
    <row r="34" spans="3:19">
      <c r="C34" s="4" t="s">
        <v>28</v>
      </c>
      <c r="D34" s="84"/>
      <c r="E34" s="85"/>
      <c r="G34" s="22">
        <f>[7]f1_BI!B29</f>
        <v>0</v>
      </c>
      <c r="H34" s="22">
        <f t="shared" si="0"/>
        <v>0</v>
      </c>
      <c r="P34" s="25"/>
      <c r="Q34" s="24"/>
      <c r="R34" s="24"/>
      <c r="S34" s="24"/>
    </row>
    <row r="35" spans="3:19">
      <c r="C35" s="4" t="s">
        <v>29</v>
      </c>
      <c r="D35" s="84">
        <v>27357000</v>
      </c>
      <c r="E35" s="85">
        <v>27357000</v>
      </c>
      <c r="G35" s="22">
        <f>[7]f1_BI!B30</f>
        <v>27357000</v>
      </c>
      <c r="H35" s="22">
        <f t="shared" si="0"/>
        <v>0</v>
      </c>
      <c r="P35" s="26"/>
      <c r="Q35" s="24"/>
      <c r="R35" s="24"/>
      <c r="S35" s="24"/>
    </row>
    <row r="36" spans="3:19">
      <c r="C36" s="4" t="s">
        <v>30</v>
      </c>
      <c r="D36" s="84">
        <v>0</v>
      </c>
      <c r="E36" s="85">
        <v>0</v>
      </c>
      <c r="G36" s="22">
        <f>[7]f1_BI!B31</f>
        <v>0</v>
      </c>
      <c r="H36" s="22">
        <f t="shared" si="0"/>
        <v>0</v>
      </c>
      <c r="P36" s="25"/>
      <c r="Q36" s="24"/>
      <c r="R36" s="24"/>
      <c r="S36" s="24"/>
    </row>
    <row r="37" spans="3:19">
      <c r="C37" s="4" t="s">
        <v>73</v>
      </c>
      <c r="D37" s="82">
        <v>-7365830</v>
      </c>
      <c r="E37" s="83">
        <v>-3635580</v>
      </c>
      <c r="G37" s="22">
        <f>[7]f1_BI!B33</f>
        <v>-7365829</v>
      </c>
      <c r="H37" s="22">
        <f t="shared" si="0"/>
        <v>-1</v>
      </c>
      <c r="P37" s="27"/>
      <c r="Q37" s="24"/>
      <c r="R37" s="24"/>
      <c r="S37" s="24"/>
    </row>
    <row r="38" spans="3:19">
      <c r="C38" s="4" t="s">
        <v>31</v>
      </c>
      <c r="D38" s="82">
        <v>1011802</v>
      </c>
      <c r="E38" s="83">
        <v>1011802</v>
      </c>
      <c r="G38" s="22">
        <f>[7]f1_BI!B34</f>
        <v>1011802</v>
      </c>
      <c r="H38" s="22">
        <f t="shared" si="0"/>
        <v>0</v>
      </c>
      <c r="P38" s="24"/>
      <c r="Q38" s="24"/>
      <c r="R38" s="24"/>
      <c r="S38" s="24"/>
    </row>
    <row r="39" spans="3:19" ht="42" customHeight="1">
      <c r="C39" s="4" t="s">
        <v>71</v>
      </c>
      <c r="D39" s="82">
        <v>555071</v>
      </c>
      <c r="E39" s="83">
        <v>-142396</v>
      </c>
      <c r="G39" s="22">
        <f>[7]f1_BI!B32</f>
        <v>197165</v>
      </c>
      <c r="H39" s="22">
        <f t="shared" si="0"/>
        <v>357906</v>
      </c>
      <c r="P39" s="24"/>
      <c r="Q39" s="24"/>
      <c r="R39" s="24"/>
      <c r="S39" s="24"/>
    </row>
    <row r="40" spans="3:19">
      <c r="C40" s="4" t="s">
        <v>72</v>
      </c>
      <c r="D40" s="84">
        <v>-3077416</v>
      </c>
      <c r="E40" s="85">
        <v>-3730250</v>
      </c>
      <c r="G40" s="22">
        <f>[7]f1_BI!B35</f>
        <v>-2396774</v>
      </c>
      <c r="H40" s="22">
        <f t="shared" si="0"/>
        <v>-680642</v>
      </c>
      <c r="P40" s="24"/>
      <c r="Q40" s="24"/>
      <c r="R40" s="24"/>
      <c r="S40" s="24"/>
    </row>
    <row r="41" spans="3:19">
      <c r="C41" s="7" t="s">
        <v>32</v>
      </c>
      <c r="D41" s="86">
        <v>18480627</v>
      </c>
      <c r="E41" s="87">
        <v>20860576</v>
      </c>
      <c r="G41" s="22">
        <f>SUM(G35:G40)</f>
        <v>18803364</v>
      </c>
      <c r="H41" s="22">
        <f t="shared" si="0"/>
        <v>-322737</v>
      </c>
      <c r="P41" s="24"/>
      <c r="Q41" s="24"/>
      <c r="R41" s="24"/>
      <c r="S41" s="24"/>
    </row>
    <row r="42" spans="3:19">
      <c r="C42" s="5" t="s">
        <v>33</v>
      </c>
      <c r="D42" s="86">
        <v>168631542</v>
      </c>
      <c r="E42" s="87">
        <v>164489333</v>
      </c>
      <c r="G42" s="22">
        <f>G41+G31</f>
        <v>155727253</v>
      </c>
      <c r="H42" s="22">
        <f t="shared" si="0"/>
        <v>12904289</v>
      </c>
      <c r="P42" s="24"/>
      <c r="Q42" s="24"/>
      <c r="R42" s="28"/>
      <c r="S42" s="24"/>
    </row>
    <row r="43" spans="3:19">
      <c r="C43" s="4"/>
      <c r="D43" s="82"/>
      <c r="E43" s="83"/>
      <c r="G43" s="22">
        <f>D43-[7]BS_BI_final!D40</f>
        <v>0</v>
      </c>
      <c r="H43" s="22">
        <f t="shared" si="0"/>
        <v>0</v>
      </c>
      <c r="P43" s="29"/>
      <c r="Q43" s="24"/>
      <c r="R43" s="28"/>
      <c r="S43" s="24"/>
    </row>
    <row r="44" spans="3:19" ht="15.75" thickBot="1">
      <c r="C44" s="8" t="s">
        <v>34</v>
      </c>
      <c r="D44" s="90">
        <v>6357</v>
      </c>
      <c r="E44" s="91">
        <v>7230</v>
      </c>
      <c r="G44" s="22">
        <f>[7]f1_BI!B38</f>
        <v>6471</v>
      </c>
      <c r="H44" s="22">
        <f t="shared" si="0"/>
        <v>-114</v>
      </c>
      <c r="P44" s="30"/>
      <c r="Q44" s="24"/>
      <c r="R44" s="28"/>
      <c r="S44" s="24"/>
    </row>
    <row r="45" spans="3:19">
      <c r="C45" s="9"/>
      <c r="D45" s="32"/>
      <c r="E45" s="32"/>
      <c r="F45" s="31"/>
      <c r="P45" s="33"/>
      <c r="Q45" s="24"/>
      <c r="R45" s="28"/>
      <c r="S45" s="24"/>
    </row>
    <row r="46" spans="3:19">
      <c r="C46" s="9"/>
      <c r="D46" s="32"/>
      <c r="E46" s="32"/>
      <c r="F46" s="31"/>
      <c r="P46" s="33"/>
      <c r="Q46" s="24"/>
      <c r="R46" s="28"/>
      <c r="S46" s="24"/>
    </row>
    <row r="47" spans="3:19">
      <c r="C47" s="9"/>
      <c r="D47" s="32"/>
      <c r="E47" s="32"/>
      <c r="F47" s="31"/>
      <c r="P47" s="33"/>
      <c r="Q47" s="24"/>
      <c r="R47" s="28"/>
      <c r="S47" s="24"/>
    </row>
    <row r="48" spans="3:19">
      <c r="C48" s="34"/>
      <c r="D48" s="35"/>
      <c r="E48" s="35"/>
      <c r="F48" s="31"/>
      <c r="P48" s="24"/>
      <c r="Q48" s="24"/>
      <c r="R48" s="28"/>
      <c r="S48" s="24"/>
    </row>
    <row r="49" spans="3:19" ht="15" customHeight="1">
      <c r="C49" s="179" t="s">
        <v>89</v>
      </c>
      <c r="D49" s="179"/>
      <c r="E49" s="179"/>
      <c r="F49" s="179"/>
      <c r="G49" s="179"/>
      <c r="P49" s="24"/>
      <c r="Q49" s="24"/>
      <c r="R49" s="28"/>
      <c r="S49" s="24"/>
    </row>
    <row r="50" spans="3:19" ht="15" customHeight="1">
      <c r="C50" s="75"/>
      <c r="D50" s="75"/>
      <c r="E50" s="75"/>
      <c r="F50" s="36"/>
      <c r="P50" s="24"/>
      <c r="Q50" s="24"/>
      <c r="R50" s="28"/>
      <c r="S50" s="24"/>
    </row>
    <row r="51" spans="3:19" ht="15" customHeight="1">
      <c r="C51" s="75"/>
      <c r="D51" s="75"/>
      <c r="E51" s="75"/>
      <c r="F51" s="36"/>
      <c r="P51" s="24"/>
      <c r="Q51" s="24"/>
      <c r="R51" s="28"/>
      <c r="S51" s="24"/>
    </row>
    <row r="52" spans="3:19">
      <c r="C52" s="10"/>
      <c r="D52" s="37"/>
      <c r="E52" s="37"/>
      <c r="F52" s="31"/>
      <c r="P52" s="24"/>
      <c r="Q52" s="24"/>
      <c r="R52" s="28"/>
      <c r="S52" s="24"/>
    </row>
    <row r="53" spans="3:19">
      <c r="C53" s="38"/>
      <c r="D53" s="39"/>
      <c r="E53" s="39"/>
      <c r="F53" s="31"/>
      <c r="P53" s="24"/>
      <c r="Q53" s="24"/>
      <c r="R53" s="40"/>
      <c r="S53" s="24"/>
    </row>
    <row r="54" spans="3:19" ht="15" customHeight="1">
      <c r="C54" s="175" t="s">
        <v>35</v>
      </c>
      <c r="D54" s="175"/>
      <c r="E54" s="175"/>
      <c r="F54" s="36"/>
      <c r="P54" s="24"/>
      <c r="Q54" s="24"/>
      <c r="R54" s="28"/>
      <c r="S54" s="24"/>
    </row>
    <row r="55" spans="3:19">
      <c r="C55" s="11"/>
      <c r="D55" s="41"/>
      <c r="E55" s="42"/>
      <c r="F55" s="31"/>
      <c r="P55" s="24"/>
      <c r="Q55" s="24"/>
      <c r="R55" s="40"/>
      <c r="S55" s="24"/>
    </row>
    <row r="56" spans="3:19">
      <c r="C56" s="11"/>
      <c r="D56" s="41"/>
      <c r="E56" s="42"/>
      <c r="F56" s="31"/>
      <c r="P56" s="24"/>
      <c r="Q56" s="24"/>
      <c r="R56" s="40"/>
      <c r="S56" s="24"/>
    </row>
    <row r="57" spans="3:19">
      <c r="C57" s="11"/>
      <c r="D57" s="41"/>
      <c r="E57" s="42"/>
      <c r="F57" s="31"/>
      <c r="P57" s="24"/>
      <c r="Q57" s="24"/>
      <c r="R57" s="40"/>
      <c r="S57" s="24"/>
    </row>
    <row r="58" spans="3:19">
      <c r="C58" s="11"/>
      <c r="D58" s="41"/>
      <c r="E58" s="42"/>
      <c r="F58" s="31"/>
      <c r="P58" s="24"/>
      <c r="Q58" s="24"/>
      <c r="R58" s="40"/>
      <c r="S58" s="24"/>
    </row>
    <row r="59" spans="3:19">
      <c r="C59" s="34"/>
      <c r="D59" s="35"/>
      <c r="E59" s="35"/>
      <c r="F59" s="31"/>
      <c r="P59" s="24"/>
      <c r="Q59" s="24"/>
      <c r="R59" s="43"/>
      <c r="S59" s="24"/>
    </row>
    <row r="60" spans="3:19">
      <c r="C60" s="34"/>
      <c r="D60" s="35"/>
      <c r="E60" s="35"/>
      <c r="F60" s="31"/>
      <c r="P60" s="24"/>
      <c r="Q60" s="24"/>
      <c r="R60" s="24"/>
      <c r="S60" s="24"/>
    </row>
    <row r="61" spans="3:19">
      <c r="C61" s="44" t="s">
        <v>36</v>
      </c>
      <c r="D61" s="35"/>
      <c r="E61" s="35"/>
      <c r="F61" s="31"/>
    </row>
    <row r="62" spans="3:19">
      <c r="C62" s="45" t="s">
        <v>37</v>
      </c>
    </row>
    <row r="64" spans="3:19">
      <c r="D64" s="47"/>
      <c r="E64" s="47"/>
    </row>
    <row r="103" spans="3:5">
      <c r="C103" s="12"/>
      <c r="D103" s="48"/>
      <c r="E103" s="48"/>
    </row>
  </sheetData>
  <mergeCells count="6">
    <mergeCell ref="C54:E54"/>
    <mergeCell ref="C3:F3"/>
    <mergeCell ref="C4:F4"/>
    <mergeCell ref="C5:F5"/>
    <mergeCell ref="C6:F6"/>
    <mergeCell ref="C49:G49"/>
  </mergeCells>
  <pageMargins left="0.70866141732283461" right="0.70866141732283461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H69"/>
  <sheetViews>
    <sheetView view="pageBreakPreview" topLeftCell="A31" zoomScale="80" zoomScaleNormal="80" zoomScaleSheetLayoutView="80" workbookViewId="0">
      <selection activeCell="C55" sqref="C55:C58"/>
    </sheetView>
  </sheetViews>
  <sheetFormatPr defaultRowHeight="15"/>
  <cols>
    <col min="1" max="1" width="7.140625" style="13" customWidth="1"/>
    <col min="2" max="2" width="8.140625" style="13" customWidth="1"/>
    <col min="3" max="3" width="64" style="13" customWidth="1"/>
    <col min="4" max="4" width="17.140625" style="69" customWidth="1"/>
    <col min="5" max="6" width="19.28515625" style="53" customWidth="1"/>
    <col min="7" max="7" width="20.5703125" style="53" customWidth="1"/>
    <col min="8" max="8" width="4.7109375" style="13" customWidth="1"/>
    <col min="9" max="11" width="9.140625" style="13"/>
    <col min="12" max="13" width="11.7109375" style="13" customWidth="1"/>
    <col min="14" max="16384" width="9.140625" style="13"/>
  </cols>
  <sheetData>
    <row r="1" spans="3:8">
      <c r="C1" s="1" t="s">
        <v>0</v>
      </c>
      <c r="D1" s="14"/>
      <c r="E1" s="14"/>
      <c r="F1" s="14"/>
      <c r="G1" s="15" t="s">
        <v>41</v>
      </c>
    </row>
    <row r="2" spans="3:8">
      <c r="C2" s="1"/>
      <c r="D2" s="14"/>
      <c r="E2" s="14"/>
      <c r="F2" s="14"/>
      <c r="G2" s="15"/>
    </row>
    <row r="3" spans="3:8">
      <c r="C3" s="176" t="s">
        <v>42</v>
      </c>
      <c r="D3" s="176"/>
      <c r="E3" s="176"/>
      <c r="F3" s="176"/>
      <c r="G3" s="176"/>
      <c r="H3" s="49"/>
    </row>
    <row r="4" spans="3:8">
      <c r="C4" s="176" t="s">
        <v>39</v>
      </c>
      <c r="D4" s="176"/>
      <c r="E4" s="176"/>
      <c r="F4" s="176"/>
      <c r="G4" s="176"/>
      <c r="H4" s="49"/>
    </row>
    <row r="5" spans="3:8">
      <c r="C5" s="176" t="s">
        <v>43</v>
      </c>
      <c r="D5" s="176"/>
      <c r="E5" s="176"/>
      <c r="F5" s="176"/>
      <c r="G5" s="176"/>
      <c r="H5" s="49"/>
    </row>
    <row r="6" spans="3:8">
      <c r="C6" s="176" t="s">
        <v>87</v>
      </c>
      <c r="D6" s="176"/>
      <c r="E6" s="176"/>
      <c r="F6" s="176"/>
      <c r="G6" s="176"/>
      <c r="H6" s="49"/>
    </row>
    <row r="7" spans="3:8">
      <c r="C7" s="50"/>
      <c r="D7" s="51"/>
      <c r="E7" s="51"/>
      <c r="F7" s="51"/>
      <c r="G7" s="51"/>
      <c r="H7" s="49"/>
    </row>
    <row r="8" spans="3:8" ht="15.75" thickBot="1">
      <c r="C8" s="52"/>
      <c r="D8" s="53"/>
      <c r="E8" s="54"/>
      <c r="F8" s="54"/>
      <c r="G8" s="55" t="s">
        <v>2</v>
      </c>
    </row>
    <row r="9" spans="3:8" s="16" customFormat="1" ht="69.75" customHeight="1">
      <c r="C9" s="56"/>
      <c r="D9" s="57" t="s">
        <v>44</v>
      </c>
      <c r="E9" s="58" t="s">
        <v>45</v>
      </c>
      <c r="F9" s="57" t="s">
        <v>46</v>
      </c>
      <c r="G9" s="59" t="s">
        <v>47</v>
      </c>
    </row>
    <row r="10" spans="3:8" ht="15.75" thickBot="1">
      <c r="C10" s="96">
        <v>1</v>
      </c>
      <c r="D10" s="97">
        <v>2</v>
      </c>
      <c r="E10" s="98">
        <v>3</v>
      </c>
      <c r="F10" s="99">
        <v>4</v>
      </c>
      <c r="G10" s="100">
        <v>5</v>
      </c>
    </row>
    <row r="11" spans="3:8">
      <c r="C11" s="101" t="s">
        <v>48</v>
      </c>
      <c r="D11" s="102">
        <v>4542975</v>
      </c>
      <c r="E11" s="102">
        <v>12386309</v>
      </c>
      <c r="F11" s="102">
        <v>3796556</v>
      </c>
      <c r="G11" s="103">
        <v>11371507</v>
      </c>
    </row>
    <row r="12" spans="3:8">
      <c r="C12" s="60" t="s">
        <v>49</v>
      </c>
      <c r="D12" s="92">
        <v>112189</v>
      </c>
      <c r="E12" s="92">
        <v>501299</v>
      </c>
      <c r="F12" s="92">
        <v>86000</v>
      </c>
      <c r="G12" s="104">
        <v>250612</v>
      </c>
    </row>
    <row r="13" spans="3:8">
      <c r="C13" s="60" t="s">
        <v>50</v>
      </c>
      <c r="D13" s="92">
        <v>2951573</v>
      </c>
      <c r="E13" s="92">
        <v>9228073</v>
      </c>
      <c r="F13" s="92">
        <v>3702707</v>
      </c>
      <c r="G13" s="104">
        <v>11094157</v>
      </c>
    </row>
    <row r="14" spans="3:8">
      <c r="C14" s="60" t="s">
        <v>51</v>
      </c>
      <c r="D14" s="92">
        <v>1479213</v>
      </c>
      <c r="E14" s="92">
        <v>2656937</v>
      </c>
      <c r="F14" s="92">
        <v>7849</v>
      </c>
      <c r="G14" s="104">
        <v>26738</v>
      </c>
    </row>
    <row r="15" spans="3:8">
      <c r="C15" s="61" t="s">
        <v>52</v>
      </c>
      <c r="D15" s="93">
        <v>-3174913</v>
      </c>
      <c r="E15" s="93">
        <v>-8346135</v>
      </c>
      <c r="F15" s="93">
        <v>-2394316</v>
      </c>
      <c r="G15" s="105">
        <v>-5948674</v>
      </c>
    </row>
    <row r="16" spans="3:8">
      <c r="C16" s="60" t="s">
        <v>53</v>
      </c>
      <c r="D16" s="92">
        <v>-875165</v>
      </c>
      <c r="E16" s="92">
        <v>-1666308</v>
      </c>
      <c r="F16" s="92">
        <v>-161829</v>
      </c>
      <c r="G16" s="104">
        <v>-710844</v>
      </c>
    </row>
    <row r="17" spans="3:7">
      <c r="C17" s="60" t="s">
        <v>54</v>
      </c>
      <c r="D17" s="92">
        <v>-1377464</v>
      </c>
      <c r="E17" s="92">
        <v>-3984360</v>
      </c>
      <c r="F17" s="92">
        <v>-1706343</v>
      </c>
      <c r="G17" s="104">
        <v>-4164343</v>
      </c>
    </row>
    <row r="18" spans="3:7">
      <c r="C18" s="60" t="s">
        <v>51</v>
      </c>
      <c r="D18" s="92">
        <v>-525746</v>
      </c>
      <c r="E18" s="92">
        <v>-1567743</v>
      </c>
      <c r="F18" s="92">
        <v>-433068</v>
      </c>
      <c r="G18" s="104">
        <v>-807290</v>
      </c>
    </row>
    <row r="19" spans="3:7">
      <c r="C19" s="60" t="s">
        <v>55</v>
      </c>
      <c r="D19" s="92">
        <v>-396538</v>
      </c>
      <c r="E19" s="92">
        <v>-1127724</v>
      </c>
      <c r="F19" s="92">
        <v>-93076</v>
      </c>
      <c r="G19" s="104">
        <v>-266197</v>
      </c>
    </row>
    <row r="20" spans="3:7" ht="29.25">
      <c r="C20" s="61" t="s">
        <v>56</v>
      </c>
      <c r="D20" s="93">
        <v>1368062</v>
      </c>
      <c r="E20" s="93">
        <v>4040174</v>
      </c>
      <c r="F20" s="93">
        <v>1402240</v>
      </c>
      <c r="G20" s="105">
        <v>5422833</v>
      </c>
    </row>
    <row r="21" spans="3:7">
      <c r="C21" s="60" t="s">
        <v>57</v>
      </c>
      <c r="D21" s="92">
        <v>-630678</v>
      </c>
      <c r="E21" s="92">
        <v>-4101002</v>
      </c>
      <c r="F21" s="92">
        <v>-1364227</v>
      </c>
      <c r="G21" s="104">
        <v>-3289961</v>
      </c>
    </row>
    <row r="22" spans="3:7">
      <c r="C22" s="61" t="s">
        <v>58</v>
      </c>
      <c r="D22" s="93">
        <v>737384</v>
      </c>
      <c r="E22" s="93">
        <v>-60828</v>
      </c>
      <c r="F22" s="93">
        <v>38013</v>
      </c>
      <c r="G22" s="105">
        <v>2132872</v>
      </c>
    </row>
    <row r="23" spans="3:7">
      <c r="C23" s="60" t="s">
        <v>59</v>
      </c>
      <c r="D23" s="92">
        <v>546724</v>
      </c>
      <c r="E23" s="92">
        <v>1631723</v>
      </c>
      <c r="F23" s="92">
        <v>750610</v>
      </c>
      <c r="G23" s="104">
        <v>2106814</v>
      </c>
    </row>
    <row r="24" spans="3:7">
      <c r="C24" s="60" t="s">
        <v>60</v>
      </c>
      <c r="D24" s="92">
        <v>-167559</v>
      </c>
      <c r="E24" s="92">
        <v>-471232</v>
      </c>
      <c r="F24" s="92">
        <v>-223307</v>
      </c>
      <c r="G24" s="104">
        <v>-503145</v>
      </c>
    </row>
    <row r="25" spans="3:7" ht="30">
      <c r="C25" s="60" t="s">
        <v>75</v>
      </c>
      <c r="D25" s="92">
        <v>12304</v>
      </c>
      <c r="E25" s="92">
        <v>4561</v>
      </c>
      <c r="F25" s="92">
        <v>-20</v>
      </c>
      <c r="G25" s="104">
        <v>-8</v>
      </c>
    </row>
    <row r="26" spans="3:7">
      <c r="C26" s="60" t="s">
        <v>61</v>
      </c>
      <c r="D26" s="92">
        <v>36291</v>
      </c>
      <c r="E26" s="92">
        <v>1713089</v>
      </c>
      <c r="F26" s="92">
        <v>2180473</v>
      </c>
      <c r="G26" s="104">
        <v>2894635</v>
      </c>
    </row>
    <row r="27" spans="3:7" ht="30">
      <c r="C27" s="60" t="s">
        <v>62</v>
      </c>
      <c r="D27" s="92">
        <v>66582</v>
      </c>
      <c r="E27" s="92">
        <v>-1203958</v>
      </c>
      <c r="F27" s="92">
        <v>-156961</v>
      </c>
      <c r="G27" s="104">
        <v>-814001</v>
      </c>
    </row>
    <row r="28" spans="3:7">
      <c r="C28" s="60" t="s">
        <v>63</v>
      </c>
      <c r="D28" s="92">
        <v>14849</v>
      </c>
      <c r="E28" s="92">
        <v>487246</v>
      </c>
      <c r="F28" s="92">
        <v>49088</v>
      </c>
      <c r="G28" s="104">
        <v>371054</v>
      </c>
    </row>
    <row r="29" spans="3:7" ht="29.25">
      <c r="C29" s="61" t="s">
        <v>76</v>
      </c>
      <c r="D29" s="93">
        <v>509191</v>
      </c>
      <c r="E29" s="93">
        <v>2161429</v>
      </c>
      <c r="F29" s="93">
        <v>2599883</v>
      </c>
      <c r="G29" s="105">
        <v>4055348</v>
      </c>
    </row>
    <row r="30" spans="3:7">
      <c r="C30" s="60" t="s">
        <v>64</v>
      </c>
      <c r="D30" s="92">
        <v>-2064062</v>
      </c>
      <c r="E30" s="92">
        <v>-6224778</v>
      </c>
      <c r="F30" s="92">
        <v>-2263070</v>
      </c>
      <c r="G30" s="104">
        <v>-7239429</v>
      </c>
    </row>
    <row r="31" spans="3:7">
      <c r="C31" s="60" t="s">
        <v>28</v>
      </c>
      <c r="D31" s="80"/>
      <c r="E31" s="80"/>
      <c r="F31" s="80"/>
      <c r="G31" s="81"/>
    </row>
    <row r="32" spans="3:7">
      <c r="C32" s="60" t="s">
        <v>77</v>
      </c>
      <c r="D32" s="92">
        <v>-919429</v>
      </c>
      <c r="E32" s="92">
        <v>-2764556</v>
      </c>
      <c r="F32" s="92">
        <v>-1163811</v>
      </c>
      <c r="G32" s="104">
        <v>-3665051</v>
      </c>
    </row>
    <row r="33" spans="3:7">
      <c r="C33" s="60" t="s">
        <v>65</v>
      </c>
      <c r="D33" s="92">
        <v>-171574</v>
      </c>
      <c r="E33" s="92">
        <v>-492336</v>
      </c>
      <c r="F33" s="92">
        <v>-257547</v>
      </c>
      <c r="G33" s="104">
        <v>-662700</v>
      </c>
    </row>
    <row r="34" spans="3:7" ht="30">
      <c r="C34" s="60" t="s">
        <v>78</v>
      </c>
      <c r="D34" s="92">
        <v>-37714</v>
      </c>
      <c r="E34" s="92">
        <v>-134444</v>
      </c>
      <c r="F34" s="92">
        <v>-36557</v>
      </c>
      <c r="G34" s="104">
        <v>-131595</v>
      </c>
    </row>
    <row r="35" spans="3:7">
      <c r="C35" s="60" t="s">
        <v>66</v>
      </c>
      <c r="D35" s="92">
        <v>-935345</v>
      </c>
      <c r="E35" s="92">
        <v>-2833442</v>
      </c>
      <c r="F35" s="92">
        <v>-805155</v>
      </c>
      <c r="G35" s="104">
        <v>-2780083</v>
      </c>
    </row>
    <row r="36" spans="3:7">
      <c r="C36" s="61" t="s">
        <v>79</v>
      </c>
      <c r="D36" s="93">
        <v>-817487</v>
      </c>
      <c r="E36" s="93">
        <v>-4124177</v>
      </c>
      <c r="F36" s="93">
        <v>374826</v>
      </c>
      <c r="G36" s="105">
        <v>-1051209</v>
      </c>
    </row>
    <row r="37" spans="3:7">
      <c r="C37" s="60" t="s">
        <v>80</v>
      </c>
      <c r="D37" s="92">
        <v>3413</v>
      </c>
      <c r="E37" s="92">
        <v>398101</v>
      </c>
      <c r="F37" s="92">
        <v>11726</v>
      </c>
      <c r="G37" s="104">
        <v>8460</v>
      </c>
    </row>
    <row r="38" spans="3:7">
      <c r="C38" s="61" t="s">
        <v>67</v>
      </c>
      <c r="D38" s="93">
        <v>-814074</v>
      </c>
      <c r="E38" s="93">
        <v>-3726076</v>
      </c>
      <c r="F38" s="93">
        <v>386552</v>
      </c>
      <c r="G38" s="105">
        <v>-1042749</v>
      </c>
    </row>
    <row r="39" spans="3:7">
      <c r="C39" s="60" t="s">
        <v>68</v>
      </c>
      <c r="D39" s="92">
        <v>133432</v>
      </c>
      <c r="E39" s="92">
        <v>648660</v>
      </c>
      <c r="F39" s="92">
        <v>111878</v>
      </c>
      <c r="G39" s="104">
        <v>252028</v>
      </c>
    </row>
    <row r="40" spans="3:7">
      <c r="C40" s="61" t="s">
        <v>69</v>
      </c>
      <c r="D40" s="93">
        <v>-680642</v>
      </c>
      <c r="E40" s="93">
        <v>-3077416</v>
      </c>
      <c r="F40" s="93">
        <v>498430</v>
      </c>
      <c r="G40" s="105">
        <v>-790721</v>
      </c>
    </row>
    <row r="41" spans="3:7" s="31" customFormat="1">
      <c r="C41" s="62"/>
      <c r="D41" s="94"/>
      <c r="E41" s="94"/>
      <c r="F41" s="94"/>
      <c r="G41" s="106"/>
    </row>
    <row r="42" spans="3:7" s="31" customFormat="1">
      <c r="C42" s="62" t="s">
        <v>70</v>
      </c>
      <c r="D42" s="94"/>
      <c r="E42" s="94"/>
      <c r="F42" s="94"/>
      <c r="G42" s="106"/>
    </row>
    <row r="43" spans="3:7" s="31" customFormat="1" ht="30">
      <c r="C43" s="74" t="s">
        <v>74</v>
      </c>
      <c r="D43" s="94">
        <v>0</v>
      </c>
      <c r="E43" s="94">
        <v>0</v>
      </c>
      <c r="F43" s="94">
        <v>0</v>
      </c>
      <c r="G43" s="106">
        <v>0</v>
      </c>
    </row>
    <row r="44" spans="3:7" ht="30">
      <c r="C44" s="63" t="s">
        <v>81</v>
      </c>
      <c r="D44" s="92">
        <v>357906</v>
      </c>
      <c r="E44" s="92">
        <v>697467</v>
      </c>
      <c r="F44" s="92">
        <v>0</v>
      </c>
      <c r="G44" s="104">
        <v>0</v>
      </c>
    </row>
    <row r="45" spans="3:7">
      <c r="C45" s="61" t="s">
        <v>82</v>
      </c>
      <c r="D45" s="93">
        <v>357906</v>
      </c>
      <c r="E45" s="93">
        <v>697467</v>
      </c>
      <c r="F45" s="93">
        <v>0</v>
      </c>
      <c r="G45" s="105">
        <v>0</v>
      </c>
    </row>
    <row r="46" spans="3:7">
      <c r="C46" s="61" t="s">
        <v>83</v>
      </c>
      <c r="D46" s="93">
        <v>-322736</v>
      </c>
      <c r="E46" s="93">
        <v>-2379949</v>
      </c>
      <c r="F46" s="93">
        <v>498430</v>
      </c>
      <c r="G46" s="105">
        <v>-790721</v>
      </c>
    </row>
    <row r="47" spans="3:7">
      <c r="C47" s="62"/>
      <c r="D47" s="94"/>
      <c r="E47" s="94"/>
      <c r="F47" s="94"/>
      <c r="G47" s="106"/>
    </row>
    <row r="48" spans="3:7" ht="15.75" thickBot="1">
      <c r="C48" s="64" t="s">
        <v>84</v>
      </c>
      <c r="D48" s="95">
        <v>-248.79994151405492</v>
      </c>
      <c r="E48" s="95">
        <v>-1124.909895090836</v>
      </c>
      <c r="F48" s="95">
        <v>249</v>
      </c>
      <c r="G48" s="107">
        <v>-395</v>
      </c>
    </row>
    <row r="49" spans="3:8">
      <c r="C49" s="65"/>
      <c r="D49" s="54"/>
      <c r="E49" s="66"/>
      <c r="F49" s="66"/>
      <c r="G49" s="67"/>
    </row>
    <row r="54" spans="3:8" ht="15" customHeight="1">
      <c r="C54" s="179" t="s">
        <v>86</v>
      </c>
      <c r="D54" s="179"/>
      <c r="E54" s="179"/>
      <c r="F54" s="179"/>
      <c r="G54" s="179"/>
      <c r="H54" s="68"/>
    </row>
    <row r="55" spans="3:8" ht="15.75">
      <c r="C55" s="108"/>
      <c r="D55" s="109"/>
      <c r="E55" s="110"/>
      <c r="F55" s="110"/>
      <c r="G55" s="110"/>
    </row>
    <row r="56" spans="3:8" ht="15.75">
      <c r="C56" s="108"/>
      <c r="D56" s="109"/>
      <c r="E56" s="110"/>
      <c r="F56" s="110"/>
      <c r="G56" s="110"/>
    </row>
    <row r="57" spans="3:8" ht="15.75">
      <c r="C57" s="108"/>
      <c r="D57" s="109"/>
      <c r="E57" s="110"/>
      <c r="F57" s="110"/>
      <c r="G57" s="110"/>
    </row>
    <row r="58" spans="3:8" ht="15.75">
      <c r="C58" s="111"/>
      <c r="D58" s="112"/>
      <c r="E58" s="112"/>
      <c r="F58" s="112"/>
      <c r="G58" s="112"/>
    </row>
    <row r="59" spans="3:8" ht="15.75" customHeight="1">
      <c r="C59" s="179" t="s">
        <v>85</v>
      </c>
      <c r="D59" s="179"/>
      <c r="E59" s="179"/>
      <c r="F59" s="179"/>
      <c r="G59" s="179"/>
      <c r="H59" s="68"/>
    </row>
    <row r="60" spans="3:8">
      <c r="C60" s="1"/>
      <c r="D60" s="14"/>
      <c r="E60" s="14"/>
      <c r="F60" s="14"/>
    </row>
    <row r="61" spans="3:8">
      <c r="C61" s="1"/>
      <c r="D61" s="14"/>
      <c r="E61" s="14"/>
      <c r="F61" s="14"/>
    </row>
    <row r="62" spans="3:8">
      <c r="C62" s="1"/>
      <c r="D62" s="14"/>
      <c r="E62" s="14"/>
      <c r="F62" s="14"/>
    </row>
    <row r="63" spans="3:8">
      <c r="C63" s="1"/>
      <c r="D63" s="14"/>
      <c r="E63" s="14"/>
      <c r="F63" s="14"/>
    </row>
    <row r="64" spans="3:8">
      <c r="C64" s="1"/>
      <c r="D64" s="14"/>
      <c r="E64" s="14"/>
      <c r="F64" s="14"/>
    </row>
    <row r="65" spans="3:7">
      <c r="C65" s="1"/>
      <c r="D65" s="14"/>
      <c r="E65" s="14"/>
      <c r="F65" s="14"/>
    </row>
    <row r="66" spans="3:7">
      <c r="E66" s="69"/>
      <c r="F66" s="69"/>
      <c r="G66" s="69"/>
    </row>
    <row r="67" spans="3:7">
      <c r="C67" s="70" t="s">
        <v>36</v>
      </c>
      <c r="D67" s="71"/>
      <c r="E67" s="69"/>
      <c r="F67" s="69"/>
      <c r="G67" s="69"/>
    </row>
    <row r="68" spans="3:7">
      <c r="C68" s="72" t="s">
        <v>37</v>
      </c>
      <c r="D68" s="73"/>
      <c r="E68" s="69"/>
      <c r="F68" s="69"/>
      <c r="G68" s="69"/>
    </row>
    <row r="69" spans="3:7">
      <c r="C69" s="72"/>
      <c r="D69" s="73"/>
    </row>
  </sheetData>
  <mergeCells count="6">
    <mergeCell ref="C59:G59"/>
    <mergeCell ref="C3:G3"/>
    <mergeCell ref="C4:G4"/>
    <mergeCell ref="C5:G5"/>
    <mergeCell ref="C6:G6"/>
    <mergeCell ref="C54:G54"/>
  </mergeCells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9"/>
  <sheetViews>
    <sheetView view="pageBreakPreview" topLeftCell="A25" zoomScale="85" zoomScaleNormal="80" zoomScaleSheetLayoutView="85" workbookViewId="0">
      <selection activeCell="B48" sqref="B48:B51"/>
    </sheetView>
  </sheetViews>
  <sheetFormatPr defaultRowHeight="15"/>
  <cols>
    <col min="1" max="1" width="7.85546875" style="118" customWidth="1"/>
    <col min="2" max="2" width="76.42578125" style="118" customWidth="1"/>
    <col min="3" max="3" width="18" style="118" customWidth="1"/>
    <col min="4" max="4" width="17.140625" style="118" customWidth="1"/>
    <col min="5" max="16384" width="9.140625" style="13"/>
  </cols>
  <sheetData>
    <row r="1" spans="1:6">
      <c r="B1" s="1" t="s">
        <v>0</v>
      </c>
      <c r="C1" s="1"/>
      <c r="D1" s="119" t="s">
        <v>91</v>
      </c>
    </row>
    <row r="2" spans="1:6">
      <c r="B2" s="120"/>
      <c r="C2" s="120"/>
      <c r="D2" s="119"/>
    </row>
    <row r="3" spans="1:6">
      <c r="B3" s="180" t="s">
        <v>92</v>
      </c>
      <c r="C3" s="180"/>
      <c r="D3" s="180"/>
    </row>
    <row r="4" spans="1:6">
      <c r="B4" s="180" t="s">
        <v>93</v>
      </c>
      <c r="C4" s="180"/>
      <c r="D4" s="180"/>
    </row>
    <row r="5" spans="1:6">
      <c r="B5" s="181" t="s">
        <v>40</v>
      </c>
      <c r="C5" s="181"/>
      <c r="D5" s="181"/>
    </row>
    <row r="6" spans="1:6">
      <c r="B6" s="176" t="s">
        <v>87</v>
      </c>
      <c r="C6" s="176"/>
      <c r="D6" s="176"/>
      <c r="E6" s="49"/>
      <c r="F6" s="49"/>
    </row>
    <row r="8" spans="1:6" ht="15.75" thickBot="1">
      <c r="D8" s="121" t="s">
        <v>2</v>
      </c>
    </row>
    <row r="9" spans="1:6" s="16" customFormat="1" ht="57" customHeight="1" thickBot="1">
      <c r="A9" s="122"/>
      <c r="B9" s="123" t="s">
        <v>3</v>
      </c>
      <c r="C9" s="123" t="s">
        <v>87</v>
      </c>
      <c r="D9" s="182" t="s">
        <v>137</v>
      </c>
    </row>
    <row r="10" spans="1:6" ht="15.75" thickBot="1">
      <c r="B10" s="124">
        <v>1</v>
      </c>
      <c r="C10" s="125">
        <v>2</v>
      </c>
      <c r="D10" s="126">
        <v>3</v>
      </c>
    </row>
    <row r="11" spans="1:6">
      <c r="B11" s="127" t="s">
        <v>94</v>
      </c>
      <c r="C11" s="128"/>
      <c r="D11" s="129"/>
    </row>
    <row r="12" spans="1:6" ht="30">
      <c r="B12" s="130" t="s">
        <v>95</v>
      </c>
      <c r="C12" s="183">
        <v>1850310</v>
      </c>
      <c r="D12" s="184">
        <v>7530880</v>
      </c>
    </row>
    <row r="13" spans="1:6">
      <c r="B13" s="61" t="s">
        <v>96</v>
      </c>
      <c r="C13" s="185">
        <v>-34088053</v>
      </c>
      <c r="D13" s="186">
        <v>21043514</v>
      </c>
    </row>
    <row r="14" spans="1:6">
      <c r="B14" s="130" t="s">
        <v>97</v>
      </c>
      <c r="C14" s="183">
        <v>-7228</v>
      </c>
      <c r="D14" s="184">
        <v>88892</v>
      </c>
    </row>
    <row r="15" spans="1:6">
      <c r="B15" s="130" t="s">
        <v>98</v>
      </c>
      <c r="C15" s="183">
        <v>0</v>
      </c>
      <c r="D15" s="184">
        <v>0</v>
      </c>
    </row>
    <row r="16" spans="1:6">
      <c r="B16" s="132" t="s">
        <v>99</v>
      </c>
      <c r="C16" s="183">
        <v>14580120</v>
      </c>
      <c r="D16" s="184">
        <v>20954622</v>
      </c>
    </row>
    <row r="17" spans="2:4">
      <c r="B17" s="130" t="s">
        <v>100</v>
      </c>
      <c r="C17" s="183">
        <v>-48660945</v>
      </c>
      <c r="D17" s="184">
        <v>0</v>
      </c>
    </row>
    <row r="18" spans="2:4">
      <c r="B18" s="61" t="s">
        <v>101</v>
      </c>
      <c r="C18" s="185">
        <v>4535983</v>
      </c>
      <c r="D18" s="186">
        <v>-12719540</v>
      </c>
    </row>
    <row r="19" spans="2:4">
      <c r="B19" s="132" t="s">
        <v>19</v>
      </c>
      <c r="C19" s="183">
        <v>27609872</v>
      </c>
      <c r="D19" s="184">
        <v>-18680794</v>
      </c>
    </row>
    <row r="20" spans="2:4">
      <c r="B20" s="130" t="s">
        <v>102</v>
      </c>
      <c r="C20" s="183">
        <v>3541000</v>
      </c>
      <c r="D20" s="184">
        <v>0</v>
      </c>
    </row>
    <row r="21" spans="2:4">
      <c r="B21" s="132" t="s">
        <v>20</v>
      </c>
      <c r="C21" s="183">
        <v>-26614889</v>
      </c>
      <c r="D21" s="184">
        <v>5961254</v>
      </c>
    </row>
    <row r="22" spans="2:4">
      <c r="B22" s="61" t="s">
        <v>103</v>
      </c>
      <c r="C22" s="186">
        <v>-2903374</v>
      </c>
      <c r="D22" s="186">
        <v>-7151811</v>
      </c>
    </row>
    <row r="23" spans="2:4">
      <c r="B23" s="61" t="s">
        <v>104</v>
      </c>
      <c r="C23" s="185">
        <v>-30605134</v>
      </c>
      <c r="D23" s="186">
        <v>8703043</v>
      </c>
    </row>
    <row r="24" spans="2:4">
      <c r="B24" s="130" t="s">
        <v>105</v>
      </c>
      <c r="C24" s="183">
        <v>-5549</v>
      </c>
      <c r="D24" s="184">
        <v>0</v>
      </c>
    </row>
    <row r="25" spans="2:4" ht="29.25">
      <c r="B25" s="61" t="s">
        <v>106</v>
      </c>
      <c r="C25" s="185">
        <v>-30610683</v>
      </c>
      <c r="D25" s="186">
        <v>8703043</v>
      </c>
    </row>
    <row r="26" spans="2:4">
      <c r="B26" s="133" t="s">
        <v>107</v>
      </c>
      <c r="C26" s="183"/>
      <c r="D26" s="184"/>
    </row>
    <row r="27" spans="2:4">
      <c r="B27" s="130" t="s">
        <v>108</v>
      </c>
      <c r="C27" s="183">
        <v>-2938986</v>
      </c>
      <c r="D27" s="184">
        <v>0</v>
      </c>
    </row>
    <row r="28" spans="2:4">
      <c r="B28" s="134" t="s">
        <v>109</v>
      </c>
      <c r="C28" s="183">
        <v>0</v>
      </c>
      <c r="D28" s="184">
        <v>0</v>
      </c>
    </row>
    <row r="29" spans="2:4">
      <c r="B29" s="134" t="s">
        <v>110</v>
      </c>
      <c r="C29" s="183">
        <v>-405910</v>
      </c>
      <c r="D29" s="184">
        <v>-1061287</v>
      </c>
    </row>
    <row r="30" spans="2:4">
      <c r="B30" s="61" t="s">
        <v>111</v>
      </c>
      <c r="C30" s="185">
        <v>-3344896</v>
      </c>
      <c r="D30" s="186">
        <v>-1061287</v>
      </c>
    </row>
    <row r="31" spans="2:4">
      <c r="B31" s="133" t="s">
        <v>112</v>
      </c>
      <c r="C31" s="183"/>
      <c r="D31" s="184"/>
    </row>
    <row r="32" spans="2:4">
      <c r="B32" s="130" t="s">
        <v>113</v>
      </c>
      <c r="C32" s="183">
        <v>0</v>
      </c>
      <c r="D32" s="184">
        <v>9677877</v>
      </c>
    </row>
    <row r="33" spans="2:6">
      <c r="B33" s="130" t="s">
        <v>114</v>
      </c>
      <c r="C33" s="183">
        <v>0</v>
      </c>
      <c r="D33" s="184">
        <v>0</v>
      </c>
    </row>
    <row r="34" spans="2:6">
      <c r="B34" s="130" t="s">
        <v>115</v>
      </c>
      <c r="C34" s="183">
        <v>0</v>
      </c>
      <c r="D34" s="184">
        <v>0</v>
      </c>
    </row>
    <row r="35" spans="2:6">
      <c r="B35" s="130" t="s">
        <v>116</v>
      </c>
      <c r="C35" s="183">
        <v>0</v>
      </c>
      <c r="D35" s="184">
        <v>-722420</v>
      </c>
    </row>
    <row r="36" spans="2:6">
      <c r="B36" s="61" t="s">
        <v>117</v>
      </c>
      <c r="C36" s="185">
        <v>0</v>
      </c>
      <c r="D36" s="186">
        <v>8955457</v>
      </c>
    </row>
    <row r="37" spans="2:6">
      <c r="B37" s="133" t="s">
        <v>6</v>
      </c>
      <c r="C37" s="183"/>
      <c r="D37" s="184"/>
    </row>
    <row r="38" spans="2:6">
      <c r="B38" s="63" t="s">
        <v>118</v>
      </c>
      <c r="C38" s="183">
        <v>49892441</v>
      </c>
      <c r="D38" s="184">
        <v>26656122</v>
      </c>
    </row>
    <row r="39" spans="2:6">
      <c r="B39" s="63" t="s">
        <v>119</v>
      </c>
      <c r="C39" s="183">
        <v>16598650</v>
      </c>
      <c r="D39" s="184">
        <v>64409256</v>
      </c>
    </row>
    <row r="40" spans="2:6">
      <c r="B40" s="61" t="s">
        <v>120</v>
      </c>
      <c r="C40" s="185">
        <v>-33293791</v>
      </c>
      <c r="D40" s="186">
        <v>37753134</v>
      </c>
    </row>
    <row r="41" spans="2:6" ht="15.75" thickBot="1">
      <c r="B41" s="135" t="s">
        <v>121</v>
      </c>
      <c r="C41" s="187">
        <v>661788</v>
      </c>
      <c r="D41" s="188">
        <v>21155921</v>
      </c>
    </row>
    <row r="42" spans="2:6">
      <c r="B42" s="136"/>
      <c r="C42" s="136"/>
      <c r="D42" s="137"/>
    </row>
    <row r="43" spans="2:6">
      <c r="B43" s="136"/>
      <c r="C43" s="170">
        <f>C38-[8]F1!D12</f>
        <v>0</v>
      </c>
      <c r="D43" s="171"/>
    </row>
    <row r="44" spans="2:6">
      <c r="B44" s="136"/>
      <c r="C44" s="170">
        <f>C39-[8]F1!C12</f>
        <v>0</v>
      </c>
      <c r="D44" s="171"/>
    </row>
    <row r="45" spans="2:6">
      <c r="B45" s="138"/>
      <c r="C45" s="172">
        <f>C39-C38-C40</f>
        <v>0</v>
      </c>
      <c r="D45" s="172">
        <f>D39-D38-D40</f>
        <v>0</v>
      </c>
    </row>
    <row r="46" spans="2:6">
      <c r="B46" s="136"/>
      <c r="C46" s="139"/>
      <c r="D46" s="137"/>
    </row>
    <row r="47" spans="2:6" ht="15.75" customHeight="1">
      <c r="B47" s="179" t="s">
        <v>86</v>
      </c>
      <c r="C47" s="179"/>
      <c r="D47" s="179"/>
      <c r="E47" s="179"/>
      <c r="F47" s="179"/>
    </row>
    <row r="48" spans="2:6" ht="15.75">
      <c r="B48" s="115"/>
      <c r="C48" s="109"/>
      <c r="D48" s="110"/>
      <c r="E48" s="110"/>
      <c r="F48" s="110"/>
    </row>
    <row r="49" spans="1:6" ht="15.75">
      <c r="B49" s="115"/>
      <c r="C49" s="109"/>
      <c r="D49" s="110"/>
      <c r="E49" s="110"/>
      <c r="F49" s="110"/>
    </row>
    <row r="50" spans="1:6" ht="15.75" customHeight="1">
      <c r="B50" s="115"/>
      <c r="C50" s="109"/>
      <c r="D50" s="110"/>
      <c r="E50" s="110"/>
      <c r="F50" s="110"/>
    </row>
    <row r="51" spans="1:6" ht="15.75">
      <c r="B51" s="111"/>
      <c r="C51" s="112"/>
      <c r="D51" s="112"/>
      <c r="E51" s="112"/>
      <c r="F51" s="112"/>
    </row>
    <row r="52" spans="1:6" ht="15.75">
      <c r="B52" s="179" t="s">
        <v>85</v>
      </c>
      <c r="C52" s="179"/>
      <c r="D52" s="179"/>
      <c r="E52" s="179"/>
      <c r="F52" s="179"/>
    </row>
    <row r="53" spans="1:6">
      <c r="B53" s="1"/>
      <c r="C53" s="14"/>
      <c r="D53" s="14"/>
      <c r="E53" s="14"/>
      <c r="F53" s="53"/>
    </row>
    <row r="54" spans="1:6">
      <c r="A54" s="140"/>
      <c r="B54" s="72"/>
      <c r="C54" s="46"/>
      <c r="D54" s="46"/>
    </row>
    <row r="55" spans="1:6">
      <c r="C55" s="48"/>
      <c r="D55" s="48"/>
    </row>
    <row r="58" spans="1:6">
      <c r="B58" s="70" t="s">
        <v>36</v>
      </c>
    </row>
    <row r="59" spans="1:6">
      <c r="B59" s="72" t="s">
        <v>37</v>
      </c>
    </row>
  </sheetData>
  <mergeCells count="6">
    <mergeCell ref="B52:F52"/>
    <mergeCell ref="B3:D3"/>
    <mergeCell ref="B4:D4"/>
    <mergeCell ref="B5:D5"/>
    <mergeCell ref="B6:D6"/>
    <mergeCell ref="B47:F47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2"/>
  <sheetViews>
    <sheetView tabSelected="1" view="pageBreakPreview" zoomScale="85" zoomScaleNormal="80" zoomScaleSheetLayoutView="85" workbookViewId="0">
      <selection activeCell="A33" sqref="A33"/>
    </sheetView>
  </sheetViews>
  <sheetFormatPr defaultRowHeight="15"/>
  <cols>
    <col min="1" max="1" width="58.7109375" style="140" customWidth="1"/>
    <col min="2" max="2" width="17.85546875" style="140" customWidth="1"/>
    <col min="3" max="3" width="30.42578125" style="140" customWidth="1"/>
    <col min="4" max="4" width="22.5703125" style="140" customWidth="1"/>
    <col min="5" max="5" width="17.140625" style="140" customWidth="1"/>
    <col min="6" max="6" width="16.140625" style="140" customWidth="1"/>
    <col min="7" max="7" width="4" style="13" customWidth="1"/>
    <col min="8" max="9" width="9.140625" style="13"/>
    <col min="10" max="10" width="16" style="13" bestFit="1" customWidth="1"/>
    <col min="11" max="16384" width="9.140625" style="13"/>
  </cols>
  <sheetData>
    <row r="1" spans="1:10">
      <c r="A1" s="1" t="s">
        <v>0</v>
      </c>
      <c r="F1" s="141" t="s">
        <v>122</v>
      </c>
    </row>
    <row r="2" spans="1:10">
      <c r="F2" s="141"/>
    </row>
    <row r="3" spans="1:10">
      <c r="B3" s="142" t="s">
        <v>123</v>
      </c>
      <c r="E3" s="143"/>
      <c r="F3" s="143"/>
    </row>
    <row r="4" spans="1:10">
      <c r="B4" s="144" t="s">
        <v>39</v>
      </c>
      <c r="E4" s="113"/>
      <c r="F4" s="145"/>
    </row>
    <row r="5" spans="1:10">
      <c r="B5" s="146" t="s">
        <v>40</v>
      </c>
      <c r="E5" s="114"/>
      <c r="F5" s="145"/>
    </row>
    <row r="6" spans="1:10">
      <c r="A6" s="49"/>
      <c r="B6" s="144" t="s">
        <v>87</v>
      </c>
      <c r="C6" s="49"/>
      <c r="E6" s="147"/>
      <c r="F6" s="147"/>
    </row>
    <row r="7" spans="1:10">
      <c r="A7" s="148" t="s">
        <v>124</v>
      </c>
      <c r="B7" s="149"/>
      <c r="C7" s="149"/>
      <c r="D7" s="149"/>
      <c r="E7" s="149"/>
      <c r="F7" s="149"/>
    </row>
    <row r="8" spans="1:10" ht="15.75" thickBot="1">
      <c r="B8" s="149"/>
      <c r="F8" s="150" t="s">
        <v>2</v>
      </c>
    </row>
    <row r="9" spans="1:10" ht="86.25" thickBot="1">
      <c r="A9" s="151" t="s">
        <v>125</v>
      </c>
      <c r="B9" s="152" t="s">
        <v>126</v>
      </c>
      <c r="C9" s="153" t="s">
        <v>127</v>
      </c>
      <c r="D9" s="154" t="s">
        <v>128</v>
      </c>
      <c r="E9" s="154" t="s">
        <v>31</v>
      </c>
      <c r="F9" s="155" t="s">
        <v>129</v>
      </c>
    </row>
    <row r="10" spans="1:10" ht="15.75" thickBot="1">
      <c r="A10" s="156">
        <v>1</v>
      </c>
      <c r="B10" s="157">
        <v>2</v>
      </c>
      <c r="C10" s="158">
        <v>3</v>
      </c>
      <c r="D10" s="159">
        <v>4</v>
      </c>
      <c r="E10" s="159">
        <v>5</v>
      </c>
      <c r="F10" s="160">
        <v>6</v>
      </c>
    </row>
    <row r="11" spans="1:10">
      <c r="A11" s="161" t="s">
        <v>130</v>
      </c>
      <c r="B11" s="189">
        <v>20000000</v>
      </c>
      <c r="C11" s="189">
        <v>-2913159</v>
      </c>
      <c r="D11" s="189">
        <v>0</v>
      </c>
      <c r="E11" s="190">
        <v>1011802</v>
      </c>
      <c r="F11" s="191">
        <v>18098643</v>
      </c>
      <c r="J11" s="162"/>
    </row>
    <row r="12" spans="1:10">
      <c r="A12" s="163" t="s">
        <v>131</v>
      </c>
      <c r="B12" s="192">
        <v>0</v>
      </c>
      <c r="C12" s="193">
        <v>-790721</v>
      </c>
      <c r="D12" s="194">
        <v>0</v>
      </c>
      <c r="E12" s="195">
        <v>0</v>
      </c>
      <c r="F12" s="106">
        <v>-790721</v>
      </c>
      <c r="J12" s="162"/>
    </row>
    <row r="13" spans="1:10">
      <c r="A13" s="163" t="s">
        <v>132</v>
      </c>
      <c r="B13" s="196">
        <v>0</v>
      </c>
      <c r="C13" s="197">
        <v>-722420</v>
      </c>
      <c r="D13" s="193">
        <v>0</v>
      </c>
      <c r="E13" s="198">
        <v>0</v>
      </c>
      <c r="F13" s="106">
        <v>-722420</v>
      </c>
      <c r="J13" s="162"/>
    </row>
    <row r="14" spans="1:10" ht="15.75" thickBot="1">
      <c r="A14" s="164" t="s">
        <v>133</v>
      </c>
      <c r="B14" s="199">
        <v>20000000</v>
      </c>
      <c r="C14" s="199">
        <v>-4426300</v>
      </c>
      <c r="D14" s="199">
        <v>0</v>
      </c>
      <c r="E14" s="199">
        <v>1011802</v>
      </c>
      <c r="F14" s="200">
        <v>16585502</v>
      </c>
    </row>
    <row r="15" spans="1:10">
      <c r="B15" s="149"/>
      <c r="F15" s="150"/>
    </row>
    <row r="16" spans="1:10">
      <c r="B16" s="149"/>
      <c r="F16" s="150"/>
    </row>
    <row r="17" spans="1:14" ht="15.75" thickBot="1">
      <c r="B17" s="149"/>
      <c r="F17" s="150"/>
    </row>
    <row r="18" spans="1:14" ht="86.25" thickBot="1">
      <c r="A18" s="151" t="s">
        <v>125</v>
      </c>
      <c r="B18" s="152" t="s">
        <v>126</v>
      </c>
      <c r="C18" s="153" t="s">
        <v>127</v>
      </c>
      <c r="D18" s="154" t="s">
        <v>128</v>
      </c>
      <c r="E18" s="154" t="s">
        <v>31</v>
      </c>
      <c r="F18" s="155" t="s">
        <v>129</v>
      </c>
    </row>
    <row r="19" spans="1:14" ht="15.75" thickBot="1">
      <c r="A19" s="156">
        <v>1</v>
      </c>
      <c r="B19" s="157">
        <v>2</v>
      </c>
      <c r="C19" s="158">
        <v>3</v>
      </c>
      <c r="D19" s="159">
        <v>4</v>
      </c>
      <c r="E19" s="159">
        <v>5</v>
      </c>
      <c r="F19" s="160">
        <v>6</v>
      </c>
    </row>
    <row r="20" spans="1:14">
      <c r="A20" s="161" t="s">
        <v>134</v>
      </c>
      <c r="B20" s="189">
        <v>27357000</v>
      </c>
      <c r="C20" s="189">
        <v>-7365830</v>
      </c>
      <c r="D20" s="189">
        <v>-142396</v>
      </c>
      <c r="E20" s="190">
        <v>1011802</v>
      </c>
      <c r="F20" s="191">
        <v>20860576</v>
      </c>
      <c r="J20" s="131"/>
      <c r="K20" s="131"/>
      <c r="L20" s="131"/>
      <c r="M20" s="131"/>
      <c r="N20" s="131"/>
    </row>
    <row r="21" spans="1:14">
      <c r="A21" s="163" t="s">
        <v>131</v>
      </c>
      <c r="B21" s="192">
        <v>0</v>
      </c>
      <c r="C21" s="193">
        <v>-3077416</v>
      </c>
      <c r="D21" s="194">
        <v>0</v>
      </c>
      <c r="E21" s="195">
        <v>0</v>
      </c>
      <c r="F21" s="106">
        <v>-3077416</v>
      </c>
      <c r="J21" s="131"/>
      <c r="K21" s="131"/>
      <c r="L21" s="131"/>
      <c r="M21" s="131"/>
      <c r="N21" s="131"/>
    </row>
    <row r="22" spans="1:14" ht="30">
      <c r="A22" s="163" t="s">
        <v>135</v>
      </c>
      <c r="B22" s="196">
        <v>0</v>
      </c>
      <c r="C22" s="197">
        <v>0</v>
      </c>
      <c r="D22" s="193">
        <v>697467</v>
      </c>
      <c r="E22" s="198">
        <v>0</v>
      </c>
      <c r="F22" s="106">
        <v>697467</v>
      </c>
      <c r="J22" s="131"/>
      <c r="K22" s="131"/>
      <c r="L22" s="131"/>
      <c r="M22" s="131"/>
      <c r="N22" s="131"/>
    </row>
    <row r="23" spans="1:14" ht="15.75" thickBot="1">
      <c r="A23" s="164" t="s">
        <v>136</v>
      </c>
      <c r="B23" s="199">
        <v>27357000</v>
      </c>
      <c r="C23" s="199">
        <v>-10443246</v>
      </c>
      <c r="D23" s="199">
        <v>555071</v>
      </c>
      <c r="E23" s="199">
        <v>1011802</v>
      </c>
      <c r="F23" s="201">
        <v>18480627</v>
      </c>
      <c r="J23" s="131"/>
      <c r="K23" s="131"/>
      <c r="L23" s="131"/>
      <c r="M23" s="131"/>
      <c r="N23" s="131"/>
    </row>
    <row r="24" spans="1:14">
      <c r="A24" s="143"/>
      <c r="B24" s="173">
        <f>B23-[8]F1!C35</f>
        <v>0</v>
      </c>
      <c r="C24" s="173">
        <f>C23-[8]F1!C37-[8]F1!C40</f>
        <v>0</v>
      </c>
      <c r="D24" s="173">
        <f>D23-[8]F1!C39</f>
        <v>0</v>
      </c>
      <c r="E24" s="173">
        <f>E23-[8]F1!C38</f>
        <v>0</v>
      </c>
      <c r="F24" s="173">
        <f>F23-[8]F1!C41</f>
        <v>0</v>
      </c>
    </row>
    <row r="25" spans="1:14">
      <c r="A25" s="143"/>
      <c r="B25" s="174">
        <f>B20-[8]F1!D35</f>
        <v>0</v>
      </c>
      <c r="C25" s="174">
        <f>C20-[8]F1!D37-[8]F1!D40</f>
        <v>0</v>
      </c>
      <c r="D25" s="174">
        <f>D20-[8]F1!D39</f>
        <v>0</v>
      </c>
      <c r="E25" s="174">
        <f>E20-[8]F1!D38</f>
        <v>0</v>
      </c>
      <c r="F25" s="174">
        <f>F20-[8]F1!D41</f>
        <v>0</v>
      </c>
    </row>
    <row r="26" spans="1:14">
      <c r="F26" s="165"/>
    </row>
    <row r="27" spans="1:14" ht="15.75">
      <c r="A27" s="115"/>
      <c r="B27" s="109"/>
      <c r="C27" s="110"/>
      <c r="D27" s="110"/>
      <c r="E27" s="110"/>
      <c r="F27" s="166"/>
    </row>
    <row r="28" spans="1:14">
      <c r="F28" s="165"/>
    </row>
    <row r="29" spans="1:14" ht="15.75">
      <c r="A29" s="179" t="s">
        <v>86</v>
      </c>
      <c r="B29" s="179"/>
      <c r="C29" s="179"/>
      <c r="D29" s="179"/>
      <c r="E29" s="179"/>
      <c r="F29" s="165"/>
    </row>
    <row r="30" spans="1:14" ht="15.75">
      <c r="A30" s="111"/>
      <c r="B30" s="112"/>
      <c r="C30" s="112"/>
      <c r="D30" s="112"/>
      <c r="E30" s="112"/>
      <c r="F30" s="68"/>
    </row>
    <row r="31" spans="1:14">
      <c r="F31" s="167"/>
    </row>
    <row r="32" spans="1:14">
      <c r="F32" s="167"/>
    </row>
    <row r="33" spans="1:6">
      <c r="A33" s="70"/>
      <c r="B33" s="149"/>
      <c r="C33" s="149"/>
      <c r="D33" s="149"/>
      <c r="E33" s="149"/>
      <c r="F33" s="149"/>
    </row>
    <row r="35" spans="1:6" hidden="1"/>
    <row r="36" spans="1:6" hidden="1">
      <c r="B36" s="168">
        <v>27357000</v>
      </c>
      <c r="C36" s="168">
        <v>-7365828</v>
      </c>
      <c r="D36" s="168">
        <v>-142397</v>
      </c>
      <c r="E36" s="168">
        <v>1011802</v>
      </c>
      <c r="F36" s="168">
        <v>20860577</v>
      </c>
    </row>
    <row r="37" spans="1:6" hidden="1">
      <c r="B37" s="168"/>
      <c r="C37" s="168">
        <v>-2396774</v>
      </c>
      <c r="D37" s="168"/>
      <c r="E37" s="168"/>
      <c r="F37" s="168">
        <v>-2396774</v>
      </c>
    </row>
    <row r="38" spans="1:6" hidden="1">
      <c r="B38" s="168"/>
      <c r="C38" s="168"/>
      <c r="D38" s="168">
        <v>339562</v>
      </c>
      <c r="E38" s="168"/>
      <c r="F38" s="168">
        <v>339562</v>
      </c>
    </row>
    <row r="39" spans="1:6" hidden="1">
      <c r="B39" s="168">
        <v>27357000</v>
      </c>
      <c r="C39" s="168">
        <v>-9762603</v>
      </c>
      <c r="D39" s="168">
        <v>197165</v>
      </c>
      <c r="E39" s="168">
        <v>1011802</v>
      </c>
      <c r="F39" s="168">
        <v>18803364</v>
      </c>
    </row>
    <row r="40" spans="1:6" hidden="1"/>
    <row r="41" spans="1:6" hidden="1">
      <c r="B41" s="169">
        <f>B20-B36</f>
        <v>0</v>
      </c>
      <c r="C41" s="169">
        <f t="shared" ref="C41:F41" si="0">C20-C36</f>
        <v>-2</v>
      </c>
      <c r="D41" s="169">
        <f t="shared" si="0"/>
        <v>1</v>
      </c>
      <c r="E41" s="169">
        <f t="shared" si="0"/>
        <v>0</v>
      </c>
      <c r="F41" s="169">
        <f t="shared" si="0"/>
        <v>-1</v>
      </c>
    </row>
    <row r="42" spans="1:6" hidden="1">
      <c r="B42" s="169">
        <f t="shared" ref="B42:F44" si="1">B21-B37</f>
        <v>0</v>
      </c>
      <c r="C42" s="169">
        <f t="shared" si="1"/>
        <v>-680642</v>
      </c>
      <c r="D42" s="169">
        <f t="shared" si="1"/>
        <v>0</v>
      </c>
      <c r="E42" s="169">
        <f t="shared" si="1"/>
        <v>0</v>
      </c>
      <c r="F42" s="169">
        <f t="shared" si="1"/>
        <v>-680642</v>
      </c>
    </row>
    <row r="43" spans="1:6" hidden="1">
      <c r="B43" s="169">
        <f t="shared" si="1"/>
        <v>0</v>
      </c>
      <c r="C43" s="169">
        <f t="shared" si="1"/>
        <v>0</v>
      </c>
      <c r="D43" s="169">
        <f t="shared" si="1"/>
        <v>357905</v>
      </c>
      <c r="E43" s="169">
        <f t="shared" si="1"/>
        <v>0</v>
      </c>
      <c r="F43" s="169">
        <f t="shared" si="1"/>
        <v>357905</v>
      </c>
    </row>
    <row r="44" spans="1:6" hidden="1">
      <c r="B44" s="169">
        <f t="shared" si="1"/>
        <v>0</v>
      </c>
      <c r="C44" s="169">
        <f t="shared" si="1"/>
        <v>-680643</v>
      </c>
      <c r="D44" s="169">
        <f t="shared" si="1"/>
        <v>357906</v>
      </c>
      <c r="E44" s="169">
        <f t="shared" si="1"/>
        <v>0</v>
      </c>
      <c r="F44" s="169">
        <f t="shared" si="1"/>
        <v>-322737</v>
      </c>
    </row>
    <row r="45" spans="1:6" ht="15.75">
      <c r="A45" s="179" t="s">
        <v>85</v>
      </c>
      <c r="B45" s="179"/>
      <c r="C45" s="179"/>
      <c r="D45" s="179"/>
      <c r="E45" s="179"/>
    </row>
    <row r="51" spans="1:1">
      <c r="A51" s="70" t="s">
        <v>36</v>
      </c>
    </row>
    <row r="52" spans="1:1">
      <c r="A52" s="72" t="s">
        <v>37</v>
      </c>
    </row>
  </sheetData>
  <mergeCells count="2">
    <mergeCell ref="A29:E29"/>
    <mergeCell ref="A45:E4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F3</vt:lpstr>
      <vt:lpstr>F4</vt:lpstr>
      <vt:lpstr>'F1'!Область_печати</vt:lpstr>
      <vt:lpstr>'F2'!Область_печати</vt:lpstr>
      <vt:lpstr>'F3'!Область_печати</vt:lpstr>
      <vt:lpstr>'F4'!Область_печати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Хасенова Мадина Еркеболатовна</dc:creator>
  <cp:lastModifiedBy>Акылбаева Гаухар Жумахановна</cp:lastModifiedBy>
  <cp:lastPrinted>2016-10-19T08:57:58Z</cp:lastPrinted>
  <dcterms:created xsi:type="dcterms:W3CDTF">2016-07-14T15:35:31Z</dcterms:created>
  <dcterms:modified xsi:type="dcterms:W3CDTF">2016-10-19T08:58:15Z</dcterms:modified>
</cp:coreProperties>
</file>