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6835" windowHeight="12330"/>
  </bookViews>
  <sheets>
    <sheet name="Форма 1" sheetId="1" r:id="rId1"/>
    <sheet name="Форма 2" sheetId="2" r:id="rId2"/>
    <sheet name="Форма 3" sheetId="4" r:id="rId3"/>
    <sheet name="Форма 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Ве" localSheetId="2">#REF!</definedName>
    <definedName name="__Ве">#REF!</definedName>
    <definedName name="__Вероят" localSheetId="2">#REF!</definedName>
    <definedName name="__Вероят">#REF!</definedName>
    <definedName name="__Вероятность_погашения" localSheetId="2">#REF!</definedName>
    <definedName name="__Вероятность_погашения">#REF!</definedName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Parse_In" localSheetId="2" hidden="1">#REF!</definedName>
    <definedName name="_Parse_In" hidden="1">#REF!</definedName>
    <definedName name="_Sort" localSheetId="2" hidden="1">#REF!</definedName>
    <definedName name="_Sort" hidden="1">#REF!</definedName>
    <definedName name="AccAmount">'[1]#ССЫЛКА'!$B$1:$G$65536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atAss">#REF!</definedName>
    <definedName name="CategoryAss">#REF!</definedName>
    <definedName name="CFCALC">'[1]#ССЫЛКА'!$A$4:$N$51</definedName>
    <definedName name="CFCALCHEAD">'[1]#ССЫЛКА'!$A$1:$N$3</definedName>
    <definedName name="CFHEADER">'[1]#ССЫЛКА'!$A$1:$F$3</definedName>
    <definedName name="d_1">#REF!</definedName>
    <definedName name="d_2">#REF!</definedName>
    <definedName name="d_3">#REF!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put1" localSheetId="1" hidden="1">{#N/A,#N/A,FALSE,"Aging Summary";#N/A,#N/A,FALSE,"Ratio Analysis";#N/A,#N/A,FALSE,"Test 120 Day Accts";#N/A,#N/A,FALSE,"Tickmarks"}</definedName>
    <definedName name="Input1" localSheetId="2" hidden="1">{#N/A,#N/A,FALSE,"Aging Summary";#N/A,#N/A,FALSE,"Ratio Analysis";#N/A,#N/A,FALSE,"Test 120 Day Accts";#N/A,#N/A,FALSE,"Tickmarks"}</definedName>
    <definedName name="Input1" localSheetId="3" hidden="1">{#N/A,#N/A,FALSE,"Aging Summary";#N/A,#N/A,FALSE,"Ratio Analysis";#N/A,#N/A,FALSE,"Test 120 Day Accts";#N/A,#N/A,FALSE,"Tickmarks"}</definedName>
    <definedName name="Input1" hidden="1">{#N/A,#N/A,FALSE,"Aging Summary";#N/A,#N/A,FALSE,"Ratio Analysis";#N/A,#N/A,FALSE,"Test 120 Day Accts";#N/A,#N/A,FALSE,"Tickmarks"}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4" localSheetId="2">'[1]#ССЫЛКА'!#REF!</definedName>
    <definedName name="PRINT4">'[1]#ССЫЛКА'!#REF!</definedName>
    <definedName name="PRINT5">'[1]#ССЫЛКА'!$J$253:$J$1106</definedName>
    <definedName name="PRINT6">'[1]#ССЫЛКА'!$J$1233:$J$1249</definedName>
    <definedName name="PRINT7" localSheetId="2">'[1]#ССЫЛКА'!#REF!</definedName>
    <definedName name="PRINT7">'[1]#ССЫЛКА'!#REF!</definedName>
    <definedName name="PRINTA" localSheetId="2">'[1]#ССЫЛКА'!#REF!</definedName>
    <definedName name="PRINTA">'[1]#ССЫЛКА'!#REF!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C" localSheetId="2">'[1]#ССЫЛКА'!#REF!</definedName>
    <definedName name="PRINTC">'[1]#ССЫЛКА'!#REF!</definedName>
    <definedName name="PRINTE" localSheetId="2">'[1]#ССЫЛКА'!#REF!</definedName>
    <definedName name="PRINTE">'[1]#ССЫЛКА'!#REF!</definedName>
    <definedName name="PRINTF" localSheetId="2">'[1]#ССЫЛКА'!#REF!</definedName>
    <definedName name="PRINTF">'[1]#ССЫЛКА'!#REF!</definedName>
    <definedName name="PRINTHA" localSheetId="2">'[1]#ССЫЛКА'!#REF!</definedName>
    <definedName name="PRINTHA">'[1]#ССЫЛКА'!#REF!</definedName>
    <definedName name="PRINTHL" localSheetId="2">'[1]#ССЫЛКА'!#REF!</definedName>
    <definedName name="PRINTHL">'[1]#ССЫЛКА'!#REF!</definedName>
    <definedName name="PRINTI">'[1]#ССЫЛКА'!#REF!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h" localSheetId="1" hidden="1">{#N/A,#N/A,FALSE,"Aging Summary";#N/A,#N/A,FALSE,"Ratio Analysis";#N/A,#N/A,FALSE,"Test 120 Day Accts";#N/A,#N/A,FALSE,"Tickmarks"}</definedName>
    <definedName name="th" localSheetId="2" hidden="1">{#N/A,#N/A,FALSE,"Aging Summary";#N/A,#N/A,FALSE,"Ratio Analysis";#N/A,#N/A,FALSE,"Test 120 Day Accts";#N/A,#N/A,FALSE,"Tickmarks"}</definedName>
    <definedName name="th" localSheetId="3" hidden="1">{#N/A,#N/A,FALSE,"Aging Summary";#N/A,#N/A,FALSE,"Ratio Analysis";#N/A,#N/A,FALSE,"Test 120 Day Accts";#N/A,#N/A,FALSE,"Tickmarks"}</definedName>
    <definedName name="th" hidden="1">{#N/A,#N/A,FALSE,"Aging Summary";#N/A,#N/A,FALSE,"Ratio Analysis";#N/A,#N/A,FALSE,"Test 120 Day Accts";#N/A,#N/A,FALSE,"Tickmarks"}</definedName>
    <definedName name="trader">[2]ISIN_TRADER!$A$1:$C$2000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иап_балдат" localSheetId="2">'[7]BS&amp;PL новый формат'!#REF!</definedName>
    <definedName name="Диап_балдат">'[7]BS&amp;PL новый формат'!#REF!</definedName>
    <definedName name="Диап_балсред" localSheetId="2">'[7]BS&amp;PL новый формат'!#REF!</definedName>
    <definedName name="Диап_балсред">'[7]BS&amp;PL новый формат'!#REF!</definedName>
    <definedName name="диап_БДР_дата" localSheetId="2">'[7]BS&amp;PL новый формат'!#REF!</definedName>
    <definedName name="диап_БДР_дата">'[7]BS&amp;PL новый формат'!#REF!</definedName>
    <definedName name="диап_БУК" localSheetId="2">'[7]BS&amp;PL новый формат'!#REF!</definedName>
    <definedName name="диап_БУК">'[7]BS&amp;PL новый формат'!#REF!</definedName>
    <definedName name="диап_ставки">'[7]BS&amp;PL новый формат'!#REF!</definedName>
    <definedName name="диап_ставки_БУК">'[7]BS&amp;PL новый формат'!#REF!</definedName>
    <definedName name="диап_финпок">'[7]BS&amp;PL новый формат'!#REF!</definedName>
    <definedName name="Драгоценные_металлы">'[1]#ССЫЛКА'!$A$407</definedName>
    <definedName name="м">#REF!</definedName>
    <definedName name="Макрос1" localSheetId="1">#N/A</definedName>
    <definedName name="Макрос1" localSheetId="2">'Форма 3'!Макрос1</definedName>
    <definedName name="Макрос1" localSheetId="3">#N/A</definedName>
    <definedName name="Макрос1">#N/A</definedName>
    <definedName name="МБК_для_рез_по_МСБУ__итог_">[1]МБК!$A$1:$H$23</definedName>
    <definedName name="Неработающие_кредиты" localSheetId="2">#REF!</definedName>
    <definedName name="Неработающие_кредиты">#REF!</definedName>
    <definedName name="_xlnm.Print_Area" localSheetId="0">'Форма 1'!$B$1:$F$49</definedName>
    <definedName name="_xlnm.Print_Area" localSheetId="1">'Форма 2'!$C$1:$I$56</definedName>
    <definedName name="_xlnm.Print_Area" localSheetId="2">'Форма 3'!$A$1:$E$48</definedName>
    <definedName name="_xlnm.Print_Area" localSheetId="3">'Форма 4'!$A$1:$G$32</definedName>
    <definedName name="Пролонгированные" localSheetId="2">#REF!</definedName>
    <definedName name="Пролонгированные">#REF!</definedName>
    <definedName name="Пролонгированные_кредиты" localSheetId="2">#REF!</definedName>
    <definedName name="Пролонгированные_кредиты">#REF!</definedName>
    <definedName name="Резервы_по_корп_кред_МСБУ__итог_">'[1]Корп кред'!$A$1:$H$141</definedName>
    <definedName name="СВОД_для_экспорта" localSheetId="2">#REF!</definedName>
    <definedName name="СВОД_для_экспорта">#REF!</definedName>
    <definedName name="СМ2010">[6]АУР_2010!$B$230:$H$372</definedName>
    <definedName name="ф77" localSheetId="2">#REF!</definedName>
    <definedName name="ф77">#REF!</definedName>
    <definedName name="ц" localSheetId="1" hidden="1">{#N/A,#N/A,FALSE,"Aging Summary";#N/A,#N/A,FALSE,"Ratio Analysis";#N/A,#N/A,FALSE,"Test 120 Day Accts";#N/A,#N/A,FALSE,"Tickmarks"}</definedName>
    <definedName name="ц" localSheetId="2" hidden="1">{#N/A,#N/A,FALSE,"Aging Summary";#N/A,#N/A,FALSE,"Ratio Analysis";#N/A,#N/A,FALSE,"Test 120 Day Accts";#N/A,#N/A,FALSE,"Tickmarks"}</definedName>
    <definedName name="ц" localSheetId="3" hidden="1">{#N/A,#N/A,FALSE,"Aging Summary";#N/A,#N/A,FALSE,"Ratio Analysis";#N/A,#N/A,FALSE,"Test 120 Day Accts";#N/A,#N/A,FALSE,"Tickmarks"}</definedName>
    <definedName name="ц" hidden="1">{#N/A,#N/A,FALSE,"Aging Summary";#N/A,#N/A,FALSE,"Ratio Analysis";#N/A,#N/A,FALSE,"Test 120 Day Accts";#N/A,#N/A,FALSE,"Tickmarks"}</definedName>
    <definedName name="ца" localSheetId="1" hidden="1">{#N/A,#N/A,FALSE,"Aging Summary";#N/A,#N/A,FALSE,"Ratio Analysis";#N/A,#N/A,FALSE,"Test 120 Day Accts";#N/A,#N/A,FALSE,"Tickmarks"}</definedName>
    <definedName name="ца" localSheetId="2" hidden="1">{#N/A,#N/A,FALSE,"Aging Summary";#N/A,#N/A,FALSE,"Ratio Analysis";#N/A,#N/A,FALSE,"Test 120 Day Accts";#N/A,#N/A,FALSE,"Tickmarks"}</definedName>
    <definedName name="ца" localSheetId="3" hidden="1">{#N/A,#N/A,FALSE,"Aging Summary";#N/A,#N/A,FALSE,"Ratio Analysis";#N/A,#N/A,FALSE,"Test 120 Day Accts";#N/A,#N/A,FALSE,"Tickmarks"}</definedName>
    <definedName name="ца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F17" i="3"/>
  <c r="E17"/>
  <c r="D17"/>
  <c r="C17"/>
  <c r="F16"/>
  <c r="C32" i="4" l="1"/>
  <c r="D32" l="1"/>
  <c r="D27"/>
  <c r="C27"/>
  <c r="D22"/>
  <c r="C22"/>
  <c r="C24" s="1"/>
  <c r="F15" i="3"/>
  <c r="E14"/>
  <c r="C14"/>
  <c r="D13"/>
  <c r="D14" s="1"/>
  <c r="D12"/>
  <c r="F12" s="1"/>
  <c r="H27" i="2"/>
  <c r="G27"/>
  <c r="F27"/>
  <c r="H13"/>
  <c r="H9"/>
  <c r="F9"/>
  <c r="E36" i="1"/>
  <c r="D29"/>
  <c r="E27"/>
  <c r="E37" s="1"/>
  <c r="D27"/>
  <c r="E19"/>
  <c r="D19"/>
  <c r="H18" i="2" l="1"/>
  <c r="H20" s="1"/>
  <c r="F13" i="3"/>
  <c r="H34" i="2"/>
  <c r="H36" s="1"/>
  <c r="H38" s="1"/>
  <c r="H40" s="1"/>
  <c r="H42" s="1"/>
  <c r="C36" i="4"/>
  <c r="D24"/>
  <c r="F14" i="3"/>
  <c r="F13" i="2"/>
  <c r="F18" s="1"/>
  <c r="G9"/>
  <c r="E9"/>
  <c r="G13"/>
  <c r="D36" i="1"/>
  <c r="D36" i="4" l="1"/>
  <c r="G18" i="2"/>
  <c r="E13"/>
  <c r="F20"/>
  <c r="E27"/>
  <c r="D37" i="1"/>
  <c r="F34" i="2" l="1"/>
  <c r="G20"/>
  <c r="E18"/>
  <c r="E20" l="1"/>
  <c r="G34"/>
  <c r="F36"/>
  <c r="F38" l="1"/>
  <c r="E34"/>
  <c r="G36"/>
  <c r="E36" l="1"/>
  <c r="F40"/>
  <c r="G38"/>
  <c r="G40" l="1"/>
  <c r="E38"/>
  <c r="F42"/>
  <c r="G42" l="1"/>
  <c r="E40"/>
  <c r="E42" l="1"/>
</calcChain>
</file>

<file path=xl/sharedStrings.xml><?xml version="1.0" encoding="utf-8"?>
<sst xmlns="http://schemas.openxmlformats.org/spreadsheetml/2006/main" count="155" uniqueCount="133">
  <si>
    <t>Неаудировано</t>
  </si>
  <si>
    <t>Форма №1</t>
  </si>
  <si>
    <t>БУХГАЛТЕРСКИЙ БАЛАНС</t>
  </si>
  <si>
    <t>ДО АО 'Банк ВТБ (Казахстан)'</t>
  </si>
  <si>
    <t>(наименование банка)</t>
  </si>
  <si>
    <t xml:space="preserve"> по состоянию на 01/07/2015 года</t>
  </si>
  <si>
    <t>(в тысячах  тенге)</t>
  </si>
  <si>
    <t>Наименование</t>
  </si>
  <si>
    <t>на 01.07.2015 г</t>
  </si>
  <si>
    <t>на 01.01.2015 г.</t>
  </si>
  <si>
    <t>АКТИВЫ</t>
  </si>
  <si>
    <t>Касса и остатки в национальных (центральных) банках</t>
  </si>
  <si>
    <t>Торговые ценные бумаги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</si>
  <si>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</si>
  <si>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Займы, предоставленные клиентам (за вычетом резервов на возможные потери)</t>
  </si>
  <si>
    <t>Ценные бумаги, учитываемые до погашения (за вычетом резервов на возможные потери)</t>
  </si>
  <si>
    <t>Отсроченное налоговое требование</t>
  </si>
  <si>
    <t>Основные средства(за вычетом амортизации)</t>
  </si>
  <si>
    <t>Нематериальные активы(за вычетом амортизации)</t>
  </si>
  <si>
    <t>Прочие активы(за вычетом резервов на возможные потери)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</si>
  <si>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</si>
  <si>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</si>
  <si>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</si>
  <si>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</si>
  <si>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</si>
  <si>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</si>
  <si>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Налоговые обязательства</t>
  </si>
  <si>
    <t>Прочие обязательства</t>
  </si>
  <si>
    <t>Итого обязательства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</si>
  <si>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</si>
  <si>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</si>
  <si>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</si>
  <si>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</si>
  <si>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</si>
  <si>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Накопленный убыток, включая убыток от формирования динамических резервов</t>
  </si>
  <si>
    <t>Динамические резервы</t>
  </si>
  <si>
    <t>Чистый (убыток) / прибыль за период по МСФО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</si>
  <si>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</si>
  <si>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</si>
  <si>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</si>
  <si>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Главный бухгалтер:__________________________________________ А. Лаврентьева</t>
  </si>
  <si>
    <t>Исполнитель: Акылбаева Г.</t>
  </si>
  <si>
    <t>Тел. 5946</t>
  </si>
  <si>
    <t>Ежеквартально</t>
  </si>
  <si>
    <t>Форма №2</t>
  </si>
  <si>
    <t xml:space="preserve"> ОТЧЕТ О ДОХОДАХ И РАСХОДАХ</t>
  </si>
  <si>
    <r>
      <t>(</t>
    </r>
    <r>
      <rPr>
        <sz val="10"/>
        <color indexed="8"/>
        <rFont val="Times New Roman"/>
        <family val="1"/>
      </rPr>
      <t>наименование банка</t>
    </r>
    <r>
      <rPr>
        <b/>
        <sz val="10"/>
        <color indexed="8"/>
        <rFont val="Times New Roman"/>
        <family val="1"/>
      </rPr>
      <t>)</t>
    </r>
  </si>
  <si>
    <t xml:space="preserve"> нарастающим итогом, по состоянию на 01/07/2015 года 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</si>
  <si>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</si>
  <si>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</si>
  <si>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</si>
  <si>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</si>
  <si>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</si>
  <si>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</si>
  <si>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</si>
  <si>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</si>
  <si>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</si>
  <si>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</si>
  <si>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</si>
  <si>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</si>
  <si>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</si>
  <si>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</si>
  <si>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</si>
  <si>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</si>
  <si>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</si>
  <si>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Доходы/(убытки) от изменения стоимости торговых ценных бумаг и имеющихся в наличии для продажи (нетто)</t>
  </si>
  <si>
    <t>Доходы по операциям с иностранной валютой (нетто)</t>
  </si>
  <si>
    <t>Доходы/(убытки) от переоценки финансовых активов, выраженных в иностранной валюте (нетто)</t>
  </si>
  <si>
    <t>Прочие доходы</t>
  </si>
  <si>
    <t>Чистый доход/(убыток), не связанный с получением вознаграждения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</si>
  <si>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</si>
  <si>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</si>
  <si>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</si>
  <si>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</si>
  <si>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</si>
  <si>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Операционный (убыток)/прибыль</t>
  </si>
  <si>
    <t>Формирование резервов на потери по прочим операциям</t>
  </si>
  <si>
    <t>Убыток до налогообложения и доли меньшинства</t>
  </si>
  <si>
    <t>Расходы по налогу на прибыль</t>
  </si>
  <si>
    <t>Чистый убыток до вычета доли меньшинства</t>
  </si>
  <si>
    <t>Доля меньшинства</t>
  </si>
  <si>
    <t>Итого чистый (убыток)/прибыль</t>
  </si>
  <si>
    <t>Базовый и разводненный убыток на акцию (тенге)</t>
  </si>
  <si>
    <t>И.о. Председателя Правления:______________________________________ И. Туралиева</t>
  </si>
  <si>
    <t>Форма № 4</t>
  </si>
  <si>
    <t xml:space="preserve"> ОТЧЕТ ОБ ИЗМЕНЕНИЯХ В СОБСТВЕННОМ КАПИТАЛЕ</t>
  </si>
  <si>
    <t>по состоянию на 01/07/2015 года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</si>
  <si>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</si>
  <si>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</si>
  <si>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</si>
  <si>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Итого</t>
  </si>
  <si>
    <t>Сальдо на 31 декабря 2013 года</t>
  </si>
  <si>
    <t>Чистая прибыль за период по МСФО</t>
  </si>
  <si>
    <t>Выплата дивидендов</t>
  </si>
  <si>
    <t>Сальдо на 31 декабря 2014 года</t>
  </si>
  <si>
    <t>Сальдо на 30 июня 2015 года</t>
  </si>
  <si>
    <t>Форма №3</t>
  </si>
  <si>
    <t xml:space="preserve">ОТЧЕТ О ДВИЖЕНИИ ДЕНЕЖНЫХ СРЕДСТВ </t>
  </si>
  <si>
    <t>ДО АО Банк ВТБ (Казахстан)</t>
  </si>
  <si>
    <t>за период, закончившийся 30 июня 2015 года</t>
  </si>
  <si>
    <t>за период закончившийся 30.06.2015 года</t>
  </si>
  <si>
    <t>за период закончившийся 30.06.2014 года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</si>
  <si>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</si>
  <si>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</si>
  <si>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</si>
  <si>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Увеличение вкладов, размещенных со сроком погашения более трех месяцев</t>
  </si>
  <si>
    <t>Увеличение предоставленных займов и финансовой аренды</t>
  </si>
  <si>
    <t>Уменьшение торговых ценных бумаг и имеющихся в наличии для продажи</t>
  </si>
  <si>
    <t>Увеличение/уменьшение в операционных обязательствах</t>
  </si>
  <si>
    <t>Увеличение вкладов, привлеченных</t>
  </si>
  <si>
    <t>Увеличение/уменьшение обязательств по операции «РЕПО»</t>
  </si>
  <si>
    <t>Увеличение обязательств перед клиентами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</si>
  <si>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</si>
  <si>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</si>
  <si>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</si>
  <si>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</si>
  <si>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</si>
  <si>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</si>
  <si>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</si>
  <si>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</si>
  <si>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</si>
  <si>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</si>
  <si>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</si>
  <si>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</si>
  <si>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</si>
  <si>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</si>
  <si>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</si>
  <si>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</si>
  <si>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</si>
  <si>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И.о. Председателя Правления:____________________________________  И. Туралиева</t>
  </si>
  <si>
    <t>Чистый (убыток)/прибыль за период по МСФО</t>
  </si>
  <si>
    <t>Главный бухгалтер:____________________________________________А. Лаврентьева</t>
  </si>
  <si>
    <t>Главный бухгалтер:____________________________________________ А. Лаврентьева</t>
  </si>
</sst>
</file>

<file path=xl/styles.xml><?xml version="1.0" encoding="utf-8"?>
<styleSheet xmlns="http://schemas.openxmlformats.org/spreadsheetml/2006/main">
  <numFmts count="2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_(* #,##0_);_(* \(#,##0\);_(* &quot;-&quot;_);_(@_)"/>
    <numFmt numFmtId="166" formatCode="0.0%"/>
    <numFmt numFmtId="167" formatCode="_-* #,##0.00_р_._-;\-* #,##0.00_р_._-;_-* &quot;-&quot;_р_._-;_-@_-"/>
    <numFmt numFmtId="168" formatCode="#,##0.00_);\(#,##0.00\);0.00_);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&quot;$&quot;#,##0_);\(&quot;$&quot;#,##0\)"/>
    <numFmt numFmtId="172" formatCode="_-* #,##0\ _F_t_-;\-* #,##0\ _F_t_-;_-* &quot;-&quot;\ _F_t_-;_-@_-"/>
    <numFmt numFmtId="173" formatCode="_(* #,##0.0_);_(* \(#,##0.0\);_(* &quot;-&quot;_);_(@_)"/>
    <numFmt numFmtId="174" formatCode="_-* #,##0.00\ _ _-;\-* #,##0.00\ _ _-;_-* &quot;-&quot;??\ _ _-;_-@_-"/>
    <numFmt numFmtId="175" formatCode="_(* #,##0.0_);_(* \(#,##0.0\);_(* &quot;-&quot;??_);_(@_)"/>
    <numFmt numFmtId="176" formatCode="_(* #,##0.00_);_(* \(#,##0.00\);_(* &quot;-&quot;??_);_(@_)"/>
    <numFmt numFmtId="177" formatCode="&quot;$&quot;\ ########"/>
    <numFmt numFmtId="178" formatCode="#,##0.0_);\(#,##0.0\)"/>
    <numFmt numFmtId="179" formatCode="_-* #,##0\ _р_._-;\-* #,##0\ _р_._-;_-* &quot;-&quot;\ _р_._-;_-@_-"/>
    <numFmt numFmtId="180" formatCode="_-* #,##0.00\ _р_._-;\-* #,##0.00\ _р_._-;_-* &quot;-&quot;??\ _р_._-;_-@_-"/>
    <numFmt numFmtId="181" formatCode="_-* #,##0.00_ _ _-;\-* #,##0.00_ _ _-;_-* &quot;-&quot;??_ _ _-;_-@_-"/>
    <numFmt numFmtId="182" formatCode="_-* #,##0.00_ _-;\-* #,##0.00_ _-;_-* &quot;-&quot;??_ _-;_-@_-"/>
    <numFmt numFmtId="183" formatCode="0000"/>
    <numFmt numFmtId="184" formatCode="#,##0.00_ ;[Red]\-#,##0.00\ "/>
    <numFmt numFmtId="185" formatCode="000000"/>
    <numFmt numFmtId="186" formatCode="dd/mm/yy;@"/>
  </numFmts>
  <fonts count="107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theme="1"/>
      <name val="Garamond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8"/>
      <color rgb="FFFF0000"/>
      <name val="Arial"/>
      <family val="2"/>
      <charset val="204"/>
    </font>
    <font>
      <sz val="9"/>
      <name val="Arial Cyr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8"/>
      <color rgb="FF0000FF"/>
      <name val="Arial"/>
      <family val="2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2"/>
      <name val="Times New Roman Cyr"/>
      <charset val="204"/>
    </font>
    <font>
      <b/>
      <sz val="8"/>
      <color rgb="FFFF000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4"/>
      <name val="Times New Roman Cyr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6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16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35" borderId="18" applyNumberFormat="0">
      <alignment wrapText="1"/>
      <protection hidden="1"/>
    </xf>
    <xf numFmtId="0" fontId="22" fillId="0" borderId="0"/>
    <xf numFmtId="0" fontId="20" fillId="0" borderId="24" applyNumberFormat="0" applyFill="0" applyAlignment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46" borderId="0" applyNumberFormat="0" applyBorder="0" applyAlignment="0" applyProtection="0"/>
    <xf numFmtId="0" fontId="28" fillId="12" borderId="0" applyNumberFormat="0" applyBorder="0" applyAlignment="0" applyProtection="0"/>
    <xf numFmtId="0" fontId="27" fillId="43" borderId="0" applyNumberFormat="0" applyBorder="0" applyAlignment="0" applyProtection="0"/>
    <xf numFmtId="0" fontId="28" fillId="16" borderId="0" applyNumberFormat="0" applyBorder="0" applyAlignment="0" applyProtection="0"/>
    <xf numFmtId="0" fontId="27" fillId="44" borderId="0" applyNumberFormat="0" applyBorder="0" applyAlignment="0" applyProtection="0"/>
    <xf numFmtId="0" fontId="28" fillId="20" borderId="0" applyNumberFormat="0" applyBorder="0" applyAlignment="0" applyProtection="0"/>
    <xf numFmtId="0" fontId="27" fillId="47" borderId="0" applyNumberFormat="0" applyBorder="0" applyAlignment="0" applyProtection="0"/>
    <xf numFmtId="0" fontId="28" fillId="24" borderId="0" applyNumberFormat="0" applyBorder="0" applyAlignment="0" applyProtection="0"/>
    <xf numFmtId="0" fontId="27" fillId="48" borderId="0" applyNumberFormat="0" applyBorder="0" applyAlignment="0" applyProtection="0"/>
    <xf numFmtId="0" fontId="28" fillId="28" borderId="0" applyNumberFormat="0" applyBorder="0" applyAlignment="0" applyProtection="0"/>
    <xf numFmtId="0" fontId="27" fillId="49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30" fillId="0" borderId="25" applyAlignment="0" applyProtection="0"/>
    <xf numFmtId="171" fontId="31" fillId="0" borderId="25" applyAlignment="0" applyProtection="0"/>
    <xf numFmtId="172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5" fillId="0" borderId="0"/>
    <xf numFmtId="177" fontId="36" fillId="0" borderId="18" applyFill="0" applyBorder="0" applyAlignment="0" applyProtection="0">
      <alignment horizontal="right"/>
    </xf>
    <xf numFmtId="0" fontId="35" fillId="0" borderId="0"/>
    <xf numFmtId="0" fontId="37" fillId="0" borderId="0" applyNumberFormat="0" applyFill="0" applyBorder="0" applyAlignment="0" applyProtection="0"/>
    <xf numFmtId="38" fontId="38" fillId="35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/>
    <xf numFmtId="10" fontId="38" fillId="50" borderId="18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42" fillId="0" borderId="0"/>
    <xf numFmtId="0" fontId="19" fillId="0" borderId="0"/>
    <xf numFmtId="16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5" fillId="0" borderId="0"/>
    <xf numFmtId="10" fontId="19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3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0" fontId="44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/>
    <xf numFmtId="0" fontId="20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5" fillId="0" borderId="0">
      <alignment horizontal="center" vertical="top"/>
    </xf>
    <xf numFmtId="3" fontId="38" fillId="51" borderId="0" applyFont="0"/>
    <xf numFmtId="0" fontId="27" fillId="52" borderId="0" applyNumberFormat="0" applyBorder="0" applyAlignment="0" applyProtection="0"/>
    <xf numFmtId="0" fontId="28" fillId="9" borderId="0" applyNumberFormat="0" applyBorder="0" applyAlignment="0" applyProtection="0"/>
    <xf numFmtId="0" fontId="27" fillId="53" borderId="0" applyNumberFormat="0" applyBorder="0" applyAlignment="0" applyProtection="0"/>
    <xf numFmtId="0" fontId="28" fillId="13" borderId="0" applyNumberFormat="0" applyBorder="0" applyAlignment="0" applyProtection="0"/>
    <xf numFmtId="0" fontId="27" fillId="54" borderId="0" applyNumberFormat="0" applyBorder="0" applyAlignment="0" applyProtection="0"/>
    <xf numFmtId="0" fontId="28" fillId="17" borderId="0" applyNumberFormat="0" applyBorder="0" applyAlignment="0" applyProtection="0"/>
    <xf numFmtId="0" fontId="27" fillId="47" borderId="0" applyNumberFormat="0" applyBorder="0" applyAlignment="0" applyProtection="0"/>
    <xf numFmtId="0" fontId="28" fillId="21" borderId="0" applyNumberFormat="0" applyBorder="0" applyAlignment="0" applyProtection="0"/>
    <xf numFmtId="0" fontId="27" fillId="48" borderId="0" applyNumberFormat="0" applyBorder="0" applyAlignment="0" applyProtection="0"/>
    <xf numFmtId="0" fontId="28" fillId="25" borderId="0" applyNumberFormat="0" applyBorder="0" applyAlignment="0" applyProtection="0"/>
    <xf numFmtId="0" fontId="27" fillId="55" borderId="0" applyNumberFormat="0" applyBorder="0" applyAlignment="0" applyProtection="0"/>
    <xf numFmtId="0" fontId="28" fillId="29" borderId="0" applyNumberFormat="0" applyBorder="0" applyAlignment="0" applyProtection="0"/>
    <xf numFmtId="0" fontId="46" fillId="41" borderId="26" applyNumberFormat="0" applyAlignment="0" applyProtection="0"/>
    <xf numFmtId="0" fontId="47" fillId="5" borderId="4" applyNumberFormat="0" applyAlignment="0" applyProtection="0"/>
    <xf numFmtId="0" fontId="48" fillId="56" borderId="27" applyNumberFormat="0" applyAlignment="0" applyProtection="0"/>
    <xf numFmtId="0" fontId="49" fillId="6" borderId="5" applyNumberFormat="0" applyAlignment="0" applyProtection="0"/>
    <xf numFmtId="0" fontId="50" fillId="56" borderId="26" applyNumberFormat="0" applyAlignment="0" applyProtection="0"/>
    <xf numFmtId="0" fontId="51" fillId="6" borderId="4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  <xf numFmtId="0" fontId="54" fillId="0" borderId="28" applyNumberFormat="0" applyFill="0" applyAlignment="0" applyProtection="0"/>
    <xf numFmtId="0" fontId="55" fillId="0" borderId="1" applyNumberFormat="0" applyFill="0" applyAlignment="0" applyProtection="0"/>
    <xf numFmtId="0" fontId="56" fillId="0" borderId="29" applyNumberFormat="0" applyFill="0" applyAlignment="0" applyProtection="0"/>
    <xf numFmtId="0" fontId="57" fillId="0" borderId="2" applyNumberFormat="0" applyFill="0" applyAlignment="0" applyProtection="0"/>
    <xf numFmtId="0" fontId="58" fillId="0" borderId="30" applyNumberFormat="0" applyFill="0" applyAlignment="0" applyProtection="0"/>
    <xf numFmtId="0" fontId="59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2" fillId="0" borderId="9" applyNumberFormat="0" applyFill="0" applyAlignment="0" applyProtection="0"/>
    <xf numFmtId="0" fontId="61" fillId="0" borderId="9" applyNumberFormat="0" applyFill="0" applyAlignment="0" applyProtection="0"/>
    <xf numFmtId="0" fontId="62" fillId="57" borderId="32" applyNumberFormat="0" applyAlignment="0" applyProtection="0"/>
    <xf numFmtId="0" fontId="63" fillId="7" borderId="7" applyNumberFormat="0" applyAlignment="0" applyProtection="0"/>
    <xf numFmtId="0" fontId="64" fillId="0" borderId="0" applyNumberFormat="0" applyFill="0" applyBorder="0" applyAlignment="0" applyProtection="0"/>
    <xf numFmtId="0" fontId="65" fillId="58" borderId="0" applyNumberFormat="0" applyBorder="0" applyAlignment="0" applyProtection="0"/>
    <xf numFmtId="0" fontId="66" fillId="4" borderId="0" applyNumberFormat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8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6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9" fillId="0" borderId="0"/>
    <xf numFmtId="0" fontId="69" fillId="0" borderId="0"/>
    <xf numFmtId="0" fontId="19" fillId="0" borderId="0"/>
    <xf numFmtId="0" fontId="25" fillId="0" borderId="0"/>
    <xf numFmtId="0" fontId="6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0" fillId="37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9" borderId="33" applyNumberFormat="0" applyFont="0" applyAlignment="0" applyProtection="0"/>
    <xf numFmtId="0" fontId="26" fillId="59" borderId="33" applyNumberFormat="0" applyFont="0" applyAlignment="0" applyProtection="0"/>
    <xf numFmtId="0" fontId="26" fillId="5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4" fillId="0" borderId="34" applyNumberFormat="0" applyFill="0" applyAlignment="0" applyProtection="0"/>
    <xf numFmtId="0" fontId="75" fillId="0" borderId="6" applyNumberFormat="0" applyFill="0" applyAlignment="0" applyProtection="0"/>
    <xf numFmtId="0" fontId="18" fillId="0" borderId="0"/>
    <xf numFmtId="0" fontId="76" fillId="0" borderId="0"/>
    <xf numFmtId="0" fontId="22" fillId="0" borderId="0"/>
    <xf numFmtId="178" fontId="19" fillId="0" borderId="0"/>
    <xf numFmtId="0" fontId="23" fillId="0" borderId="0"/>
    <xf numFmtId="0" fontId="77" fillId="0" borderId="0"/>
    <xf numFmtId="0" fontId="4" fillId="0" borderId="0" applyNumberFormat="0" applyFill="0" applyBorder="0" applyAlignment="0" applyProtection="0"/>
    <xf numFmtId="0" fontId="4" fillId="0" borderId="0"/>
    <xf numFmtId="0" fontId="24" fillId="0" borderId="0"/>
    <xf numFmtId="0" fontId="24" fillId="0" borderId="0"/>
    <xf numFmtId="0" fontId="19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80" fillId="60" borderId="18" applyNumberFormat="0" applyFont="0" applyFill="0" applyBorder="0" applyAlignment="0"/>
    <xf numFmtId="41" fontId="81" fillId="60" borderId="18" applyFill="0" applyBorder="0">
      <alignment wrapText="1"/>
    </xf>
    <xf numFmtId="41" fontId="6" fillId="61" borderId="18" applyBorder="0">
      <alignment wrapText="1"/>
    </xf>
    <xf numFmtId="41" fontId="82" fillId="61" borderId="35" applyNumberFormat="0" applyBorder="0">
      <alignment horizontal="right" wrapText="1"/>
    </xf>
    <xf numFmtId="41" fontId="82" fillId="61" borderId="35" applyNumberFormat="0" applyBorder="0">
      <alignment horizontal="right" wrapText="1"/>
    </xf>
    <xf numFmtId="41" fontId="83" fillId="0" borderId="18" applyBorder="0">
      <alignment wrapText="1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24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24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3" fontId="84" fillId="0" borderId="0"/>
    <xf numFmtId="0" fontId="85" fillId="38" borderId="0" applyNumberFormat="0" applyBorder="0" applyAlignment="0" applyProtection="0"/>
    <xf numFmtId="0" fontId="86" fillId="2" borderId="0" applyNumberFormat="0" applyBorder="0" applyAlignment="0" applyProtection="0"/>
    <xf numFmtId="43" fontId="3" fillId="0" borderId="0" applyFont="0" applyFill="0" applyBorder="0" applyAlignment="0" applyProtection="0"/>
  </cellStyleXfs>
  <cellXfs count="207">
    <xf numFmtId="0" fontId="0" fillId="0" borderId="0" xfId="0"/>
    <xf numFmtId="0" fontId="5" fillId="0" borderId="0" xfId="2" applyFont="1" applyBorder="1" applyAlignment="1">
      <alignment horizontal="left" vertical="center" wrapText="1"/>
    </xf>
    <xf numFmtId="0" fontId="5" fillId="0" borderId="0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10" xfId="2" applyFont="1" applyBorder="1" applyAlignment="1">
      <alignment horizontal="right" vertical="center" wrapText="1"/>
    </xf>
    <xf numFmtId="0" fontId="10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0" fontId="12" fillId="0" borderId="11" xfId="2" applyFont="1" applyBorder="1" applyAlignment="1">
      <alignment horizontal="center" vertical="center" wrapText="1"/>
    </xf>
    <xf numFmtId="3" fontId="12" fillId="0" borderId="12" xfId="2" applyNumberFormat="1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164" fontId="0" fillId="0" borderId="0" xfId="1" applyNumberFormat="1" applyFont="1"/>
    <xf numFmtId="0" fontId="13" fillId="33" borderId="14" xfId="2" applyFont="1" applyFill="1" applyBorder="1" applyAlignment="1">
      <alignment wrapText="1"/>
    </xf>
    <xf numFmtId="3" fontId="13" fillId="33" borderId="15" xfId="2" applyNumberFormat="1" applyFont="1" applyFill="1" applyBorder="1"/>
    <xf numFmtId="0" fontId="13" fillId="33" borderId="16" xfId="2" applyFont="1" applyFill="1" applyBorder="1"/>
    <xf numFmtId="0" fontId="4" fillId="0" borderId="17" xfId="2" applyBorder="1" applyAlignment="1">
      <alignment wrapText="1"/>
    </xf>
    <xf numFmtId="165" fontId="5" fillId="0" borderId="18" xfId="2" applyNumberFormat="1" applyFont="1" applyFill="1" applyBorder="1" applyAlignment="1">
      <alignment horizontal="right"/>
    </xf>
    <xf numFmtId="165" fontId="5" fillId="0" borderId="19" xfId="2" applyNumberFormat="1" applyFont="1" applyBorder="1" applyAlignment="1">
      <alignment horizontal="right"/>
    </xf>
    <xf numFmtId="3" fontId="0" fillId="0" borderId="0" xfId="0" applyNumberFormat="1"/>
    <xf numFmtId="165" fontId="0" fillId="0" borderId="0" xfId="0" applyNumberFormat="1"/>
    <xf numFmtId="3" fontId="11" fillId="0" borderId="0" xfId="0" applyNumberFormat="1" applyFont="1" applyBorder="1" applyAlignment="1">
      <alignment vertical="center"/>
    </xf>
    <xf numFmtId="0" fontId="13" fillId="0" borderId="17" xfId="2" applyFont="1" applyBorder="1" applyAlignment="1">
      <alignment wrapText="1"/>
    </xf>
    <xf numFmtId="165" fontId="6" fillId="0" borderId="18" xfId="2" applyNumberFormat="1" applyFont="1" applyFill="1" applyBorder="1" applyAlignment="1">
      <alignment horizontal="right"/>
    </xf>
    <xf numFmtId="165" fontId="6" fillId="0" borderId="19" xfId="2" applyNumberFormat="1" applyFont="1" applyBorder="1" applyAlignment="1">
      <alignment horizontal="right"/>
    </xf>
    <xf numFmtId="166" fontId="11" fillId="0" borderId="0" xfId="1" applyNumberFormat="1" applyFont="1" applyAlignment="1">
      <alignment vertical="center"/>
    </xf>
    <xf numFmtId="0" fontId="13" fillId="33" borderId="17" xfId="2" applyFont="1" applyFill="1" applyBorder="1" applyAlignment="1">
      <alignment wrapText="1"/>
    </xf>
    <xf numFmtId="3" fontId="13" fillId="33" borderId="18" xfId="2" applyNumberFormat="1" applyFont="1" applyFill="1" applyBorder="1"/>
    <xf numFmtId="0" fontId="13" fillId="33" borderId="19" xfId="2" applyFont="1" applyFill="1" applyBorder="1"/>
    <xf numFmtId="165" fontId="5" fillId="0" borderId="20" xfId="2" applyNumberFormat="1" applyFont="1" applyBorder="1" applyAlignment="1">
      <alignment horizontal="right"/>
    </xf>
    <xf numFmtId="165" fontId="6" fillId="0" borderId="20" xfId="2" applyNumberFormat="1" applyFont="1" applyBorder="1" applyAlignment="1">
      <alignment horizontal="right"/>
    </xf>
    <xf numFmtId="165" fontId="5" fillId="0" borderId="18" xfId="2" applyNumberFormat="1" applyFont="1" applyBorder="1" applyAlignment="1">
      <alignment horizontal="right"/>
    </xf>
    <xf numFmtId="165" fontId="5" fillId="0" borderId="19" xfId="2" applyNumberFormat="1" applyFont="1" applyBorder="1" applyAlignment="1">
      <alignment horizontal="center"/>
    </xf>
    <xf numFmtId="165" fontId="5" fillId="0" borderId="18" xfId="2" applyNumberFormat="1" applyFont="1" applyBorder="1" applyAlignment="1">
      <alignment horizontal="center"/>
    </xf>
    <xf numFmtId="41" fontId="4" fillId="0" borderId="18" xfId="2" applyNumberFormat="1" applyBorder="1" applyAlignment="1">
      <alignment horizontal="center"/>
    </xf>
    <xf numFmtId="41" fontId="4" fillId="0" borderId="19" xfId="2" applyNumberFormat="1" applyBorder="1" applyAlignment="1">
      <alignment horizontal="center"/>
    </xf>
    <xf numFmtId="165" fontId="5" fillId="0" borderId="18" xfId="2" applyNumberFormat="1" applyFont="1" applyFill="1" applyBorder="1" applyAlignment="1">
      <alignment horizontal="center"/>
    </xf>
    <xf numFmtId="165" fontId="5" fillId="0" borderId="19" xfId="2" applyNumberFormat="1" applyFont="1" applyFill="1" applyBorder="1" applyAlignment="1">
      <alignment horizontal="center"/>
    </xf>
    <xf numFmtId="4" fontId="0" fillId="0" borderId="0" xfId="0" applyNumberFormat="1"/>
    <xf numFmtId="0" fontId="13" fillId="34" borderId="17" xfId="2" applyFont="1" applyFill="1" applyBorder="1" applyAlignment="1">
      <alignment wrapText="1"/>
    </xf>
    <xf numFmtId="4" fontId="14" fillId="0" borderId="0" xfId="0" applyNumberFormat="1" applyFont="1"/>
    <xf numFmtId="0" fontId="4" fillId="34" borderId="21" xfId="2" applyFont="1" applyFill="1" applyBorder="1" applyAlignment="1">
      <alignment wrapText="1"/>
    </xf>
    <xf numFmtId="41" fontId="4" fillId="0" borderId="22" xfId="2" applyNumberFormat="1" applyFont="1" applyFill="1" applyBorder="1" applyAlignment="1">
      <alignment horizontal="right"/>
    </xf>
    <xf numFmtId="41" fontId="4" fillId="0" borderId="23" xfId="2" applyNumberFormat="1" applyFont="1" applyBorder="1" applyAlignment="1">
      <alignment horizontal="right"/>
    </xf>
    <xf numFmtId="0" fontId="4" fillId="34" borderId="0" xfId="2" applyFont="1" applyFill="1" applyBorder="1" applyAlignment="1">
      <alignment wrapText="1"/>
    </xf>
    <xf numFmtId="41" fontId="4" fillId="0" borderId="0" xfId="2" applyNumberFormat="1" applyFont="1" applyBorder="1" applyAlignment="1">
      <alignment horizontal="right"/>
    </xf>
    <xf numFmtId="165" fontId="14" fillId="0" borderId="0" xfId="0" applyNumberFormat="1" applyFont="1"/>
    <xf numFmtId="2" fontId="13" fillId="0" borderId="0" xfId="2" applyNumberFormat="1" applyFont="1" applyBorder="1" applyAlignment="1">
      <alignment horizontal="left" vertical="center" wrapText="1"/>
    </xf>
    <xf numFmtId="2" fontId="13" fillId="0" borderId="0" xfId="2" applyNumberFormat="1" applyFont="1" applyAlignment="1">
      <alignment horizontal="left"/>
    </xf>
    <xf numFmtId="0" fontId="4" fillId="0" borderId="0" xfId="2"/>
    <xf numFmtId="0" fontId="15" fillId="0" borderId="0" xfId="0" applyFont="1"/>
    <xf numFmtId="41" fontId="14" fillId="0" borderId="0" xfId="0" applyNumberFormat="1" applyFont="1"/>
    <xf numFmtId="41" fontId="0" fillId="0" borderId="0" xfId="0" applyNumberFormat="1"/>
    <xf numFmtId="167" fontId="0" fillId="0" borderId="0" xfId="0" applyNumberFormat="1"/>
    <xf numFmtId="0" fontId="87" fillId="0" borderId="0" xfId="0" applyFont="1"/>
    <xf numFmtId="0" fontId="0" fillId="0" borderId="0" xfId="0" applyAlignment="1"/>
    <xf numFmtId="16" fontId="4" fillId="0" borderId="0" xfId="2" applyNumberFormat="1"/>
    <xf numFmtId="0" fontId="4" fillId="0" borderId="10" xfId="2" applyBorder="1" applyAlignment="1">
      <alignment horizontal="right" wrapText="1"/>
    </xf>
    <xf numFmtId="0" fontId="13" fillId="0" borderId="10" xfId="2" applyFont="1" applyBorder="1" applyAlignment="1">
      <alignment horizontal="right" wrapText="1"/>
    </xf>
    <xf numFmtId="0" fontId="7" fillId="0" borderId="14" xfId="2" applyFont="1" applyBorder="1" applyAlignment="1">
      <alignment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37" xfId="2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88" fillId="33" borderId="39" xfId="2" applyFont="1" applyFill="1" applyBorder="1" applyAlignment="1">
      <alignment horizontal="left" wrapText="1"/>
    </xf>
    <xf numFmtId="165" fontId="89" fillId="33" borderId="40" xfId="2" applyNumberFormat="1" applyFont="1" applyFill="1" applyBorder="1" applyAlignment="1">
      <alignment horizontal="right"/>
    </xf>
    <xf numFmtId="165" fontId="89" fillId="33" borderId="19" xfId="2" applyNumberFormat="1" applyFont="1" applyFill="1" applyBorder="1" applyAlignment="1">
      <alignment horizontal="right"/>
    </xf>
    <xf numFmtId="0" fontId="91" fillId="0" borderId="17" xfId="2" applyFont="1" applyBorder="1" applyAlignment="1">
      <alignment horizontal="left" wrapText="1"/>
    </xf>
    <xf numFmtId="165" fontId="90" fillId="0" borderId="40" xfId="2" applyNumberFormat="1" applyFont="1" applyFill="1" applyBorder="1" applyAlignment="1">
      <alignment horizontal="right"/>
    </xf>
    <xf numFmtId="165" fontId="90" fillId="0" borderId="19" xfId="2" applyNumberFormat="1" applyFont="1" applyBorder="1" applyAlignment="1">
      <alignment horizontal="right"/>
    </xf>
    <xf numFmtId="0" fontId="88" fillId="33" borderId="17" xfId="2" applyFont="1" applyFill="1" applyBorder="1" applyAlignment="1">
      <alignment horizontal="left" wrapText="1"/>
    </xf>
    <xf numFmtId="165" fontId="90" fillId="0" borderId="40" xfId="2" applyNumberFormat="1" applyFont="1" applyBorder="1" applyAlignment="1">
      <alignment horizontal="right"/>
    </xf>
    <xf numFmtId="0" fontId="88" fillId="0" borderId="17" xfId="2" applyFont="1" applyFill="1" applyBorder="1" applyAlignment="1">
      <alignment horizontal="left" wrapText="1"/>
    </xf>
    <xf numFmtId="0" fontId="88" fillId="0" borderId="41" xfId="2" applyFont="1" applyFill="1" applyBorder="1" applyAlignment="1">
      <alignment horizontal="left" wrapText="1"/>
    </xf>
    <xf numFmtId="165" fontId="89" fillId="0" borderId="40" xfId="2" applyNumberFormat="1" applyFont="1" applyFill="1" applyBorder="1" applyAlignment="1">
      <alignment horizontal="right"/>
    </xf>
    <xf numFmtId="165" fontId="89" fillId="0" borderId="19" xfId="2" applyNumberFormat="1" applyFont="1" applyFill="1" applyBorder="1" applyAlignment="1">
      <alignment horizontal="right"/>
    </xf>
    <xf numFmtId="0" fontId="91" fillId="33" borderId="21" xfId="2" applyFont="1" applyFill="1" applyBorder="1" applyAlignment="1">
      <alignment horizontal="left" wrapText="1"/>
    </xf>
    <xf numFmtId="165" fontId="90" fillId="33" borderId="22" xfId="2" applyNumberFormat="1" applyFont="1" applyFill="1" applyBorder="1" applyAlignment="1">
      <alignment horizontal="right"/>
    </xf>
    <xf numFmtId="165" fontId="90" fillId="33" borderId="23" xfId="2" applyNumberFormat="1" applyFont="1" applyFill="1" applyBorder="1" applyAlignment="1">
      <alignment horizontal="right"/>
    </xf>
    <xf numFmtId="0" fontId="4" fillId="0" borderId="42" xfId="2" applyBorder="1" applyAlignment="1">
      <alignment wrapText="1"/>
    </xf>
    <xf numFmtId="0" fontId="4" fillId="0" borderId="10" xfId="2" applyBorder="1" applyAlignment="1">
      <alignment wrapText="1"/>
    </xf>
    <xf numFmtId="0" fontId="4" fillId="0" borderId="10" xfId="2" applyBorder="1"/>
    <xf numFmtId="0" fontId="4" fillId="0" borderId="43" xfId="2" applyBorder="1"/>
    <xf numFmtId="0" fontId="4" fillId="0" borderId="0" xfId="2" applyBorder="1"/>
    <xf numFmtId="2" fontId="92" fillId="0" borderId="0" xfId="2" applyNumberFormat="1" applyFont="1" applyAlignment="1">
      <alignment horizontal="left"/>
    </xf>
    <xf numFmtId="2" fontId="92" fillId="0" borderId="0" xfId="2" applyNumberFormat="1" applyFont="1" applyBorder="1" applyAlignment="1">
      <alignment horizontal="left" vertical="center" wrapText="1"/>
    </xf>
    <xf numFmtId="165" fontId="93" fillId="0" borderId="0" xfId="0" applyNumberFormat="1" applyFont="1"/>
    <xf numFmtId="0" fontId="94" fillId="0" borderId="0" xfId="777" applyFont="1" applyAlignment="1" applyProtection="1">
      <alignment vertical="top"/>
      <protection locked="0"/>
    </xf>
    <xf numFmtId="0" fontId="81" fillId="0" borderId="0" xfId="682" applyFont="1" applyAlignment="1">
      <alignment horizontal="right" wrapText="1"/>
    </xf>
    <xf numFmtId="0" fontId="95" fillId="0" borderId="0" xfId="777" applyFont="1" applyAlignment="1" applyProtection="1">
      <alignment horizontal="left" vertical="top"/>
      <protection locked="0"/>
    </xf>
    <xf numFmtId="0" fontId="94" fillId="0" borderId="0" xfId="777" applyFont="1" applyAlignment="1" applyProtection="1">
      <alignment horizontal="right" vertical="top"/>
      <protection locked="0"/>
    </xf>
    <xf numFmtId="0" fontId="81" fillId="0" borderId="0" xfId="682" applyFont="1" applyAlignment="1">
      <alignment horizontal="center"/>
    </xf>
    <xf numFmtId="0" fontId="81" fillId="0" borderId="0" xfId="682" applyFont="1" applyAlignment="1">
      <alignment wrapText="1"/>
    </xf>
    <xf numFmtId="0" fontId="96" fillId="0" borderId="0" xfId="682" applyFont="1"/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1" fillId="0" borderId="0" xfId="682" applyFont="1" applyAlignment="1">
      <alignment horizont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7" fillId="0" borderId="0" xfId="682" applyFont="1" applyAlignment="1">
      <alignment horizontal="center"/>
    </xf>
    <xf numFmtId="0" fontId="97" fillId="0" borderId="0" xfId="682" applyFont="1" applyAlignment="1">
      <alignment wrapText="1"/>
    </xf>
    <xf numFmtId="0" fontId="97" fillId="0" borderId="0" xfId="682" applyFont="1" applyAlignment="1">
      <alignment horizontal="right"/>
    </xf>
    <xf numFmtId="0" fontId="81" fillId="0" borderId="11" xfId="682" applyFont="1" applyBorder="1" applyAlignment="1">
      <alignment horizontal="center" vertical="center"/>
    </xf>
    <xf numFmtId="0" fontId="81" fillId="0" borderId="12" xfId="682" applyFont="1" applyBorder="1" applyAlignment="1">
      <alignment horizontal="center" vertical="center" wrapText="1"/>
    </xf>
    <xf numFmtId="0" fontId="97" fillId="0" borderId="12" xfId="682" applyFont="1" applyBorder="1" applyAlignment="1">
      <alignment horizontal="center" vertical="center" wrapText="1"/>
    </xf>
    <xf numFmtId="0" fontId="97" fillId="0" borderId="44" xfId="682" applyFont="1" applyBorder="1" applyAlignment="1">
      <alignment horizontal="center" vertical="center" wrapText="1"/>
    </xf>
    <xf numFmtId="0" fontId="81" fillId="0" borderId="13" xfId="682" applyFont="1" applyBorder="1" applyAlignment="1">
      <alignment horizontal="center" vertical="center" wrapText="1"/>
    </xf>
    <xf numFmtId="0" fontId="98" fillId="0" borderId="11" xfId="682" applyFont="1" applyBorder="1" applyAlignment="1">
      <alignment horizontal="center" vertical="top"/>
    </xf>
    <xf numFmtId="0" fontId="98" fillId="0" borderId="12" xfId="682" applyFont="1" applyBorder="1" applyAlignment="1">
      <alignment horizontal="center" vertical="top"/>
    </xf>
    <xf numFmtId="0" fontId="98" fillId="0" borderId="12" xfId="682" applyFont="1" applyBorder="1" applyAlignment="1">
      <alignment horizontal="center"/>
    </xf>
    <xf numFmtId="0" fontId="98" fillId="0" borderId="44" xfId="682" applyFont="1" applyBorder="1" applyAlignment="1">
      <alignment horizontal="center"/>
    </xf>
    <xf numFmtId="0" fontId="98" fillId="0" borderId="13" xfId="682" applyFont="1" applyBorder="1" applyAlignment="1">
      <alignment horizontal="center"/>
    </xf>
    <xf numFmtId="165" fontId="81" fillId="33" borderId="40" xfId="2" applyNumberFormat="1" applyFont="1" applyFill="1" applyBorder="1" applyAlignment="1">
      <alignment horizontal="right"/>
    </xf>
    <xf numFmtId="165" fontId="94" fillId="0" borderId="0" xfId="777" applyNumberFormat="1" applyFont="1" applyAlignment="1" applyProtection="1">
      <alignment vertical="top"/>
      <protection locked="0"/>
    </xf>
    <xf numFmtId="0" fontId="98" fillId="0" borderId="17" xfId="682" applyFont="1" applyBorder="1" applyAlignment="1">
      <alignment vertical="top" wrapText="1"/>
    </xf>
    <xf numFmtId="3" fontId="98" fillId="0" borderId="18" xfId="682" applyNumberFormat="1" applyFont="1" applyBorder="1"/>
    <xf numFmtId="165" fontId="98" fillId="0" borderId="18" xfId="682" applyNumberFormat="1" applyFont="1" applyBorder="1"/>
    <xf numFmtId="165" fontId="98" fillId="0" borderId="40" xfId="2" applyNumberFormat="1" applyFont="1" applyFill="1" applyBorder="1" applyAlignment="1">
      <alignment horizontal="right"/>
    </xf>
    <xf numFmtId="165" fontId="81" fillId="33" borderId="19" xfId="2" applyNumberFormat="1" applyFont="1" applyFill="1" applyBorder="1" applyAlignment="1">
      <alignment horizontal="right"/>
    </xf>
    <xf numFmtId="3" fontId="98" fillId="0" borderId="40" xfId="682" applyNumberFormat="1" applyFont="1" applyBorder="1"/>
    <xf numFmtId="0" fontId="81" fillId="62" borderId="17" xfId="682" applyFont="1" applyFill="1" applyBorder="1" applyAlignment="1">
      <alignment vertical="top" wrapText="1"/>
    </xf>
    <xf numFmtId="3" fontId="81" fillId="62" borderId="18" xfId="682" applyNumberFormat="1" applyFont="1" applyFill="1" applyBorder="1"/>
    <xf numFmtId="165" fontId="81" fillId="62" borderId="18" xfId="682" applyNumberFormat="1" applyFont="1" applyFill="1" applyBorder="1"/>
    <xf numFmtId="3" fontId="81" fillId="62" borderId="19" xfId="682" applyNumberFormat="1" applyFont="1" applyFill="1" applyBorder="1" applyAlignment="1">
      <alignment horizontal="right"/>
    </xf>
    <xf numFmtId="3" fontId="94" fillId="0" borderId="0" xfId="777" applyNumberFormat="1" applyFont="1" applyAlignment="1" applyProtection="1">
      <alignment vertical="top"/>
      <protection locked="0"/>
    </xf>
    <xf numFmtId="3" fontId="94" fillId="0" borderId="18" xfId="777" applyNumberFormat="1" applyFont="1" applyBorder="1" applyAlignment="1" applyProtection="1">
      <alignment vertical="center"/>
      <protection locked="0"/>
    </xf>
    <xf numFmtId="165" fontId="94" fillId="0" borderId="18" xfId="777" applyNumberFormat="1" applyFont="1" applyBorder="1" applyAlignment="1" applyProtection="1">
      <alignment vertical="center"/>
    </xf>
    <xf numFmtId="3" fontId="94" fillId="0" borderId="40" xfId="777" applyNumberFormat="1" applyFont="1" applyBorder="1" applyAlignment="1" applyProtection="1">
      <alignment vertical="center"/>
      <protection locked="0"/>
    </xf>
    <xf numFmtId="3" fontId="94" fillId="0" borderId="0" xfId="777" applyNumberFormat="1" applyFont="1" applyBorder="1" applyAlignment="1" applyProtection="1">
      <alignment vertical="center"/>
      <protection locked="0"/>
    </xf>
    <xf numFmtId="0" fontId="81" fillId="62" borderId="21" xfId="682" applyFont="1" applyFill="1" applyBorder="1" applyAlignment="1">
      <alignment vertical="top" wrapText="1"/>
    </xf>
    <xf numFmtId="3" fontId="81" fillId="62" borderId="22" xfId="682" applyNumberFormat="1" applyFont="1" applyFill="1" applyBorder="1"/>
    <xf numFmtId="165" fontId="81" fillId="62" borderId="22" xfId="682" applyNumberFormat="1" applyFont="1" applyFill="1" applyBorder="1"/>
    <xf numFmtId="3" fontId="81" fillId="62" borderId="23" xfId="682" applyNumberFormat="1" applyFont="1" applyFill="1" applyBorder="1"/>
    <xf numFmtId="3" fontId="96" fillId="0" borderId="0" xfId="682" applyNumberFormat="1" applyFont="1"/>
    <xf numFmtId="0" fontId="99" fillId="0" borderId="0" xfId="2" applyFont="1"/>
    <xf numFmtId="2" fontId="92" fillId="0" borderId="0" xfId="2" applyNumberFormat="1" applyFont="1" applyBorder="1" applyAlignment="1">
      <alignment vertical="center" wrapText="1"/>
    </xf>
    <xf numFmtId="0" fontId="99" fillId="0" borderId="0" xfId="2" applyFont="1" applyBorder="1" applyAlignment="1">
      <alignment wrapText="1"/>
    </xf>
    <xf numFmtId="0" fontId="99" fillId="0" borderId="0" xfId="2" applyFont="1" applyBorder="1"/>
    <xf numFmtId="3" fontId="99" fillId="0" borderId="0" xfId="2" applyNumberFormat="1" applyFont="1" applyBorder="1"/>
    <xf numFmtId="0" fontId="98" fillId="0" borderId="0" xfId="2" applyFont="1" applyBorder="1" applyAlignment="1">
      <alignment horizontal="center" vertical="center" wrapText="1"/>
    </xf>
    <xf numFmtId="0" fontId="100" fillId="0" borderId="0" xfId="682" applyFont="1"/>
    <xf numFmtId="0" fontId="6" fillId="0" borderId="0" xfId="630" applyFont="1" applyAlignment="1">
      <alignment horizontal="center" wrapText="1"/>
    </xf>
    <xf numFmtId="0" fontId="24" fillId="0" borderId="0" xfId="630" applyFont="1"/>
    <xf numFmtId="0" fontId="5" fillId="0" borderId="0" xfId="630" applyFont="1" applyAlignment="1">
      <alignment horizontal="center" wrapText="1"/>
    </xf>
    <xf numFmtId="0" fontId="10" fillId="0" borderId="0" xfId="2" applyFont="1" applyBorder="1" applyAlignment="1">
      <alignment horizontal="right" vertical="center"/>
    </xf>
    <xf numFmtId="0" fontId="102" fillId="63" borderId="12" xfId="630" applyFont="1" applyFill="1" applyBorder="1" applyAlignment="1">
      <alignment horizontal="center" wrapText="1"/>
    </xf>
    <xf numFmtId="0" fontId="6" fillId="63" borderId="13" xfId="630" applyFont="1" applyFill="1" applyBorder="1" applyAlignment="1">
      <alignment horizontal="center" wrapText="1"/>
    </xf>
    <xf numFmtId="0" fontId="103" fillId="63" borderId="45" xfId="630" applyFont="1" applyFill="1" applyBorder="1" applyAlignment="1">
      <alignment horizontal="center" wrapText="1"/>
    </xf>
    <xf numFmtId="0" fontId="103" fillId="63" borderId="10" xfId="630" applyFont="1" applyFill="1" applyBorder="1" applyAlignment="1">
      <alignment horizontal="center" wrapText="1"/>
    </xf>
    <xf numFmtId="0" fontId="103" fillId="63" borderId="46" xfId="630" applyFont="1" applyFill="1" applyBorder="1" applyAlignment="1">
      <alignment horizontal="center" wrapText="1"/>
    </xf>
    <xf numFmtId="0" fontId="103" fillId="33" borderId="47" xfId="630" applyFont="1" applyFill="1" applyBorder="1" applyAlignment="1">
      <alignment wrapText="1"/>
    </xf>
    <xf numFmtId="0" fontId="103" fillId="33" borderId="48" xfId="630" applyFont="1" applyFill="1" applyBorder="1" applyAlignment="1">
      <alignment wrapText="1"/>
    </xf>
    <xf numFmtId="0" fontId="24" fillId="33" borderId="49" xfId="630" applyFont="1" applyFill="1" applyBorder="1" applyAlignment="1">
      <alignment wrapText="1"/>
    </xf>
    <xf numFmtId="0" fontId="103" fillId="63" borderId="17" xfId="630" applyFont="1" applyFill="1" applyBorder="1" applyAlignment="1">
      <alignment wrapText="1"/>
    </xf>
    <xf numFmtId="3" fontId="103" fillId="63" borderId="41" xfId="630" applyNumberFormat="1" applyFont="1" applyFill="1" applyBorder="1" applyAlignment="1">
      <alignment wrapText="1"/>
    </xf>
    <xf numFmtId="165" fontId="5" fillId="0" borderId="19" xfId="630" applyNumberFormat="1" applyFont="1" applyBorder="1" applyAlignment="1">
      <alignment horizontal="right"/>
    </xf>
    <xf numFmtId="165" fontId="5" fillId="0" borderId="18" xfId="630" applyNumberFormat="1" applyFont="1" applyBorder="1" applyAlignment="1">
      <alignment horizontal="right"/>
    </xf>
    <xf numFmtId="0" fontId="102" fillId="63" borderId="17" xfId="630" applyFont="1" applyFill="1" applyBorder="1" applyAlignment="1">
      <alignment wrapText="1"/>
    </xf>
    <xf numFmtId="3" fontId="102" fillId="63" borderId="41" xfId="630" applyNumberFormat="1" applyFont="1" applyFill="1" applyBorder="1" applyAlignment="1">
      <alignment wrapText="1"/>
    </xf>
    <xf numFmtId="165" fontId="6" fillId="0" borderId="19" xfId="630" applyNumberFormat="1" applyFont="1" applyBorder="1" applyAlignment="1">
      <alignment horizontal="right"/>
    </xf>
    <xf numFmtId="165" fontId="6" fillId="0" borderId="18" xfId="630" applyNumberFormat="1" applyFont="1" applyBorder="1" applyAlignment="1">
      <alignment horizontal="right"/>
    </xf>
    <xf numFmtId="165" fontId="5" fillId="0" borderId="20" xfId="630" applyNumberFormat="1" applyFont="1" applyBorder="1" applyAlignment="1">
      <alignment horizontal="right"/>
    </xf>
    <xf numFmtId="0" fontId="103" fillId="63" borderId="41" xfId="630" applyFont="1" applyFill="1" applyBorder="1" applyAlignment="1">
      <alignment wrapText="1"/>
    </xf>
    <xf numFmtId="0" fontId="103" fillId="33" borderId="50" xfId="630" applyFont="1" applyFill="1" applyBorder="1" applyAlignment="1">
      <alignment wrapText="1"/>
    </xf>
    <xf numFmtId="0" fontId="103" fillId="33" borderId="41" xfId="630" applyFont="1" applyFill="1" applyBorder="1" applyAlignment="1">
      <alignment wrapText="1"/>
    </xf>
    <xf numFmtId="0" fontId="24" fillId="33" borderId="20" xfId="630" applyFont="1" applyFill="1" applyBorder="1" applyAlignment="1">
      <alignment wrapText="1"/>
    </xf>
    <xf numFmtId="165" fontId="6" fillId="0" borderId="20" xfId="630" applyNumberFormat="1" applyFont="1" applyBorder="1" applyAlignment="1">
      <alignment horizontal="right"/>
    </xf>
    <xf numFmtId="0" fontId="103" fillId="63" borderId="21" xfId="630" applyFont="1" applyFill="1" applyBorder="1" applyAlignment="1">
      <alignment wrapText="1"/>
    </xf>
    <xf numFmtId="3" fontId="103" fillId="63" borderId="37" xfId="630" applyNumberFormat="1" applyFont="1" applyFill="1" applyBorder="1" applyAlignment="1">
      <alignment wrapText="1"/>
    </xf>
    <xf numFmtId="165" fontId="5" fillId="0" borderId="23" xfId="630" applyNumberFormat="1" applyFont="1" applyBorder="1" applyAlignment="1">
      <alignment horizontal="right"/>
    </xf>
    <xf numFmtId="0" fontId="5" fillId="0" borderId="0" xfId="630" applyFont="1" applyBorder="1" applyAlignment="1">
      <alignment horizontal="right"/>
    </xf>
    <xf numFmtId="3" fontId="104" fillId="0" borderId="0" xfId="630" applyNumberFormat="1" applyFont="1" applyBorder="1" applyAlignment="1">
      <alignment horizontal="right"/>
    </xf>
    <xf numFmtId="0" fontId="96" fillId="0" borderId="0" xfId="682" applyFont="1" applyAlignment="1">
      <alignment horizontal="left"/>
    </xf>
    <xf numFmtId="0" fontId="4" fillId="0" borderId="0" xfId="2" applyFont="1"/>
    <xf numFmtId="0" fontId="44" fillId="0" borderId="0" xfId="777" applyFont="1" applyAlignment="1" applyProtection="1">
      <alignment vertical="top"/>
      <protection locked="0"/>
    </xf>
    <xf numFmtId="2" fontId="92" fillId="0" borderId="0" xfId="2" applyNumberFormat="1" applyFont="1" applyAlignment="1"/>
    <xf numFmtId="0" fontId="4" fillId="0" borderId="0" xfId="2" applyFont="1" applyBorder="1" applyAlignment="1">
      <alignment wrapText="1"/>
    </xf>
    <xf numFmtId="0" fontId="4" fillId="0" borderId="0" xfId="2" applyFont="1" applyBorder="1"/>
    <xf numFmtId="0" fontId="100" fillId="0" borderId="0" xfId="630" applyFont="1"/>
    <xf numFmtId="2" fontId="88" fillId="0" borderId="0" xfId="2" applyNumberFormat="1" applyFont="1" applyBorder="1" applyAlignment="1">
      <alignment horizontal="left" vertical="center" wrapText="1"/>
    </xf>
    <xf numFmtId="2" fontId="88" fillId="0" borderId="0" xfId="2" applyNumberFormat="1" applyFont="1" applyAlignment="1">
      <alignment horizontal="left"/>
    </xf>
    <xf numFmtId="0" fontId="105" fillId="0" borderId="0" xfId="0" applyFont="1"/>
    <xf numFmtId="3" fontId="94" fillId="0" borderId="51" xfId="777" applyNumberFormat="1" applyFont="1" applyBorder="1" applyAlignment="1" applyProtection="1">
      <alignment vertical="center"/>
      <protection locked="0"/>
    </xf>
    <xf numFmtId="165" fontId="94" fillId="0" borderId="51" xfId="777" applyNumberFormat="1" applyFont="1" applyBorder="1" applyAlignment="1" applyProtection="1">
      <alignment vertical="center"/>
    </xf>
    <xf numFmtId="3" fontId="94" fillId="0" borderId="25" xfId="777" applyNumberFormat="1" applyFont="1" applyBorder="1" applyAlignment="1" applyProtection="1">
      <alignment vertical="center"/>
      <protection locked="0"/>
    </xf>
    <xf numFmtId="0" fontId="81" fillId="62" borderId="14" xfId="682" applyFont="1" applyFill="1" applyBorder="1" applyAlignment="1">
      <alignment vertical="top" wrapText="1"/>
    </xf>
    <xf numFmtId="3" fontId="81" fillId="62" borderId="15" xfId="682" applyNumberFormat="1" applyFont="1" applyFill="1" applyBorder="1"/>
    <xf numFmtId="165" fontId="81" fillId="62" borderId="15" xfId="682" applyNumberFormat="1" applyFont="1" applyFill="1" applyBorder="1"/>
    <xf numFmtId="165" fontId="81" fillId="33" borderId="36" xfId="2" applyNumberFormat="1" applyFont="1" applyFill="1" applyBorder="1" applyAlignment="1">
      <alignment horizontal="right"/>
    </xf>
    <xf numFmtId="3" fontId="81" fillId="62" borderId="16" xfId="682" applyNumberFormat="1" applyFont="1" applyFill="1" applyBorder="1" applyAlignment="1">
      <alignment horizontal="right"/>
    </xf>
    <xf numFmtId="2" fontId="88" fillId="0" borderId="0" xfId="2" applyNumberFormat="1" applyFont="1" applyBorder="1" applyAlignment="1">
      <alignment horizontal="left" vertical="center" wrapText="1"/>
    </xf>
    <xf numFmtId="2" fontId="88" fillId="0" borderId="0" xfId="2" applyNumberFormat="1" applyFont="1" applyAlignment="1">
      <alignment horizontal="left"/>
    </xf>
    <xf numFmtId="0" fontId="7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2" fontId="92" fillId="0" borderId="0" xfId="2" applyNumberFormat="1" applyFont="1" applyBorder="1" applyAlignment="1">
      <alignment horizontal="left" vertical="center" wrapText="1"/>
    </xf>
    <xf numFmtId="2" fontId="92" fillId="0" borderId="0" xfId="2" applyNumberFormat="1" applyFont="1" applyAlignment="1">
      <alignment horizontal="left"/>
    </xf>
    <xf numFmtId="0" fontId="101" fillId="0" borderId="0" xfId="630" applyFont="1" applyAlignment="1">
      <alignment horizontal="center" wrapText="1"/>
    </xf>
    <xf numFmtId="0" fontId="24" fillId="0" borderId="0" xfId="630" applyFont="1" applyAlignment="1">
      <alignment horizontal="center" wrapText="1"/>
    </xf>
    <xf numFmtId="2" fontId="106" fillId="0" borderId="0" xfId="2" applyNumberFormat="1" applyFont="1" applyBorder="1" applyAlignment="1">
      <alignment horizontal="left" vertical="center" wrapText="1"/>
    </xf>
  </cellXfs>
  <cellStyles count="946">
    <cellStyle name="?_x0001__x0001_ ?§??_x0002_????_x000f__x0008_??f_x0006__x0010_?????yyyyyyyyyyyyyyy" xfId="3"/>
    <cellStyle name="?_x0001__x0001_ ?§??_x0002_????_x000f__x0008_??f_x0006__x0010_?????yyyyyyyyyyyyyyy 1" xfId="4"/>
    <cellStyle name="?_x0001__x0001_ ?§??_x0002_????_x000f__x0008_??f_x0006__x0010_?????yyyyyyyyyyyyyyy_msf2rju" xfId="5"/>
    <cellStyle name="_bud2007_zzzz_ТП" xfId="6"/>
    <cellStyle name="_CurrencySpace" xfId="7"/>
    <cellStyle name="_CurrencySpace 2" xfId="8"/>
    <cellStyle name="_Financial risks reports" xfId="9"/>
    <cellStyle name="_Financial risks reports_v1" xfId="10"/>
    <cellStyle name="_FM-newform" xfId="11"/>
    <cellStyle name="_horizLables" xfId="12"/>
    <cellStyle name="_IAS_Group 30.09.2005" xfId="13"/>
    <cellStyle name="_lablesB" xfId="14"/>
    <cellStyle name="_Model Armenia (final) 1" xfId="15"/>
    <cellStyle name="_VTB Europe (change cost assumptions)17Aug" xfId="16"/>
    <cellStyle name="_АХР_PAGE" xfId="17"/>
    <cellStyle name="_от белянчевой" xfId="18"/>
    <cellStyle name="_Справочник кодов продуктов" xfId="19"/>
    <cellStyle name="_ФГО 2009 год" xfId="20"/>
    <cellStyle name="_Филиальная БД" xfId="21"/>
    <cellStyle name="_Форма для ГРФ БП" xfId="22"/>
    <cellStyle name="_Шаблон листа БП Приложение 4" xfId="23"/>
    <cellStyle name="_Шаблон листа БП Приложение 4 (2008-01-24)" xfId="24"/>
    <cellStyle name="_Шаблон листа БП Приложение 4 2" xfId="25"/>
    <cellStyle name="_Шаблон листа БП Приложение 4 3" xfId="26"/>
    <cellStyle name="_Шаблон_2008-05-06_(БП от сотрудника - отладка)_корректировка шаблона от 26,04" xfId="27"/>
    <cellStyle name="_Шаблон_2008-05-06_(БП от сотрудника - отладка)_корректировка шаблона от 26,04 2" xfId="28"/>
    <cellStyle name="20% - Акцент1 10" xfId="29"/>
    <cellStyle name="20% - Акцент1 11" xfId="30"/>
    <cellStyle name="20% - Акцент1 12" xfId="31"/>
    <cellStyle name="20% - Акцент1 13" xfId="32"/>
    <cellStyle name="20% - Акцент1 14" xfId="33"/>
    <cellStyle name="20% - Акцент1 15" xfId="34"/>
    <cellStyle name="20% - Акцент1 16" xfId="35"/>
    <cellStyle name="20% - Акцент1 17" xfId="36"/>
    <cellStyle name="20% - Акцент1 18" xfId="37"/>
    <cellStyle name="20% - Акцент1 19" xfId="38"/>
    <cellStyle name="20% - Акцент1 2" xfId="39"/>
    <cellStyle name="20% - Акцент1 2 2" xfId="40"/>
    <cellStyle name="20% - Акцент1 2 3" xfId="41"/>
    <cellStyle name="20% - Акцент1 20" xfId="42"/>
    <cellStyle name="20% - Акцент1 21" xfId="43"/>
    <cellStyle name="20% - Акцент1 22" xfId="44"/>
    <cellStyle name="20% - Акцент1 23" xfId="45"/>
    <cellStyle name="20% - Акцент1 24" xfId="46"/>
    <cellStyle name="20% - Акцент1 25" xfId="47"/>
    <cellStyle name="20% - Акцент1 26" xfId="48"/>
    <cellStyle name="20% - Акцент1 27" xfId="49"/>
    <cellStyle name="20% - Акцент1 28" xfId="50"/>
    <cellStyle name="20% - Акцент1 29" xfId="51"/>
    <cellStyle name="20% - Акцент1 3" xfId="52"/>
    <cellStyle name="20% - Акцент1 3 2" xfId="53"/>
    <cellStyle name="20% - Акцент1 30" xfId="54"/>
    <cellStyle name="20% - Акцент1 31" xfId="55"/>
    <cellStyle name="20% - Акцент1 32" xfId="56"/>
    <cellStyle name="20% - Акцент1 33" xfId="57"/>
    <cellStyle name="20% - Акцент1 34" xfId="58"/>
    <cellStyle name="20% - Акцент1 35" xfId="59"/>
    <cellStyle name="20% - Акцент1 36" xfId="60"/>
    <cellStyle name="20% - Акцент1 37" xfId="61"/>
    <cellStyle name="20% - Акцент1 4" xfId="62"/>
    <cellStyle name="20% - Акцент1 4 2" xfId="63"/>
    <cellStyle name="20% - Акцент1 5" xfId="64"/>
    <cellStyle name="20% - Акцент1 6" xfId="65"/>
    <cellStyle name="20% - Акцент1 7" xfId="66"/>
    <cellStyle name="20% - Акцент1 8" xfId="67"/>
    <cellStyle name="20% - Акцент1 9" xfId="68"/>
    <cellStyle name="20% - Акцент2 10" xfId="69"/>
    <cellStyle name="20% - Акцент2 11" xfId="70"/>
    <cellStyle name="20% - Акцент2 12" xfId="71"/>
    <cellStyle name="20% - Акцент2 13" xfId="72"/>
    <cellStyle name="20% - Акцент2 14" xfId="73"/>
    <cellStyle name="20% - Акцент2 15" xfId="74"/>
    <cellStyle name="20% - Акцент2 16" xfId="75"/>
    <cellStyle name="20% - Акцент2 17" xfId="76"/>
    <cellStyle name="20% - Акцент2 18" xfId="77"/>
    <cellStyle name="20% - Акцент2 19" xfId="78"/>
    <cellStyle name="20% - Акцент2 2" xfId="79"/>
    <cellStyle name="20% - Акцент2 2 2" xfId="80"/>
    <cellStyle name="20% - Акцент2 2 3" xfId="81"/>
    <cellStyle name="20% - Акцент2 20" xfId="82"/>
    <cellStyle name="20% - Акцент2 21" xfId="83"/>
    <cellStyle name="20% - Акцент2 22" xfId="84"/>
    <cellStyle name="20% - Акцент2 23" xfId="85"/>
    <cellStyle name="20% - Акцент2 24" xfId="86"/>
    <cellStyle name="20% - Акцент2 25" xfId="87"/>
    <cellStyle name="20% - Акцент2 26" xfId="88"/>
    <cellStyle name="20% - Акцент2 27" xfId="89"/>
    <cellStyle name="20% - Акцент2 28" xfId="90"/>
    <cellStyle name="20% - Акцент2 29" xfId="91"/>
    <cellStyle name="20% - Акцент2 3" xfId="92"/>
    <cellStyle name="20% - Акцент2 3 2" xfId="93"/>
    <cellStyle name="20% - Акцент2 30" xfId="94"/>
    <cellStyle name="20% - Акцент2 31" xfId="95"/>
    <cellStyle name="20% - Акцент2 32" xfId="96"/>
    <cellStyle name="20% - Акцент2 33" xfId="97"/>
    <cellStyle name="20% - Акцент2 34" xfId="98"/>
    <cellStyle name="20% - Акцент2 35" xfId="99"/>
    <cellStyle name="20% - Акцент2 36" xfId="100"/>
    <cellStyle name="20% - Акцент2 37" xfId="101"/>
    <cellStyle name="20% - Акцент2 4" xfId="102"/>
    <cellStyle name="20% - Акцент2 4 2" xfId="103"/>
    <cellStyle name="20% - Акцент2 5" xfId="104"/>
    <cellStyle name="20% - Акцент2 6" xfId="105"/>
    <cellStyle name="20% - Акцент2 7" xfId="106"/>
    <cellStyle name="20% - Акцент2 8" xfId="107"/>
    <cellStyle name="20% - Акцент2 9" xfId="108"/>
    <cellStyle name="20% - Акцент3 10" xfId="109"/>
    <cellStyle name="20% - Акцент3 11" xfId="110"/>
    <cellStyle name="20% - Акцент3 12" xfId="111"/>
    <cellStyle name="20% - Акцент3 13" xfId="112"/>
    <cellStyle name="20% - Акцент3 14" xfId="113"/>
    <cellStyle name="20% - Акцент3 15" xfId="114"/>
    <cellStyle name="20% - Акцент3 16" xfId="115"/>
    <cellStyle name="20% - Акцент3 17" xfId="116"/>
    <cellStyle name="20% - Акцент3 18" xfId="117"/>
    <cellStyle name="20% - Акцент3 19" xfId="118"/>
    <cellStyle name="20% - Акцент3 2" xfId="119"/>
    <cellStyle name="20% - Акцент3 2 2" xfId="120"/>
    <cellStyle name="20% - Акцент3 2 3" xfId="121"/>
    <cellStyle name="20% - Акцент3 20" xfId="122"/>
    <cellStyle name="20% - Акцент3 21" xfId="123"/>
    <cellStyle name="20% - Акцент3 22" xfId="124"/>
    <cellStyle name="20% - Акцент3 23" xfId="125"/>
    <cellStyle name="20% - Акцент3 24" xfId="126"/>
    <cellStyle name="20% - Акцент3 25" xfId="127"/>
    <cellStyle name="20% - Акцент3 26" xfId="128"/>
    <cellStyle name="20% - Акцент3 27" xfId="129"/>
    <cellStyle name="20% - Акцент3 28" xfId="130"/>
    <cellStyle name="20% - Акцент3 29" xfId="131"/>
    <cellStyle name="20% - Акцент3 3" xfId="132"/>
    <cellStyle name="20% - Акцент3 3 2" xfId="133"/>
    <cellStyle name="20% - Акцент3 30" xfId="134"/>
    <cellStyle name="20% - Акцент3 31" xfId="135"/>
    <cellStyle name="20% - Акцент3 32" xfId="136"/>
    <cellStyle name="20% - Акцент3 33" xfId="137"/>
    <cellStyle name="20% - Акцент3 34" xfId="138"/>
    <cellStyle name="20% - Акцент3 35" xfId="139"/>
    <cellStyle name="20% - Акцент3 36" xfId="140"/>
    <cellStyle name="20% - Акцент3 37" xfId="141"/>
    <cellStyle name="20% - Акцент3 4" xfId="142"/>
    <cellStyle name="20% - Акцент3 4 2" xfId="143"/>
    <cellStyle name="20% - Акцент3 5" xfId="144"/>
    <cellStyle name="20% - Акцент3 6" xfId="145"/>
    <cellStyle name="20% - Акцент3 7" xfId="146"/>
    <cellStyle name="20% - Акцент3 8" xfId="147"/>
    <cellStyle name="20% - Акцент3 9" xfId="148"/>
    <cellStyle name="20% - Акцент4 10" xfId="149"/>
    <cellStyle name="20% - Акцент4 11" xfId="150"/>
    <cellStyle name="20% - Акцент4 12" xfId="151"/>
    <cellStyle name="20% - Акцент4 13" xfId="152"/>
    <cellStyle name="20% - Акцент4 14" xfId="153"/>
    <cellStyle name="20% - Акцент4 15" xfId="154"/>
    <cellStyle name="20% - Акцент4 16" xfId="155"/>
    <cellStyle name="20% - Акцент4 17" xfId="156"/>
    <cellStyle name="20% - Акцент4 18" xfId="157"/>
    <cellStyle name="20% - Акцент4 19" xfId="158"/>
    <cellStyle name="20% - Акцент4 2" xfId="159"/>
    <cellStyle name="20% - Акцент4 2 2" xfId="160"/>
    <cellStyle name="20% - Акцент4 2 3" xfId="161"/>
    <cellStyle name="20% - Акцент4 20" xfId="162"/>
    <cellStyle name="20% - Акцент4 21" xfId="163"/>
    <cellStyle name="20% - Акцент4 22" xfId="164"/>
    <cellStyle name="20% - Акцент4 23" xfId="165"/>
    <cellStyle name="20% - Акцент4 24" xfId="166"/>
    <cellStyle name="20% - Акцент4 25" xfId="167"/>
    <cellStyle name="20% - Акцент4 26" xfId="168"/>
    <cellStyle name="20% - Акцент4 27" xfId="169"/>
    <cellStyle name="20% - Акцент4 28" xfId="170"/>
    <cellStyle name="20% - Акцент4 29" xfId="171"/>
    <cellStyle name="20% - Акцент4 3" xfId="172"/>
    <cellStyle name="20% - Акцент4 3 2" xfId="173"/>
    <cellStyle name="20% - Акцент4 30" xfId="174"/>
    <cellStyle name="20% - Акцент4 31" xfId="175"/>
    <cellStyle name="20% - Акцент4 32" xfId="176"/>
    <cellStyle name="20% - Акцент4 33" xfId="177"/>
    <cellStyle name="20% - Акцент4 34" xfId="178"/>
    <cellStyle name="20% - Акцент4 35" xfId="179"/>
    <cellStyle name="20% - Акцент4 36" xfId="180"/>
    <cellStyle name="20% - Акцент4 37" xfId="181"/>
    <cellStyle name="20% - Акцент4 4" xfId="182"/>
    <cellStyle name="20% - Акцент4 4 2" xfId="183"/>
    <cellStyle name="20% - Акцент4 5" xfId="184"/>
    <cellStyle name="20% - Акцент4 6" xfId="185"/>
    <cellStyle name="20% - Акцент4 7" xfId="186"/>
    <cellStyle name="20% - Акцент4 8" xfId="187"/>
    <cellStyle name="20% - Акцент4 9" xfId="188"/>
    <cellStyle name="20% - Акцент5 10" xfId="189"/>
    <cellStyle name="20% - Акцент5 11" xfId="190"/>
    <cellStyle name="20% - Акцент5 12" xfId="191"/>
    <cellStyle name="20% - Акцент5 13" xfId="192"/>
    <cellStyle name="20% - Акцент5 14" xfId="193"/>
    <cellStyle name="20% - Акцент5 15" xfId="194"/>
    <cellStyle name="20% - Акцент5 16" xfId="195"/>
    <cellStyle name="20% - Акцент5 17" xfId="196"/>
    <cellStyle name="20% - Акцент5 18" xfId="197"/>
    <cellStyle name="20% - Акцент5 19" xfId="198"/>
    <cellStyle name="20% - Акцент5 2" xfId="199"/>
    <cellStyle name="20% - Акцент5 2 2" xfId="200"/>
    <cellStyle name="20% - Акцент5 2 3" xfId="201"/>
    <cellStyle name="20% - Акцент5 20" xfId="202"/>
    <cellStyle name="20% - Акцент5 21" xfId="203"/>
    <cellStyle name="20% - Акцент5 22" xfId="204"/>
    <cellStyle name="20% - Акцент5 23" xfId="205"/>
    <cellStyle name="20% - Акцент5 24" xfId="206"/>
    <cellStyle name="20% - Акцент5 25" xfId="207"/>
    <cellStyle name="20% - Акцент5 26" xfId="208"/>
    <cellStyle name="20% - Акцент5 27" xfId="209"/>
    <cellStyle name="20% - Акцент5 28" xfId="210"/>
    <cellStyle name="20% - Акцент5 29" xfId="211"/>
    <cellStyle name="20% - Акцент5 3" xfId="212"/>
    <cellStyle name="20% - Акцент5 3 2" xfId="213"/>
    <cellStyle name="20% - Акцент5 30" xfId="214"/>
    <cellStyle name="20% - Акцент5 31" xfId="215"/>
    <cellStyle name="20% - Акцент5 32" xfId="216"/>
    <cellStyle name="20% - Акцент5 33" xfId="217"/>
    <cellStyle name="20% - Акцент5 34" xfId="218"/>
    <cellStyle name="20% - Акцент5 35" xfId="219"/>
    <cellStyle name="20% - Акцент5 36" xfId="220"/>
    <cellStyle name="20% - Акцент5 37" xfId="221"/>
    <cellStyle name="20% - Акцент5 4" xfId="222"/>
    <cellStyle name="20% - Акцент5 4 2" xfId="223"/>
    <cellStyle name="20% - Акцент5 5" xfId="224"/>
    <cellStyle name="20% - Акцент5 6" xfId="225"/>
    <cellStyle name="20% - Акцент5 7" xfId="226"/>
    <cellStyle name="20% - Акцент5 8" xfId="227"/>
    <cellStyle name="20% - Акцент5 9" xfId="228"/>
    <cellStyle name="20% - Акцент6 10" xfId="229"/>
    <cellStyle name="20% - Акцент6 11" xfId="230"/>
    <cellStyle name="20% - Акцент6 12" xfId="231"/>
    <cellStyle name="20% - Акцент6 13" xfId="232"/>
    <cellStyle name="20% - Акцент6 14" xfId="233"/>
    <cellStyle name="20% - Акцент6 15" xfId="234"/>
    <cellStyle name="20% - Акцент6 16" xfId="235"/>
    <cellStyle name="20% - Акцент6 17" xfId="236"/>
    <cellStyle name="20% - Акцент6 18" xfId="237"/>
    <cellStyle name="20% - Акцент6 19" xfId="238"/>
    <cellStyle name="20% - Акцент6 2" xfId="239"/>
    <cellStyle name="20% - Акцент6 2 2" xfId="240"/>
    <cellStyle name="20% - Акцент6 2 3" xfId="241"/>
    <cellStyle name="20% - Акцент6 20" xfId="242"/>
    <cellStyle name="20% - Акцент6 21" xfId="243"/>
    <cellStyle name="20% - Акцент6 22" xfId="244"/>
    <cellStyle name="20% - Акцент6 23" xfId="245"/>
    <cellStyle name="20% - Акцент6 24" xfId="246"/>
    <cellStyle name="20% - Акцент6 25" xfId="247"/>
    <cellStyle name="20% - Акцент6 26" xfId="248"/>
    <cellStyle name="20% - Акцент6 27" xfId="249"/>
    <cellStyle name="20% - Акцент6 28" xfId="250"/>
    <cellStyle name="20% - Акцент6 29" xfId="251"/>
    <cellStyle name="20% - Акцент6 3" xfId="252"/>
    <cellStyle name="20% - Акцент6 3 2" xfId="253"/>
    <cellStyle name="20% - Акцент6 30" xfId="254"/>
    <cellStyle name="20% - Акцент6 31" xfId="255"/>
    <cellStyle name="20% - Акцент6 32" xfId="256"/>
    <cellStyle name="20% - Акцент6 33" xfId="257"/>
    <cellStyle name="20% - Акцент6 34" xfId="258"/>
    <cellStyle name="20% - Акцент6 35" xfId="259"/>
    <cellStyle name="20% - Акцент6 36" xfId="260"/>
    <cellStyle name="20% - Акцент6 37" xfId="261"/>
    <cellStyle name="20% - Акцент6 4" xfId="262"/>
    <cellStyle name="20% - Акцент6 4 2" xfId="263"/>
    <cellStyle name="20% - Акцент6 5" xfId="264"/>
    <cellStyle name="20% - Акцент6 6" xfId="265"/>
    <cellStyle name="20% - Акцент6 7" xfId="266"/>
    <cellStyle name="20% - Акцент6 8" xfId="267"/>
    <cellStyle name="20% - Акцент6 9" xfId="268"/>
    <cellStyle name="40% - Акцент1 10" xfId="269"/>
    <cellStyle name="40% - Акцент1 11" xfId="270"/>
    <cellStyle name="40% - Акцент1 12" xfId="271"/>
    <cellStyle name="40% - Акцент1 13" xfId="272"/>
    <cellStyle name="40% - Акцент1 14" xfId="273"/>
    <cellStyle name="40% - Акцент1 15" xfId="274"/>
    <cellStyle name="40% - Акцент1 16" xfId="275"/>
    <cellStyle name="40% - Акцент1 17" xfId="276"/>
    <cellStyle name="40% - Акцент1 18" xfId="277"/>
    <cellStyle name="40% - Акцент1 19" xfId="278"/>
    <cellStyle name="40% - Акцент1 2" xfId="279"/>
    <cellStyle name="40% - Акцент1 2 2" xfId="280"/>
    <cellStyle name="40% - Акцент1 2 3" xfId="281"/>
    <cellStyle name="40% - Акцент1 20" xfId="282"/>
    <cellStyle name="40% - Акцент1 21" xfId="283"/>
    <cellStyle name="40% - Акцент1 22" xfId="284"/>
    <cellStyle name="40% - Акцент1 23" xfId="285"/>
    <cellStyle name="40% - Акцент1 24" xfId="286"/>
    <cellStyle name="40% - Акцент1 25" xfId="287"/>
    <cellStyle name="40% - Акцент1 26" xfId="288"/>
    <cellStyle name="40% - Акцент1 27" xfId="289"/>
    <cellStyle name="40% - Акцент1 28" xfId="290"/>
    <cellStyle name="40% - Акцент1 29" xfId="291"/>
    <cellStyle name="40% - Акцент1 3" xfId="292"/>
    <cellStyle name="40% - Акцент1 3 2" xfId="293"/>
    <cellStyle name="40% - Акцент1 30" xfId="294"/>
    <cellStyle name="40% - Акцент1 31" xfId="295"/>
    <cellStyle name="40% - Акцент1 32" xfId="296"/>
    <cellStyle name="40% - Акцент1 33" xfId="297"/>
    <cellStyle name="40% - Акцент1 34" xfId="298"/>
    <cellStyle name="40% - Акцент1 35" xfId="299"/>
    <cellStyle name="40% - Акцент1 36" xfId="300"/>
    <cellStyle name="40% - Акцент1 37" xfId="301"/>
    <cellStyle name="40% - Акцент1 4" xfId="302"/>
    <cellStyle name="40% - Акцент1 4 2" xfId="303"/>
    <cellStyle name="40% - Акцент1 5" xfId="304"/>
    <cellStyle name="40% - Акцент1 6" xfId="305"/>
    <cellStyle name="40% - Акцент1 7" xfId="306"/>
    <cellStyle name="40% - Акцент1 8" xfId="307"/>
    <cellStyle name="40% - Акцент1 9" xfId="308"/>
    <cellStyle name="40% - Акцент2 10" xfId="309"/>
    <cellStyle name="40% - Акцент2 11" xfId="310"/>
    <cellStyle name="40% - Акцент2 12" xfId="311"/>
    <cellStyle name="40% - Акцент2 13" xfId="312"/>
    <cellStyle name="40% - Акцент2 14" xfId="313"/>
    <cellStyle name="40% - Акцент2 15" xfId="314"/>
    <cellStyle name="40% - Акцент2 16" xfId="315"/>
    <cellStyle name="40% - Акцент2 17" xfId="316"/>
    <cellStyle name="40% - Акцент2 18" xfId="317"/>
    <cellStyle name="40% - Акцент2 19" xfId="318"/>
    <cellStyle name="40% - Акцент2 2" xfId="319"/>
    <cellStyle name="40% - Акцент2 2 2" xfId="320"/>
    <cellStyle name="40% - Акцент2 2 3" xfId="321"/>
    <cellStyle name="40% - Акцент2 20" xfId="322"/>
    <cellStyle name="40% - Акцент2 21" xfId="323"/>
    <cellStyle name="40% - Акцент2 22" xfId="324"/>
    <cellStyle name="40% - Акцент2 23" xfId="325"/>
    <cellStyle name="40% - Акцент2 24" xfId="326"/>
    <cellStyle name="40% - Акцент2 25" xfId="327"/>
    <cellStyle name="40% - Акцент2 26" xfId="328"/>
    <cellStyle name="40% - Акцент2 27" xfId="329"/>
    <cellStyle name="40% - Акцент2 28" xfId="330"/>
    <cellStyle name="40% - Акцент2 29" xfId="331"/>
    <cellStyle name="40% - Акцент2 3" xfId="332"/>
    <cellStyle name="40% - Акцент2 3 2" xfId="333"/>
    <cellStyle name="40% - Акцент2 30" xfId="334"/>
    <cellStyle name="40% - Акцент2 31" xfId="335"/>
    <cellStyle name="40% - Акцент2 32" xfId="336"/>
    <cellStyle name="40% - Акцент2 33" xfId="337"/>
    <cellStyle name="40% - Акцент2 34" xfId="338"/>
    <cellStyle name="40% - Акцент2 35" xfId="339"/>
    <cellStyle name="40% - Акцент2 36" xfId="340"/>
    <cellStyle name="40% - Акцент2 37" xfId="341"/>
    <cellStyle name="40% - Акцент2 4" xfId="342"/>
    <cellStyle name="40% - Акцент2 4 2" xfId="343"/>
    <cellStyle name="40% - Акцент2 5" xfId="344"/>
    <cellStyle name="40% - Акцент2 6" xfId="345"/>
    <cellStyle name="40% - Акцент2 7" xfId="346"/>
    <cellStyle name="40% - Акцент2 8" xfId="347"/>
    <cellStyle name="40% - Акцент2 9" xfId="348"/>
    <cellStyle name="40% - Акцент3 10" xfId="349"/>
    <cellStyle name="40% - Акцент3 11" xfId="350"/>
    <cellStyle name="40% - Акцент3 12" xfId="351"/>
    <cellStyle name="40% - Акцент3 13" xfId="352"/>
    <cellStyle name="40% - Акцент3 14" xfId="353"/>
    <cellStyle name="40% - Акцент3 15" xfId="354"/>
    <cellStyle name="40% - Акцент3 16" xfId="355"/>
    <cellStyle name="40% - Акцент3 17" xfId="356"/>
    <cellStyle name="40% - Акцент3 18" xfId="357"/>
    <cellStyle name="40% - Акцент3 19" xfId="358"/>
    <cellStyle name="40% - Акцент3 2" xfId="359"/>
    <cellStyle name="40% - Акцент3 2 2" xfId="360"/>
    <cellStyle name="40% - Акцент3 2 3" xfId="361"/>
    <cellStyle name="40% - Акцент3 20" xfId="362"/>
    <cellStyle name="40% - Акцент3 21" xfId="363"/>
    <cellStyle name="40% - Акцент3 22" xfId="364"/>
    <cellStyle name="40% - Акцент3 23" xfId="365"/>
    <cellStyle name="40% - Акцент3 24" xfId="366"/>
    <cellStyle name="40% - Акцент3 25" xfId="367"/>
    <cellStyle name="40% - Акцент3 26" xfId="368"/>
    <cellStyle name="40% - Акцент3 27" xfId="369"/>
    <cellStyle name="40% - Акцент3 28" xfId="370"/>
    <cellStyle name="40% - Акцент3 29" xfId="371"/>
    <cellStyle name="40% - Акцент3 3" xfId="372"/>
    <cellStyle name="40% - Акцент3 3 2" xfId="373"/>
    <cellStyle name="40% - Акцент3 30" xfId="374"/>
    <cellStyle name="40% - Акцент3 31" xfId="375"/>
    <cellStyle name="40% - Акцент3 32" xfId="376"/>
    <cellStyle name="40% - Акцент3 33" xfId="377"/>
    <cellStyle name="40% - Акцент3 34" xfId="378"/>
    <cellStyle name="40% - Акцент3 35" xfId="379"/>
    <cellStyle name="40% - Акцент3 36" xfId="380"/>
    <cellStyle name="40% - Акцент3 37" xfId="381"/>
    <cellStyle name="40% - Акцент3 4" xfId="382"/>
    <cellStyle name="40% - Акцент3 4 2" xfId="383"/>
    <cellStyle name="40% - Акцент3 5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 10" xfId="389"/>
    <cellStyle name="40% - Акцент4 11" xfId="390"/>
    <cellStyle name="40% - Акцент4 12" xfId="391"/>
    <cellStyle name="40% - Акцент4 13" xfId="392"/>
    <cellStyle name="40% - Акцент4 14" xfId="393"/>
    <cellStyle name="40% - Акцент4 15" xfId="394"/>
    <cellStyle name="40% - Акцент4 16" xfId="395"/>
    <cellStyle name="40% - Акцент4 17" xfId="396"/>
    <cellStyle name="40% - Акцент4 18" xfId="397"/>
    <cellStyle name="40% - Акцент4 19" xfId="398"/>
    <cellStyle name="40% - Акцент4 2" xfId="399"/>
    <cellStyle name="40% - Акцент4 2 2" xfId="400"/>
    <cellStyle name="40% - Акцент4 2 3" xfId="401"/>
    <cellStyle name="40% - Акцент4 20" xfId="402"/>
    <cellStyle name="40% - Акцент4 21" xfId="403"/>
    <cellStyle name="40% - Акцент4 22" xfId="404"/>
    <cellStyle name="40% - Акцент4 23" xfId="405"/>
    <cellStyle name="40% - Акцент4 24" xfId="406"/>
    <cellStyle name="40% - Акцент4 25" xfId="407"/>
    <cellStyle name="40% - Акцент4 26" xfId="408"/>
    <cellStyle name="40% - Акцент4 27" xfId="409"/>
    <cellStyle name="40% - Акцент4 28" xfId="410"/>
    <cellStyle name="40% - Акцент4 29" xfId="411"/>
    <cellStyle name="40% - Акцент4 3" xfId="412"/>
    <cellStyle name="40% - Акцент4 3 2" xfId="413"/>
    <cellStyle name="40% - Акцент4 30" xfId="414"/>
    <cellStyle name="40% - Акцент4 31" xfId="415"/>
    <cellStyle name="40% - Акцент4 32" xfId="416"/>
    <cellStyle name="40% - Акцент4 33" xfId="417"/>
    <cellStyle name="40% - Акцент4 34" xfId="418"/>
    <cellStyle name="40% - Акцент4 35" xfId="419"/>
    <cellStyle name="40% - Акцент4 36" xfId="420"/>
    <cellStyle name="40% - Акцент4 37" xfId="421"/>
    <cellStyle name="40% - Акцент4 4" xfId="422"/>
    <cellStyle name="40% - Акцент4 4 2" xfId="423"/>
    <cellStyle name="40% - Акцент4 5" xfId="424"/>
    <cellStyle name="40% - Акцент4 6" xfId="425"/>
    <cellStyle name="40% - Акцент4 7" xfId="426"/>
    <cellStyle name="40% - Акцент4 8" xfId="427"/>
    <cellStyle name="40% - Акцент4 9" xfId="428"/>
    <cellStyle name="40% - Акцент5 10" xfId="429"/>
    <cellStyle name="40% - Акцент5 11" xfId="430"/>
    <cellStyle name="40% - Акцент5 12" xfId="431"/>
    <cellStyle name="40% - Акцент5 13" xfId="432"/>
    <cellStyle name="40% - Акцент5 14" xfId="433"/>
    <cellStyle name="40% - Акцент5 15" xfId="434"/>
    <cellStyle name="40% - Акцент5 16" xfId="435"/>
    <cellStyle name="40% - Акцент5 17" xfId="436"/>
    <cellStyle name="40% - Акцент5 18" xfId="437"/>
    <cellStyle name="40% - Акцент5 19" xfId="438"/>
    <cellStyle name="40% - Акцент5 2" xfId="439"/>
    <cellStyle name="40% - Акцент5 2 2" xfId="440"/>
    <cellStyle name="40% - Акцент5 2 3" xfId="441"/>
    <cellStyle name="40% - Акцент5 20" xfId="442"/>
    <cellStyle name="40% - Акцент5 21" xfId="443"/>
    <cellStyle name="40% - Акцент5 22" xfId="444"/>
    <cellStyle name="40% - Акцент5 23" xfId="445"/>
    <cellStyle name="40% - Акцент5 24" xfId="446"/>
    <cellStyle name="40% - Акцент5 25" xfId="447"/>
    <cellStyle name="40% - Акцент5 26" xfId="448"/>
    <cellStyle name="40% - Акцент5 27" xfId="449"/>
    <cellStyle name="40% - Акцент5 28" xfId="450"/>
    <cellStyle name="40% - Акцент5 29" xfId="451"/>
    <cellStyle name="40% - Акцент5 3" xfId="452"/>
    <cellStyle name="40% - Акцент5 3 2" xfId="453"/>
    <cellStyle name="40% - Акцент5 30" xfId="454"/>
    <cellStyle name="40% - Акцент5 31" xfId="455"/>
    <cellStyle name="40% - Акцент5 32" xfId="456"/>
    <cellStyle name="40% - Акцент5 33" xfId="457"/>
    <cellStyle name="40% - Акцент5 34" xfId="458"/>
    <cellStyle name="40% - Акцент5 35" xfId="459"/>
    <cellStyle name="40% - Акцент5 36" xfId="460"/>
    <cellStyle name="40% - Акцент5 37" xfId="461"/>
    <cellStyle name="40% - Акцент5 4" xfId="462"/>
    <cellStyle name="40% - Акцент5 4 2" xfId="463"/>
    <cellStyle name="40% - Акцент5 5" xfId="464"/>
    <cellStyle name="40% - Акцент5 6" xfId="465"/>
    <cellStyle name="40% - Акцент5 7" xfId="466"/>
    <cellStyle name="40% - Акцент5 8" xfId="467"/>
    <cellStyle name="40% - Акцент5 9" xfId="468"/>
    <cellStyle name="40% - Акцент6 10" xfId="469"/>
    <cellStyle name="40% - Акцент6 11" xfId="470"/>
    <cellStyle name="40% - Акцент6 12" xfId="471"/>
    <cellStyle name="40% - Акцент6 13" xfId="472"/>
    <cellStyle name="40% - Акцент6 14" xfId="473"/>
    <cellStyle name="40% - Акцент6 15" xfId="474"/>
    <cellStyle name="40% - Акцент6 16" xfId="475"/>
    <cellStyle name="40% - Акцент6 17" xfId="476"/>
    <cellStyle name="40% - Акцент6 18" xfId="477"/>
    <cellStyle name="40% - Акцент6 19" xfId="478"/>
    <cellStyle name="40% - Акцент6 2" xfId="479"/>
    <cellStyle name="40% - Акцент6 2 2" xfId="480"/>
    <cellStyle name="40% - Акцент6 2 3" xfId="481"/>
    <cellStyle name="40% - Акцент6 20" xfId="482"/>
    <cellStyle name="40% - Акцент6 21" xfId="483"/>
    <cellStyle name="40% - Акцент6 22" xfId="484"/>
    <cellStyle name="40% - Акцент6 23" xfId="485"/>
    <cellStyle name="40% - Акцент6 24" xfId="486"/>
    <cellStyle name="40% - Акцент6 25" xfId="487"/>
    <cellStyle name="40% - Акцент6 26" xfId="488"/>
    <cellStyle name="40% - Акцент6 27" xfId="489"/>
    <cellStyle name="40% - Акцент6 28" xfId="490"/>
    <cellStyle name="40% - Акцент6 29" xfId="491"/>
    <cellStyle name="40% - Акцент6 3" xfId="492"/>
    <cellStyle name="40% - Акцент6 3 2" xfId="493"/>
    <cellStyle name="40% - Акцент6 30" xfId="494"/>
    <cellStyle name="40% - Акцент6 31" xfId="495"/>
    <cellStyle name="40% - Акцент6 32" xfId="496"/>
    <cellStyle name="40% - Акцент6 33" xfId="497"/>
    <cellStyle name="40% - Акцент6 34" xfId="498"/>
    <cellStyle name="40% - Акцент6 35" xfId="499"/>
    <cellStyle name="40% - Акцент6 36" xfId="500"/>
    <cellStyle name="40% - Акцент6 37" xfId="501"/>
    <cellStyle name="40% - Акцент6 4" xfId="502"/>
    <cellStyle name="40% - Акцент6 4 2" xfId="503"/>
    <cellStyle name="40% - Акцент6 5" xfId="504"/>
    <cellStyle name="40% - Акцент6 6" xfId="505"/>
    <cellStyle name="40% - Акцент6 7" xfId="506"/>
    <cellStyle name="40% - Акцент6 8" xfId="507"/>
    <cellStyle name="40% - Акцент6 9" xfId="508"/>
    <cellStyle name="60% - Акцент1 2" xfId="509"/>
    <cellStyle name="60% - Акцент1 3" xfId="510"/>
    <cellStyle name="60% - Акцент2 2" xfId="511"/>
    <cellStyle name="60% - Акцент2 3" xfId="512"/>
    <cellStyle name="60% - Акцент3 2" xfId="513"/>
    <cellStyle name="60% - Акцент3 3" xfId="514"/>
    <cellStyle name="60% - Акцент4 2" xfId="515"/>
    <cellStyle name="60% - Акцент4 3" xfId="516"/>
    <cellStyle name="60% - Акцент5 2" xfId="517"/>
    <cellStyle name="60% - Акцент5 3" xfId="518"/>
    <cellStyle name="60% - Акцент6 2" xfId="519"/>
    <cellStyle name="60% - Акцент6 3" xfId="520"/>
    <cellStyle name="Acdldnnueer" xfId="521"/>
    <cellStyle name="Alilciue [0]_13o2" xfId="522"/>
    <cellStyle name="Alilciue_13o2" xfId="523"/>
    <cellStyle name="Border" xfId="524"/>
    <cellStyle name="Border 2" xfId="525"/>
    <cellStyle name="čárky [0]_10 grösste GvK 020430_final" xfId="526"/>
    <cellStyle name="Comma [0]_5_2" xfId="527"/>
    <cellStyle name="Comma 2" xfId="528"/>
    <cellStyle name="Comma 2 2" xfId="529"/>
    <cellStyle name="Comma 3" xfId="530"/>
    <cellStyle name="Comma 4" xfId="531"/>
    <cellStyle name="Comma 5" xfId="532"/>
    <cellStyle name="Comma 6" xfId="533"/>
    <cellStyle name="Comma_A05_2SAD_TCB02" xfId="534"/>
    <cellStyle name="Comma0 - Style3" xfId="535"/>
    <cellStyle name="Currency bold" xfId="536"/>
    <cellStyle name="Date - Style2" xfId="537"/>
    <cellStyle name="E&amp;Y House" xfId="538"/>
    <cellStyle name="Grey" xfId="539"/>
    <cellStyle name="Hyperlink 2" xfId="540"/>
    <cellStyle name="Iau?iue_13o2" xfId="541"/>
    <cellStyle name="Input [yellow]" xfId="542"/>
    <cellStyle name="Normal - Style1" xfId="543"/>
    <cellStyle name="Normal 10" xfId="544"/>
    <cellStyle name="Normal 11" xfId="545"/>
    <cellStyle name="Normal 12" xfId="546"/>
    <cellStyle name="Normal 13" xfId="547"/>
    <cellStyle name="Normal 2" xfId="548"/>
    <cellStyle name="Normal 2 2" xfId="549"/>
    <cellStyle name="Normal 3" xfId="550"/>
    <cellStyle name="Normal 4" xfId="551"/>
    <cellStyle name="Normal 5" xfId="552"/>
    <cellStyle name="Normal 6" xfId="553"/>
    <cellStyle name="Normal 7" xfId="554"/>
    <cellStyle name="Normal 8" xfId="555"/>
    <cellStyle name="Normal 9" xfId="556"/>
    <cellStyle name="Normal_5_2" xfId="557"/>
    <cellStyle name="Normale_Apporto UN bdg 2002 13.11" xfId="558"/>
    <cellStyle name="normální_Prezentace_200506_podklady" xfId="559"/>
    <cellStyle name="Ociriniaue [0]_13o2" xfId="560"/>
    <cellStyle name="Ociriniaue_13o2" xfId="561"/>
    <cellStyle name="Percen - Style1" xfId="562"/>
    <cellStyle name="Percent [2]" xfId="563"/>
    <cellStyle name="Percent [2] 2" xfId="564"/>
    <cellStyle name="Percent 10" xfId="565"/>
    <cellStyle name="Percent 11" xfId="566"/>
    <cellStyle name="Percent 2" xfId="567"/>
    <cellStyle name="Percent 2 2" xfId="568"/>
    <cellStyle name="Percent 3" xfId="569"/>
    <cellStyle name="Percent 4" xfId="570"/>
    <cellStyle name="Percent 5" xfId="571"/>
    <cellStyle name="Percent 6" xfId="572"/>
    <cellStyle name="Percent 7" xfId="573"/>
    <cellStyle name="Percent 8" xfId="574"/>
    <cellStyle name="Percent 9" xfId="575"/>
    <cellStyle name="Percent_Book3" xfId="576"/>
    <cellStyle name="Results (don't enter manually)" xfId="577"/>
    <cellStyle name="Standard_08 SR Retail 050909" xfId="578"/>
    <cellStyle name="Style 1" xfId="579"/>
    <cellStyle name="Style 1 2" xfId="580"/>
    <cellStyle name="Style 2" xfId="581"/>
    <cellStyle name="Style 3" xfId="582"/>
    <cellStyle name="Style 4" xfId="583"/>
    <cellStyle name="Style 5" xfId="584"/>
    <cellStyle name="Style 5 2" xfId="585"/>
    <cellStyle name="Style 6" xfId="586"/>
    <cellStyle name="Style 7" xfId="587"/>
    <cellStyle name="Style 8" xfId="588"/>
    <cellStyle name="Style 9" xfId="589"/>
    <cellStyle name="Style 9 2" xfId="590"/>
    <cellStyle name="Tickmark" xfId="591"/>
    <cellStyle name="Work-in-progress" xfId="592"/>
    <cellStyle name="Акцент1 2" xfId="593"/>
    <cellStyle name="Акцент1 3" xfId="594"/>
    <cellStyle name="Акцент2 2" xfId="595"/>
    <cellStyle name="Акцент2 3" xfId="596"/>
    <cellStyle name="Акцент3 2" xfId="597"/>
    <cellStyle name="Акцент3 3" xfId="598"/>
    <cellStyle name="Акцент4 2" xfId="599"/>
    <cellStyle name="Акцент4 3" xfId="600"/>
    <cellStyle name="Акцент5 2" xfId="601"/>
    <cellStyle name="Акцент5 3" xfId="602"/>
    <cellStyle name="Акцент6 2" xfId="603"/>
    <cellStyle name="Акцент6 3" xfId="604"/>
    <cellStyle name="Ввод  2" xfId="605"/>
    <cellStyle name="Ввод  3" xfId="606"/>
    <cellStyle name="Вывод 2" xfId="607"/>
    <cellStyle name="Вывод 3" xfId="608"/>
    <cellStyle name="Вычисление 2" xfId="609"/>
    <cellStyle name="Вычисление 3" xfId="610"/>
    <cellStyle name="Гиперссылка 2" xfId="611"/>
    <cellStyle name="Гиперссылка 3" xfId="612"/>
    <cellStyle name="Денежный 2" xfId="613"/>
    <cellStyle name="Заголовок 1 2" xfId="614"/>
    <cellStyle name="Заголовок 1 3" xfId="615"/>
    <cellStyle name="Заголовок 2 2" xfId="616"/>
    <cellStyle name="Заголовок 2 3" xfId="617"/>
    <cellStyle name="Заголовок 3 2" xfId="618"/>
    <cellStyle name="Заголовок 3 3" xfId="619"/>
    <cellStyle name="Заголовок 4 2" xfId="620"/>
    <cellStyle name="Заголовок 4 3" xfId="621"/>
    <cellStyle name="Итог 2" xfId="622"/>
    <cellStyle name="Итог 2 2" xfId="623"/>
    <cellStyle name="Итог 3" xfId="624"/>
    <cellStyle name="Контрольная ячейка 2" xfId="625"/>
    <cellStyle name="Контрольная ячейка 3" xfId="626"/>
    <cellStyle name="Название 2" xfId="627"/>
    <cellStyle name="Нейтральный 2" xfId="628"/>
    <cellStyle name="Нейтральный 3" xfId="629"/>
    <cellStyle name="Обычный" xfId="0" builtinId="0"/>
    <cellStyle name="Обычный 10" xfId="630"/>
    <cellStyle name="Обычный 10 2" xfId="631"/>
    <cellStyle name="Обычный 100" xfId="632"/>
    <cellStyle name="Обычный 101" xfId="633"/>
    <cellStyle name="Обычный 102" xfId="634"/>
    <cellStyle name="Обычный 103" xfId="635"/>
    <cellStyle name="Обычный 11" xfId="636"/>
    <cellStyle name="Обычный 12" xfId="637"/>
    <cellStyle name="Обычный 12 2" xfId="638"/>
    <cellStyle name="Обычный 13" xfId="639"/>
    <cellStyle name="Обычный 13 2" xfId="640"/>
    <cellStyle name="Обычный 14" xfId="641"/>
    <cellStyle name="Обычный 15" xfId="642"/>
    <cellStyle name="Обычный 16" xfId="643"/>
    <cellStyle name="Обычный 17" xfId="644"/>
    <cellStyle name="Обычный 18" xfId="645"/>
    <cellStyle name="Обычный 19" xfId="646"/>
    <cellStyle name="Обычный 2" xfId="647"/>
    <cellStyle name="Обычный 2 10" xfId="648"/>
    <cellStyle name="Обычный 2 11" xfId="649"/>
    <cellStyle name="Обычный 2 2" xfId="650"/>
    <cellStyle name="Обычный 2 2 2" xfId="651"/>
    <cellStyle name="Обычный 2 2 3" xfId="652"/>
    <cellStyle name="Обычный 2 2 3 2" xfId="653"/>
    <cellStyle name="Обычный 2 2 4" xfId="654"/>
    <cellStyle name="Обычный 2 3" xfId="655"/>
    <cellStyle name="Обычный 2 3 2" xfId="656"/>
    <cellStyle name="Обычный 2 3 3" xfId="657"/>
    <cellStyle name="Обычный 2 3 4" xfId="658"/>
    <cellStyle name="Обычный 2 3 5" xfId="659"/>
    <cellStyle name="Обычный 2 3 6" xfId="660"/>
    <cellStyle name="Обычный 2 4" xfId="661"/>
    <cellStyle name="Обычный 2 4 2" xfId="662"/>
    <cellStyle name="Обычный 2 5" xfId="663"/>
    <cellStyle name="Обычный 2 5 2" xfId="664"/>
    <cellStyle name="Обычный 2 6" xfId="665"/>
    <cellStyle name="Обычный 2 6 2" xfId="666"/>
    <cellStyle name="Обычный 2 6 3" xfId="667"/>
    <cellStyle name="Обычный 2 7" xfId="668"/>
    <cellStyle name="Обычный 2 8" xfId="669"/>
    <cellStyle name="Обычный 2 9" xfId="670"/>
    <cellStyle name="Обычный 2_Шаблон листа БП Приложение 4" xfId="671"/>
    <cellStyle name="Обычный 20" xfId="672"/>
    <cellStyle name="Обычный 21" xfId="673"/>
    <cellStyle name="Обычный 22" xfId="674"/>
    <cellStyle name="Обычный 23" xfId="675"/>
    <cellStyle name="Обычный 24" xfId="676"/>
    <cellStyle name="Обычный 25" xfId="677"/>
    <cellStyle name="Обычный 26" xfId="678"/>
    <cellStyle name="Обычный 27" xfId="679"/>
    <cellStyle name="Обычный 28" xfId="680"/>
    <cellStyle name="Обычный 29" xfId="681"/>
    <cellStyle name="Обычный 3" xfId="682"/>
    <cellStyle name="Обычный 3 2" xfId="683"/>
    <cellStyle name="Обычный 3 2 2" xfId="684"/>
    <cellStyle name="Обычный 3 2 2 2" xfId="685"/>
    <cellStyle name="Обычный 3 3" xfId="686"/>
    <cellStyle name="Обычный 3 3 2" xfId="687"/>
    <cellStyle name="Обычный 3 4" xfId="688"/>
    <cellStyle name="Обычный 3 5" xfId="689"/>
    <cellStyle name="Обычный 3 6" xfId="690"/>
    <cellStyle name="Обычный 30" xfId="691"/>
    <cellStyle name="Обычный 31" xfId="692"/>
    <cellStyle name="Обычный 32" xfId="693"/>
    <cellStyle name="Обычный 33" xfId="694"/>
    <cellStyle name="Обычный 34" xfId="695"/>
    <cellStyle name="Обычный 35" xfId="696"/>
    <cellStyle name="Обычный 36" xfId="697"/>
    <cellStyle name="Обычный 37" xfId="698"/>
    <cellStyle name="Обычный 38" xfId="699"/>
    <cellStyle name="Обычный 39" xfId="700"/>
    <cellStyle name="Обычный 4" xfId="701"/>
    <cellStyle name="Обычный 4 2" xfId="702"/>
    <cellStyle name="Обычный 4 2 2" xfId="703"/>
    <cellStyle name="Обычный 4 2 3" xfId="704"/>
    <cellStyle name="Обычный 4 3" xfId="705"/>
    <cellStyle name="Обычный 4 4" xfId="706"/>
    <cellStyle name="Обычный 4 5" xfId="707"/>
    <cellStyle name="Обычный 40" xfId="708"/>
    <cellStyle name="Обычный 41" xfId="709"/>
    <cellStyle name="Обычный 42" xfId="710"/>
    <cellStyle name="Обычный 43" xfId="711"/>
    <cellStyle name="Обычный 44" xfId="712"/>
    <cellStyle name="Обычный 45" xfId="713"/>
    <cellStyle name="Обычный 46" xfId="714"/>
    <cellStyle name="Обычный 47" xfId="715"/>
    <cellStyle name="Обычный 48" xfId="716"/>
    <cellStyle name="Обычный 49" xfId="717"/>
    <cellStyle name="Обычный 5" xfId="718"/>
    <cellStyle name="Обычный 5 2" xfId="719"/>
    <cellStyle name="Обычный 5 3" xfId="720"/>
    <cellStyle name="Обычный 5 4" xfId="721"/>
    <cellStyle name="Обычный 50" xfId="722"/>
    <cellStyle name="Обычный 51" xfId="723"/>
    <cellStyle name="Обычный 52" xfId="724"/>
    <cellStyle name="Обычный 53" xfId="725"/>
    <cellStyle name="Обычный 54" xfId="726"/>
    <cellStyle name="Обычный 55" xfId="727"/>
    <cellStyle name="Обычный 56" xfId="728"/>
    <cellStyle name="Обычный 57" xfId="729"/>
    <cellStyle name="Обычный 58" xfId="730"/>
    <cellStyle name="Обычный 59" xfId="731"/>
    <cellStyle name="Обычный 6" xfId="732"/>
    <cellStyle name="Обычный 6 2" xfId="733"/>
    <cellStyle name="Обычный 60" xfId="734"/>
    <cellStyle name="Обычный 61" xfId="735"/>
    <cellStyle name="Обычный 62" xfId="736"/>
    <cellStyle name="Обычный 63" xfId="737"/>
    <cellStyle name="Обычный 64" xfId="738"/>
    <cellStyle name="Обычный 65" xfId="739"/>
    <cellStyle name="Обычный 66" xfId="740"/>
    <cellStyle name="Обычный 67" xfId="741"/>
    <cellStyle name="Обычный 68" xfId="742"/>
    <cellStyle name="Обычный 69" xfId="743"/>
    <cellStyle name="Обычный 7" xfId="744"/>
    <cellStyle name="Обычный 70" xfId="745"/>
    <cellStyle name="Обычный 71" xfId="746"/>
    <cellStyle name="Обычный 72" xfId="747"/>
    <cellStyle name="Обычный 73" xfId="748"/>
    <cellStyle name="Обычный 74" xfId="749"/>
    <cellStyle name="Обычный 75" xfId="750"/>
    <cellStyle name="Обычный 76" xfId="751"/>
    <cellStyle name="Обычный 77" xfId="752"/>
    <cellStyle name="Обычный 78" xfId="753"/>
    <cellStyle name="Обычный 79" xfId="754"/>
    <cellStyle name="Обычный 8" xfId="755"/>
    <cellStyle name="Обычный 80" xfId="756"/>
    <cellStyle name="Обычный 81" xfId="757"/>
    <cellStyle name="Обычный 82" xfId="758"/>
    <cellStyle name="Обычный 83" xfId="759"/>
    <cellStyle name="Обычный 84" xfId="760"/>
    <cellStyle name="Обычный 85" xfId="761"/>
    <cellStyle name="Обычный 86" xfId="762"/>
    <cellStyle name="Обычный 87" xfId="763"/>
    <cellStyle name="Обычный 88" xfId="764"/>
    <cellStyle name="Обычный 89" xfId="765"/>
    <cellStyle name="Обычный 9" xfId="2"/>
    <cellStyle name="Обычный 9 2" xfId="766"/>
    <cellStyle name="Обычный 90" xfId="767"/>
    <cellStyle name="Обычный 91" xfId="768"/>
    <cellStyle name="Обычный 92" xfId="769"/>
    <cellStyle name="Обычный 93" xfId="770"/>
    <cellStyle name="Обычный 94" xfId="771"/>
    <cellStyle name="Обычный 95" xfId="772"/>
    <cellStyle name="Обычный 96" xfId="773"/>
    <cellStyle name="Обычный 97" xfId="774"/>
    <cellStyle name="Обычный 98" xfId="775"/>
    <cellStyle name="Обычный 99" xfId="776"/>
    <cellStyle name="Обычный_God_Формы фин.отчетности_BWU_09_11_03" xfId="777"/>
    <cellStyle name="Плохой 2" xfId="778"/>
    <cellStyle name="Плохой 3" xfId="779"/>
    <cellStyle name="Пояснение 2" xfId="780"/>
    <cellStyle name="Пояснение 3" xfId="781"/>
    <cellStyle name="Примечание 10" xfId="782"/>
    <cellStyle name="Примечание 11" xfId="783"/>
    <cellStyle name="Примечание 12" xfId="784"/>
    <cellStyle name="Примечание 13" xfId="785"/>
    <cellStyle name="Примечание 14" xfId="786"/>
    <cellStyle name="Примечание 15" xfId="787"/>
    <cellStyle name="Примечание 16" xfId="788"/>
    <cellStyle name="Примечание 17" xfId="789"/>
    <cellStyle name="Примечание 18" xfId="790"/>
    <cellStyle name="Примечание 19" xfId="791"/>
    <cellStyle name="Примечание 2" xfId="792"/>
    <cellStyle name="Примечание 2 2" xfId="793"/>
    <cellStyle name="Примечание 2 3" xfId="794"/>
    <cellStyle name="Примечание 2 4" xfId="795"/>
    <cellStyle name="Примечание 2 5" xfId="796"/>
    <cellStyle name="Примечание 20" xfId="797"/>
    <cellStyle name="Примечание 21" xfId="798"/>
    <cellStyle name="Примечание 22" xfId="799"/>
    <cellStyle name="Примечание 23" xfId="800"/>
    <cellStyle name="Примечание 24" xfId="801"/>
    <cellStyle name="Примечание 25" xfId="802"/>
    <cellStyle name="Примечание 26" xfId="803"/>
    <cellStyle name="Примечание 27" xfId="804"/>
    <cellStyle name="Примечание 28" xfId="805"/>
    <cellStyle name="Примечание 29" xfId="806"/>
    <cellStyle name="Примечание 3" xfId="807"/>
    <cellStyle name="Примечание 3 2" xfId="808"/>
    <cellStyle name="Примечание 3 3" xfId="809"/>
    <cellStyle name="Примечание 30" xfId="810"/>
    <cellStyle name="Примечание 31" xfId="811"/>
    <cellStyle name="Примечание 32" xfId="812"/>
    <cellStyle name="Примечание 33" xfId="813"/>
    <cellStyle name="Примечание 34" xfId="814"/>
    <cellStyle name="Примечание 35" xfId="815"/>
    <cellStyle name="Примечание 36" xfId="816"/>
    <cellStyle name="Примечание 37" xfId="817"/>
    <cellStyle name="Примечание 38" xfId="818"/>
    <cellStyle name="Примечание 4" xfId="819"/>
    <cellStyle name="Примечание 4 2" xfId="820"/>
    <cellStyle name="Примечание 5" xfId="821"/>
    <cellStyle name="Примечание 5 2" xfId="822"/>
    <cellStyle name="Примечание 6" xfId="823"/>
    <cellStyle name="Примечание 7" xfId="824"/>
    <cellStyle name="Примечание 8" xfId="825"/>
    <cellStyle name="Примечание 9" xfId="826"/>
    <cellStyle name="Процентный" xfId="1" builtinId="5"/>
    <cellStyle name="Процентный 2" xfId="827"/>
    <cellStyle name="Процентный 2 2" xfId="828"/>
    <cellStyle name="Процентный 2 2 2" xfId="829"/>
    <cellStyle name="Процентный 2 2 3" xfId="830"/>
    <cellStyle name="Процентный 2 2 4" xfId="831"/>
    <cellStyle name="Процентный 2 3" xfId="832"/>
    <cellStyle name="Процентный 3" xfId="833"/>
    <cellStyle name="Процентный 3 2" xfId="834"/>
    <cellStyle name="Процентный 3 2 2" xfId="835"/>
    <cellStyle name="Процентный 3 2 2 2" xfId="836"/>
    <cellStyle name="Процентный 3 2 3" xfId="837"/>
    <cellStyle name="Процентный 3 2 3 2" xfId="838"/>
    <cellStyle name="Процентный 3 2 4" xfId="839"/>
    <cellStyle name="Процентный 3 2 5" xfId="840"/>
    <cellStyle name="Процентный 3 3" xfId="841"/>
    <cellStyle name="Процентный 3 4" xfId="842"/>
    <cellStyle name="Процентный 3 5" xfId="843"/>
    <cellStyle name="Процентный 4" xfId="844"/>
    <cellStyle name="Процентный 4 2" xfId="845"/>
    <cellStyle name="Процентный 5" xfId="846"/>
    <cellStyle name="Процентный 5 2" xfId="847"/>
    <cellStyle name="Связанная ячейка 2" xfId="848"/>
    <cellStyle name="Связанная ячейка 3" xfId="849"/>
    <cellStyle name="Стиль 1" xfId="850"/>
    <cellStyle name="Стиль 1 2" xfId="851"/>
    <cellStyle name="Стиль 1 3" xfId="852"/>
    <cellStyle name="Стиль 1 4" xfId="853"/>
    <cellStyle name="Стиль 2" xfId="854"/>
    <cellStyle name="Стиль 3" xfId="855"/>
    <cellStyle name="Стиль 3 2" xfId="856"/>
    <cellStyle name="Стиль 4" xfId="857"/>
    <cellStyle name="Стиль 5" xfId="858"/>
    <cellStyle name="Стиль 5 2" xfId="859"/>
    <cellStyle name="Стиль 6" xfId="860"/>
    <cellStyle name="Стиль 7" xfId="861"/>
    <cellStyle name="Стиль 8" xfId="862"/>
    <cellStyle name="Стиль 9" xfId="863"/>
    <cellStyle name="Стиль 9 2" xfId="864"/>
    <cellStyle name="Текст предупреждения 2" xfId="865"/>
    <cellStyle name="Текст предупреждения 3" xfId="866"/>
    <cellStyle name="Тысячи [0]_30305" xfId="867"/>
    <cellStyle name="Тысячи_30305" xfId="868"/>
    <cellStyle name="Уровень1" xfId="869"/>
    <cellStyle name="УровеньБахр1" xfId="870"/>
    <cellStyle name="УровеньБАХР2" xfId="871"/>
    <cellStyle name="УровеньБАХР22" xfId="872"/>
    <cellStyle name="УровеньБАХР22 2" xfId="873"/>
    <cellStyle name="УровеньБАХР3" xfId="874"/>
    <cellStyle name="Финансовый 10" xfId="875"/>
    <cellStyle name="Финансовый 11" xfId="876"/>
    <cellStyle name="Финансовый 12" xfId="877"/>
    <cellStyle name="Финансовый 13" xfId="878"/>
    <cellStyle name="Финансовый 14" xfId="879"/>
    <cellStyle name="Финансовый 15" xfId="880"/>
    <cellStyle name="Финансовый 16" xfId="881"/>
    <cellStyle name="Финансовый 17" xfId="882"/>
    <cellStyle name="Финансовый 18" xfId="883"/>
    <cellStyle name="Финансовый 19" xfId="884"/>
    <cellStyle name="Финансовый 2" xfId="885"/>
    <cellStyle name="Финансовый 2 10" xfId="886"/>
    <cellStyle name="Финансовый 2 11" xfId="887"/>
    <cellStyle name="Финансовый 2 11 2" xfId="888"/>
    <cellStyle name="Финансовый 2 12" xfId="889"/>
    <cellStyle name="Финансовый 2 13" xfId="890"/>
    <cellStyle name="Финансовый 2 2" xfId="891"/>
    <cellStyle name="Финансовый 2 2 2" xfId="892"/>
    <cellStyle name="Финансовый 2 2 2 2" xfId="893"/>
    <cellStyle name="Финансовый 2 2 2 3" xfId="894"/>
    <cellStyle name="Финансовый 2 2 3" xfId="895"/>
    <cellStyle name="Финансовый 2 2 4" xfId="896"/>
    <cellStyle name="Финансовый 2 2 5" xfId="897"/>
    <cellStyle name="Финансовый 2 2 6" xfId="898"/>
    <cellStyle name="Финансовый 2 2 7" xfId="899"/>
    <cellStyle name="Финансовый 2 2_Продуктивность 2008-12-11" xfId="900"/>
    <cellStyle name="Финансовый 2 3" xfId="901"/>
    <cellStyle name="Финансовый 2 3 2" xfId="902"/>
    <cellStyle name="Финансовый 2 3 3" xfId="903"/>
    <cellStyle name="Финансовый 2 4" xfId="904"/>
    <cellStyle name="Финансовый 2 4 2" xfId="905"/>
    <cellStyle name="Финансовый 2 4 3" xfId="906"/>
    <cellStyle name="Финансовый 2 5" xfId="907"/>
    <cellStyle name="Финансовый 2 6" xfId="908"/>
    <cellStyle name="Финансовый 2 7" xfId="909"/>
    <cellStyle name="Финансовый 2 8" xfId="910"/>
    <cellStyle name="Финансовый 2 9" xfId="911"/>
    <cellStyle name="Финансовый 2_Продуктивность 2008-12-11" xfId="912"/>
    <cellStyle name="Финансовый 20" xfId="913"/>
    <cellStyle name="Финансовый 21" xfId="914"/>
    <cellStyle name="Финансовый 22" xfId="915"/>
    <cellStyle name="Финансовый 23" xfId="916"/>
    <cellStyle name="Финансовый 24" xfId="917"/>
    <cellStyle name="Финансовый 25" xfId="918"/>
    <cellStyle name="Финансовый 26" xfId="919"/>
    <cellStyle name="Финансовый 27" xfId="920"/>
    <cellStyle name="Финансовый 28" xfId="921"/>
    <cellStyle name="Финансовый 29" xfId="922"/>
    <cellStyle name="Финансовый 3" xfId="923"/>
    <cellStyle name="Финансовый 3 2" xfId="924"/>
    <cellStyle name="Финансовый 3 3" xfId="925"/>
    <cellStyle name="Финансовый 30" xfId="926"/>
    <cellStyle name="Финансовый 31" xfId="927"/>
    <cellStyle name="Финансовый 32" xfId="945"/>
    <cellStyle name="Финансовый 4" xfId="928"/>
    <cellStyle name="Финансовый 4 2" xfId="929"/>
    <cellStyle name="Финансовый 4 2 2" xfId="930"/>
    <cellStyle name="Финансовый 4 3" xfId="931"/>
    <cellStyle name="Финансовый 4_Продуктивность 2008-12-11" xfId="932"/>
    <cellStyle name="Финансовый 5" xfId="933"/>
    <cellStyle name="Финансовый 5 2" xfId="934"/>
    <cellStyle name="Финансовый 5 3" xfId="935"/>
    <cellStyle name="Финансовый 6" xfId="936"/>
    <cellStyle name="Финансовый 6 2" xfId="937"/>
    <cellStyle name="Финансовый 6 3" xfId="938"/>
    <cellStyle name="Финансовый 7" xfId="939"/>
    <cellStyle name="Финансовый 8" xfId="940"/>
    <cellStyle name="Финансовый 9" xfId="941"/>
    <cellStyle name="Формулы" xfId="942"/>
    <cellStyle name="Хороший 2" xfId="943"/>
    <cellStyle name="Хороший 3" xfId="9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2066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.Kubdasheva/Documents/&#1055;&#1091;&#1073;&#1083;&#1080;&#1082;&#1072;&#1094;&#1080;&#1103;/2013/&#1060;1_&#1060;2_&#1076;&#1083;&#1103;%20&#1087;&#1091;&#1073;&#1083;&#1080;&#1082;&#1072;&#1094;&#1080;&#1081;/2013/01_01_2014_Annual/&#1060;&#1086;&#1088;&#1084;&#1072;%20700&#1053;+%20BS%20&#1080;%20PL_%2001.01.2014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 (АФН РК)"/>
      <sheetName val="оборотка"/>
      <sheetName val="план меропр"/>
      <sheetName val="новый формат BS &amp;PL"/>
      <sheetName val="BS&amp;PL новый формат"/>
      <sheetName val="BSPL2011СД"/>
      <sheetName val="Лист1"/>
      <sheetName val="M-1"/>
      <sheetName val="M-2"/>
      <sheetName val="M-5"/>
      <sheetName val="Форма 2 (АФН РК)"/>
      <sheetName val="Форма 4 (АФН РК)"/>
      <sheetName val="Форма 3 (АФН РК)"/>
      <sheetName val="Отчет  о движ.денежныз ср-в"/>
      <sheetName val="Отчет  о движ.денежныз ср-в 09"/>
      <sheetName val="CF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Q9">
            <v>-28252663.62274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95"/>
  <sheetViews>
    <sheetView tabSelected="1" view="pageBreakPreview" topLeftCell="A7" zoomScaleNormal="100" zoomScaleSheetLayoutView="100" workbookViewId="0">
      <selection activeCell="E55" sqref="E55"/>
    </sheetView>
  </sheetViews>
  <sheetFormatPr defaultRowHeight="11.25"/>
  <cols>
    <col min="2" max="2" width="7" customWidth="1"/>
    <col min="3" max="3" width="66" customWidth="1"/>
    <col min="4" max="4" width="17.33203125" customWidth="1"/>
    <col min="5" max="5" width="18.83203125" customWidth="1"/>
    <col min="6" max="6" width="6.33203125" customWidth="1"/>
    <col min="7" max="7" width="12.6640625" bestFit="1" customWidth="1"/>
    <col min="8" max="8" width="11.33203125" customWidth="1"/>
    <col min="9" max="9" width="11.1640625" bestFit="1" customWidth="1"/>
    <col min="10" max="10" width="11.83203125" customWidth="1"/>
    <col min="11" max="11" width="11.33203125" customWidth="1"/>
    <col min="12" max="12" width="12.6640625" customWidth="1"/>
  </cols>
  <sheetData>
    <row r="1" spans="3:12" ht="17.25" customHeight="1">
      <c r="C1" s="1" t="s">
        <v>0</v>
      </c>
      <c r="D1" s="2"/>
      <c r="E1" s="3" t="s">
        <v>1</v>
      </c>
    </row>
    <row r="2" spans="3:12" ht="12.75">
      <c r="C2" s="198" t="s">
        <v>2</v>
      </c>
      <c r="D2" s="198"/>
      <c r="E2" s="198"/>
      <c r="F2" s="198"/>
    </row>
    <row r="3" spans="3:12" ht="12.75">
      <c r="C3" s="199" t="s">
        <v>3</v>
      </c>
      <c r="D3" s="199"/>
      <c r="E3" s="199"/>
      <c r="F3" s="199"/>
    </row>
    <row r="4" spans="3:12" ht="12.75">
      <c r="C4" s="200" t="s">
        <v>4</v>
      </c>
      <c r="D4" s="200"/>
      <c r="E4" s="200"/>
      <c r="F4" s="200"/>
    </row>
    <row r="5" spans="3:12" ht="12.75">
      <c r="C5" s="201" t="s">
        <v>5</v>
      </c>
      <c r="D5" s="201"/>
      <c r="E5" s="201"/>
      <c r="F5" s="201"/>
      <c r="G5" s="4"/>
    </row>
    <row r="6" spans="3:12" ht="13.5" thickBot="1">
      <c r="D6" s="5"/>
      <c r="E6" s="6" t="s">
        <v>6</v>
      </c>
    </row>
    <row r="7" spans="3:12" ht="13.5" thickBot="1">
      <c r="C7" s="7" t="s">
        <v>7</v>
      </c>
      <c r="D7" s="8" t="s">
        <v>8</v>
      </c>
      <c r="E7" s="9" t="s">
        <v>9</v>
      </c>
      <c r="G7" s="10"/>
    </row>
    <row r="8" spans="3:12" ht="13.5" thickBot="1">
      <c r="C8" s="11">
        <v>1</v>
      </c>
      <c r="D8" s="12">
        <v>2</v>
      </c>
      <c r="E8" s="13">
        <v>3</v>
      </c>
      <c r="F8" s="14"/>
      <c r="G8" s="10"/>
    </row>
    <row r="9" spans="3:12" ht="12.75">
      <c r="C9" s="15" t="s">
        <v>10</v>
      </c>
      <c r="D9" s="16"/>
      <c r="E9" s="17"/>
      <c r="G9" s="10"/>
    </row>
    <row r="10" spans="3:12" ht="12.75">
      <c r="C10" s="18" t="s">
        <v>11</v>
      </c>
      <c r="D10" s="19">
        <v>40775505</v>
      </c>
      <c r="E10" s="20">
        <v>23766956</v>
      </c>
      <c r="G10" s="10"/>
      <c r="J10" s="21"/>
      <c r="K10" s="21"/>
      <c r="L10" s="21"/>
    </row>
    <row r="11" spans="3:12" ht="25.5">
      <c r="C11" s="18" t="s">
        <v>12</v>
      </c>
      <c r="D11" s="19">
        <v>3097</v>
      </c>
      <c r="E11" s="20">
        <v>3010</v>
      </c>
      <c r="G11" s="10"/>
      <c r="J11" s="21"/>
      <c r="K11" s="21"/>
      <c r="L11" s="21"/>
    </row>
    <row r="12" spans="3:12" ht="25.5">
      <c r="C12" s="18" t="s">
        <v>13</v>
      </c>
      <c r="D12" s="19">
        <v>18622511</v>
      </c>
      <c r="E12" s="20">
        <v>3137182</v>
      </c>
      <c r="G12" s="10"/>
      <c r="J12" s="21"/>
      <c r="K12" s="21"/>
      <c r="L12" s="21"/>
    </row>
    <row r="13" spans="3:12" ht="25.5">
      <c r="C13" s="18" t="s">
        <v>14</v>
      </c>
      <c r="D13" s="19">
        <v>93346312</v>
      </c>
      <c r="E13" s="20">
        <v>116265603</v>
      </c>
      <c r="G13" s="10"/>
      <c r="J13" s="21"/>
      <c r="K13" s="21"/>
      <c r="L13" s="21"/>
    </row>
    <row r="14" spans="3:12" ht="25.5">
      <c r="C14" s="18" t="s">
        <v>15</v>
      </c>
      <c r="D14" s="19">
        <v>670082</v>
      </c>
      <c r="E14" s="20">
        <v>674962</v>
      </c>
      <c r="G14" s="10"/>
      <c r="J14" s="21"/>
      <c r="K14" s="21"/>
      <c r="L14" s="21"/>
    </row>
    <row r="15" spans="3:12" ht="12.75">
      <c r="C15" s="18" t="s">
        <v>16</v>
      </c>
      <c r="D15" s="19">
        <v>239019</v>
      </c>
      <c r="E15" s="20">
        <v>98869</v>
      </c>
      <c r="G15" s="10"/>
      <c r="H15" s="22"/>
      <c r="J15" s="21"/>
      <c r="K15" s="21"/>
      <c r="L15" s="21"/>
    </row>
    <row r="16" spans="3:12" ht="15" customHeight="1">
      <c r="C16" s="18" t="s">
        <v>17</v>
      </c>
      <c r="D16" s="19">
        <v>3292869</v>
      </c>
      <c r="E16" s="20">
        <v>2898620</v>
      </c>
      <c r="G16" s="23"/>
      <c r="J16" s="21"/>
      <c r="K16" s="21"/>
      <c r="L16" s="21"/>
    </row>
    <row r="17" spans="3:12" ht="15" customHeight="1">
      <c r="C17" s="18" t="s">
        <v>18</v>
      </c>
      <c r="D17" s="19">
        <v>1008654</v>
      </c>
      <c r="E17" s="20">
        <v>1021114</v>
      </c>
      <c r="J17" s="21"/>
      <c r="K17" s="21"/>
      <c r="L17" s="21"/>
    </row>
    <row r="18" spans="3:12" ht="12.75">
      <c r="C18" s="18" t="s">
        <v>19</v>
      </c>
      <c r="D18" s="19">
        <v>4153908</v>
      </c>
      <c r="E18" s="20">
        <v>5232547</v>
      </c>
      <c r="J18" s="21"/>
      <c r="K18" s="21"/>
      <c r="L18" s="21"/>
    </row>
    <row r="19" spans="3:12" ht="12.75">
      <c r="C19" s="24" t="s">
        <v>20</v>
      </c>
      <c r="D19" s="25">
        <f>SUM(D10:D18)</f>
        <v>162111957</v>
      </c>
      <c r="E19" s="26">
        <f>SUM(E10:E18)</f>
        <v>153098863</v>
      </c>
      <c r="G19" s="27"/>
      <c r="J19" s="21"/>
      <c r="K19" s="21"/>
      <c r="L19" s="21"/>
    </row>
    <row r="20" spans="3:12" ht="12.75">
      <c r="C20" s="28" t="s">
        <v>21</v>
      </c>
      <c r="D20" s="29"/>
      <c r="E20" s="30"/>
      <c r="G20" s="10"/>
      <c r="J20" s="21"/>
      <c r="K20" s="21"/>
      <c r="L20" s="21"/>
    </row>
    <row r="21" spans="3:12" ht="12.75">
      <c r="C21" s="18" t="s">
        <v>22</v>
      </c>
      <c r="D21" s="19">
        <v>6469646.8187600002</v>
      </c>
      <c r="E21" s="31">
        <v>22512373</v>
      </c>
      <c r="G21" s="10"/>
      <c r="J21" s="21"/>
      <c r="K21" s="21"/>
      <c r="L21" s="21"/>
    </row>
    <row r="22" spans="3:12" ht="12.75">
      <c r="C22" s="18" t="s">
        <v>23</v>
      </c>
      <c r="D22" s="19">
        <v>125259198</v>
      </c>
      <c r="E22" s="31">
        <v>98705455.590159997</v>
      </c>
      <c r="G22" s="27"/>
      <c r="J22" s="21"/>
      <c r="K22" s="21"/>
      <c r="L22" s="21"/>
    </row>
    <row r="23" spans="3:12" ht="12.75">
      <c r="C23" s="18" t="s">
        <v>24</v>
      </c>
      <c r="D23" s="19">
        <v>8554079</v>
      </c>
      <c r="E23" s="31">
        <v>8521759.7444400005</v>
      </c>
      <c r="G23" s="10"/>
      <c r="J23" s="21"/>
      <c r="K23" s="21"/>
      <c r="L23" s="21"/>
    </row>
    <row r="24" spans="3:12" ht="12.75">
      <c r="C24" s="18" t="s">
        <v>25</v>
      </c>
      <c r="D24" s="19">
        <v>3347877</v>
      </c>
      <c r="E24" s="31">
        <v>3138304</v>
      </c>
      <c r="G24" s="10"/>
      <c r="J24" s="21"/>
      <c r="K24" s="21"/>
      <c r="L24" s="21"/>
    </row>
    <row r="25" spans="3:12" ht="12.75">
      <c r="C25" s="18" t="s">
        <v>26</v>
      </c>
      <c r="D25" s="19">
        <v>200600</v>
      </c>
      <c r="E25" s="31">
        <v>111538</v>
      </c>
      <c r="G25" s="23"/>
      <c r="J25" s="21"/>
      <c r="K25" s="21"/>
      <c r="L25" s="21"/>
    </row>
    <row r="26" spans="3:12" ht="12.75">
      <c r="C26" s="18" t="s">
        <v>27</v>
      </c>
      <c r="D26" s="19">
        <v>2193484.1812399998</v>
      </c>
      <c r="E26" s="31">
        <v>2010790.6654000001</v>
      </c>
      <c r="G26" s="21"/>
      <c r="J26" s="21"/>
      <c r="K26" s="21"/>
      <c r="L26" s="21"/>
    </row>
    <row r="27" spans="3:12" ht="12.75">
      <c r="C27" s="24" t="s">
        <v>28</v>
      </c>
      <c r="D27" s="25">
        <f>SUM(D21:D26)</f>
        <v>146024885</v>
      </c>
      <c r="E27" s="32">
        <f>SUM(E21:E26)</f>
        <v>135000221</v>
      </c>
      <c r="G27" s="27"/>
      <c r="J27" s="21"/>
      <c r="K27" s="21"/>
      <c r="L27" s="21"/>
    </row>
    <row r="28" spans="3:12" ht="12.75">
      <c r="C28" s="28" t="s">
        <v>29</v>
      </c>
      <c r="D28" s="29"/>
      <c r="E28" s="30"/>
      <c r="J28" s="21"/>
      <c r="K28" s="21"/>
      <c r="L28" s="21"/>
    </row>
    <row r="29" spans="3:12" ht="12.75">
      <c r="C29" s="18" t="s">
        <v>30</v>
      </c>
      <c r="D29" s="33">
        <f>D31+D32</f>
        <v>20000000</v>
      </c>
      <c r="E29" s="34">
        <v>20000000</v>
      </c>
      <c r="J29" s="21"/>
      <c r="K29" s="21"/>
      <c r="L29" s="21"/>
    </row>
    <row r="30" spans="3:12" ht="12.75">
      <c r="C30" s="18" t="s">
        <v>31</v>
      </c>
      <c r="D30" s="35"/>
      <c r="E30" s="34"/>
      <c r="G30" s="23"/>
      <c r="J30" s="21"/>
      <c r="K30" s="21"/>
      <c r="L30" s="21"/>
    </row>
    <row r="31" spans="3:12" ht="12.75">
      <c r="C31" s="18" t="s">
        <v>32</v>
      </c>
      <c r="D31" s="19">
        <v>20000000</v>
      </c>
      <c r="E31" s="34">
        <v>20000000</v>
      </c>
      <c r="J31" s="21"/>
      <c r="K31" s="21"/>
      <c r="L31" s="21"/>
    </row>
    <row r="32" spans="3:12" ht="12.75">
      <c r="C32" s="18" t="s">
        <v>33</v>
      </c>
      <c r="D32" s="36">
        <v>0</v>
      </c>
      <c r="E32" s="37">
        <v>0</v>
      </c>
      <c r="J32" s="21"/>
      <c r="K32" s="21"/>
      <c r="L32" s="21"/>
    </row>
    <row r="33" spans="3:12" ht="25.5">
      <c r="C33" s="18" t="s">
        <v>34</v>
      </c>
      <c r="D33" s="38">
        <v>-3635579</v>
      </c>
      <c r="E33" s="39">
        <v>-3635580</v>
      </c>
      <c r="G33" s="40"/>
      <c r="I33" s="22"/>
      <c r="J33" s="21"/>
      <c r="K33" s="21"/>
      <c r="L33" s="21"/>
    </row>
    <row r="34" spans="3:12" ht="12.75">
      <c r="C34" s="18" t="s">
        <v>35</v>
      </c>
      <c r="D34" s="38">
        <v>1011802</v>
      </c>
      <c r="E34" s="39">
        <v>1011802</v>
      </c>
      <c r="J34" s="21"/>
      <c r="K34" s="21"/>
      <c r="L34" s="21"/>
    </row>
    <row r="35" spans="3:12" ht="12.75">
      <c r="C35" s="18" t="s">
        <v>36</v>
      </c>
      <c r="D35" s="19">
        <v>-1289151</v>
      </c>
      <c r="E35" s="31">
        <v>722420</v>
      </c>
      <c r="G35" s="40"/>
      <c r="H35" s="22"/>
      <c r="J35" s="21"/>
      <c r="K35" s="21"/>
      <c r="L35" s="21"/>
    </row>
    <row r="36" spans="3:12" ht="12.75">
      <c r="C36" s="41" t="s">
        <v>37</v>
      </c>
      <c r="D36" s="25">
        <f>SUM(D31:D35)</f>
        <v>16087072</v>
      </c>
      <c r="E36" s="32">
        <f>SUM(E31:E35)</f>
        <v>18098642</v>
      </c>
      <c r="G36" s="42"/>
      <c r="J36" s="21"/>
      <c r="K36" s="21"/>
      <c r="L36" s="21"/>
    </row>
    <row r="37" spans="3:12" ht="12.75">
      <c r="C37" s="24" t="s">
        <v>38</v>
      </c>
      <c r="D37" s="25">
        <f>D27+D36</f>
        <v>162111957</v>
      </c>
      <c r="E37" s="32">
        <f>E27+E36</f>
        <v>153098863</v>
      </c>
      <c r="J37" s="21"/>
      <c r="K37" s="23"/>
      <c r="L37" s="21"/>
    </row>
    <row r="38" spans="3:12" ht="12.75">
      <c r="C38" s="18"/>
      <c r="D38" s="35"/>
      <c r="E38" s="39"/>
      <c r="I38" s="23"/>
      <c r="J38" s="21"/>
      <c r="K38" s="23"/>
      <c r="L38" s="21"/>
    </row>
    <row r="39" spans="3:12" ht="13.5" thickBot="1">
      <c r="C39" s="43" t="s">
        <v>39</v>
      </c>
      <c r="D39" s="44">
        <v>7539.2089999999998</v>
      </c>
      <c r="E39" s="45">
        <v>8538.7639999999992</v>
      </c>
      <c r="I39" s="23"/>
      <c r="J39" s="23"/>
      <c r="L39" s="21"/>
    </row>
    <row r="40" spans="3:12" ht="12.75">
      <c r="C40" s="46"/>
      <c r="D40" s="47"/>
      <c r="E40" s="47"/>
      <c r="G40" s="48"/>
      <c r="I40" s="23"/>
      <c r="J40" s="23"/>
      <c r="K40" s="23"/>
    </row>
    <row r="41" spans="3:12" ht="33" customHeight="1">
      <c r="I41" s="23"/>
      <c r="J41" s="23"/>
      <c r="K41" s="23"/>
    </row>
    <row r="42" spans="3:12" ht="15" customHeight="1">
      <c r="C42" s="196" t="s">
        <v>129</v>
      </c>
      <c r="D42" s="197"/>
      <c r="E42" s="197"/>
      <c r="F42" s="197"/>
      <c r="I42" s="23"/>
      <c r="J42" s="23"/>
      <c r="K42" s="23"/>
    </row>
    <row r="43" spans="3:12" ht="14.25">
      <c r="C43" s="185"/>
      <c r="D43" s="186"/>
      <c r="E43" s="186"/>
      <c r="F43" s="187"/>
      <c r="I43" s="23"/>
      <c r="J43" s="23"/>
      <c r="K43" s="23"/>
      <c r="L43" s="23"/>
    </row>
    <row r="44" spans="3:12" ht="30.75" customHeight="1">
      <c r="C44" s="187"/>
      <c r="D44" s="187"/>
      <c r="E44" s="187"/>
      <c r="F44" s="187"/>
      <c r="I44" s="23"/>
      <c r="J44" s="23"/>
      <c r="K44" s="23"/>
      <c r="L44" s="23"/>
    </row>
    <row r="45" spans="3:12" ht="18" customHeight="1">
      <c r="C45" s="196" t="s">
        <v>40</v>
      </c>
      <c r="D45" s="197"/>
      <c r="E45" s="197"/>
      <c r="F45" s="197"/>
      <c r="I45" s="23"/>
      <c r="J45" s="23"/>
      <c r="K45" s="23"/>
    </row>
    <row r="46" spans="3:12" ht="12.75">
      <c r="C46" s="1"/>
      <c r="D46" s="2"/>
      <c r="E46" s="51"/>
      <c r="I46" s="23"/>
      <c r="J46" s="23"/>
      <c r="K46" s="23"/>
    </row>
    <row r="47" spans="3:12" ht="48.75" customHeight="1">
      <c r="C47" s="52"/>
      <c r="I47" s="23"/>
      <c r="J47" s="23"/>
      <c r="K47" s="23"/>
    </row>
    <row r="48" spans="3:12" ht="48.75" customHeight="1">
      <c r="C48" s="52"/>
      <c r="I48" s="23"/>
      <c r="J48" s="23"/>
      <c r="K48" s="23"/>
    </row>
    <row r="49" spans="3:11" ht="12.75">
      <c r="C49" s="52"/>
      <c r="I49" s="23"/>
      <c r="J49" s="23"/>
      <c r="K49" s="23"/>
    </row>
    <row r="50" spans="3:11" ht="12.75">
      <c r="C50" s="52" t="s">
        <v>41</v>
      </c>
      <c r="I50" s="23"/>
      <c r="J50" s="23"/>
      <c r="K50" s="23"/>
    </row>
    <row r="51" spans="3:11" ht="12.75">
      <c r="C51" t="s">
        <v>42</v>
      </c>
      <c r="I51" s="23"/>
      <c r="J51" s="23"/>
      <c r="K51" s="23"/>
    </row>
    <row r="53" spans="3:11">
      <c r="D53" s="53"/>
      <c r="E53" s="53"/>
    </row>
    <row r="55" spans="3:11">
      <c r="D55" s="54"/>
      <c r="E55" s="55"/>
    </row>
    <row r="95" spans="3:5" ht="12.75">
      <c r="C95" s="51"/>
      <c r="D95" s="51"/>
      <c r="E95" s="51"/>
    </row>
  </sheetData>
  <mergeCells count="6">
    <mergeCell ref="C45:F45"/>
    <mergeCell ref="C2:F2"/>
    <mergeCell ref="C3:F3"/>
    <mergeCell ref="C4:F4"/>
    <mergeCell ref="C5:F5"/>
    <mergeCell ref="C42:F42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85" zoomScaleNormal="100" zoomScaleSheetLayoutView="85" workbookViewId="0">
      <selection activeCell="C42" sqref="C42:F42"/>
    </sheetView>
  </sheetViews>
  <sheetFormatPr defaultRowHeight="11.25"/>
  <cols>
    <col min="2" max="2" width="14.6640625" bestFit="1" customWidth="1"/>
    <col min="3" max="3" width="5" customWidth="1"/>
    <col min="4" max="4" width="69.33203125" customWidth="1"/>
    <col min="5" max="8" width="21.1640625" customWidth="1"/>
    <col min="9" max="9" width="3.1640625" bestFit="1" customWidth="1"/>
  </cols>
  <sheetData>
    <row r="1" spans="1:9" ht="12.75">
      <c r="B1" s="56" t="s">
        <v>43</v>
      </c>
      <c r="D1" s="1" t="s">
        <v>0</v>
      </c>
      <c r="E1" s="1"/>
      <c r="F1" s="2"/>
      <c r="G1" s="2"/>
      <c r="H1" s="3" t="s">
        <v>44</v>
      </c>
    </row>
    <row r="2" spans="1:9" ht="12.75">
      <c r="D2" s="198" t="s">
        <v>45</v>
      </c>
      <c r="E2" s="198"/>
      <c r="F2" s="198"/>
      <c r="G2" s="198"/>
      <c r="H2" s="198"/>
      <c r="I2" s="198"/>
    </row>
    <row r="3" spans="1:9" ht="12.75">
      <c r="D3" s="198" t="s">
        <v>3</v>
      </c>
      <c r="E3" s="198"/>
      <c r="F3" s="198"/>
      <c r="G3" s="198"/>
      <c r="H3" s="198"/>
      <c r="I3" s="198"/>
    </row>
    <row r="4" spans="1:9" s="57" customFormat="1" ht="12.75">
      <c r="C4"/>
      <c r="D4" s="198" t="s">
        <v>46</v>
      </c>
      <c r="E4" s="198"/>
      <c r="F4" s="198"/>
      <c r="G4" s="198"/>
      <c r="H4" s="198"/>
      <c r="I4" s="198"/>
    </row>
    <row r="5" spans="1:9" s="57" customFormat="1" ht="12.75">
      <c r="C5"/>
      <c r="D5" s="198" t="s">
        <v>47</v>
      </c>
      <c r="E5" s="198"/>
      <c r="F5" s="198"/>
      <c r="G5" s="198"/>
      <c r="H5" s="198"/>
      <c r="I5" s="198"/>
    </row>
    <row r="6" spans="1:9" s="57" customFormat="1" ht="13.5" thickBot="1">
      <c r="C6"/>
      <c r="D6" s="51"/>
      <c r="E6" s="58"/>
      <c r="F6" s="59"/>
      <c r="G6" s="59"/>
      <c r="H6" s="60" t="s">
        <v>6</v>
      </c>
      <c r="I6" s="51"/>
    </row>
    <row r="7" spans="1:9" s="57" customFormat="1" ht="80.25" customHeight="1">
      <c r="C7"/>
      <c r="D7" s="61"/>
      <c r="E7" s="62" t="s">
        <v>48</v>
      </c>
      <c r="F7" s="63" t="s">
        <v>49</v>
      </c>
      <c r="G7" s="64" t="s">
        <v>50</v>
      </c>
      <c r="H7" s="65" t="s">
        <v>51</v>
      </c>
      <c r="I7" s="51"/>
    </row>
    <row r="8" spans="1:9" s="57" customFormat="1" ht="13.5" thickBot="1">
      <c r="C8"/>
      <c r="D8" s="66">
        <v>1</v>
      </c>
      <c r="E8" s="67">
        <v>2</v>
      </c>
      <c r="F8" s="68">
        <v>3</v>
      </c>
      <c r="G8" s="68">
        <v>4</v>
      </c>
      <c r="H8" s="69">
        <v>5</v>
      </c>
      <c r="I8"/>
    </row>
    <row r="9" spans="1:9" s="57" customFormat="1" ht="14.25">
      <c r="C9"/>
      <c r="D9" s="70" t="s">
        <v>52</v>
      </c>
      <c r="E9" s="71">
        <f>SUM(E10:E12)</f>
        <v>3684205</v>
      </c>
      <c r="F9" s="71">
        <f>SUM(F10:F12)</f>
        <v>7574951.0845699999</v>
      </c>
      <c r="G9" s="71">
        <f>SUM(G10:G12)</f>
        <v>3815686</v>
      </c>
      <c r="H9" s="72">
        <f>SUM(H10:H12)</f>
        <v>7282787</v>
      </c>
    </row>
    <row r="10" spans="1:9" s="57" customFormat="1" ht="15">
      <c r="A10" s="4"/>
      <c r="C10"/>
      <c r="D10" s="73" t="s">
        <v>53</v>
      </c>
      <c r="E10" s="74">
        <v>91489</v>
      </c>
      <c r="F10" s="74">
        <v>164612</v>
      </c>
      <c r="G10" s="74">
        <v>34206</v>
      </c>
      <c r="H10" s="75">
        <v>52210</v>
      </c>
    </row>
    <row r="11" spans="1:9" s="57" customFormat="1" ht="15">
      <c r="C11"/>
      <c r="D11" s="73" t="s">
        <v>54</v>
      </c>
      <c r="E11" s="74">
        <v>3582962</v>
      </c>
      <c r="F11" s="74">
        <v>7391450.0845699999</v>
      </c>
      <c r="G11" s="74">
        <v>3776075</v>
      </c>
      <c r="H11" s="75">
        <v>7215558</v>
      </c>
    </row>
    <row r="12" spans="1:9" s="57" customFormat="1" ht="15">
      <c r="C12"/>
      <c r="D12" s="73" t="s">
        <v>55</v>
      </c>
      <c r="E12" s="74">
        <v>9754</v>
      </c>
      <c r="F12" s="74">
        <v>18889</v>
      </c>
      <c r="G12" s="74">
        <v>5405</v>
      </c>
      <c r="H12" s="75">
        <v>15019</v>
      </c>
    </row>
    <row r="13" spans="1:9" s="57" customFormat="1" ht="14.25">
      <c r="C13"/>
      <c r="D13" s="76" t="s">
        <v>56</v>
      </c>
      <c r="E13" s="71">
        <f>SUM(E14:E17)</f>
        <v>-1908916</v>
      </c>
      <c r="F13" s="71">
        <f>SUM(F14:F17)</f>
        <v>-3554358</v>
      </c>
      <c r="G13" s="71">
        <f>SUM(G14:G17)</f>
        <v>-1591405</v>
      </c>
      <c r="H13" s="72">
        <f>SUM(H14:H17)</f>
        <v>-2973770</v>
      </c>
    </row>
    <row r="14" spans="1:9" s="57" customFormat="1" ht="30">
      <c r="C14"/>
      <c r="D14" s="73" t="s">
        <v>57</v>
      </c>
      <c r="E14" s="74">
        <v>-219440</v>
      </c>
      <c r="F14" s="74">
        <v>-549015</v>
      </c>
      <c r="G14" s="74">
        <v>-163313</v>
      </c>
      <c r="H14" s="75">
        <v>-292571</v>
      </c>
    </row>
    <row r="15" spans="1:9" s="57" customFormat="1" ht="15">
      <c r="C15"/>
      <c r="D15" s="73" t="s">
        <v>58</v>
      </c>
      <c r="E15" s="74">
        <v>-1408323</v>
      </c>
      <c r="F15" s="74">
        <v>-2458000</v>
      </c>
      <c r="G15" s="74">
        <v>-1200757</v>
      </c>
      <c r="H15" s="75">
        <v>-2226130</v>
      </c>
    </row>
    <row r="16" spans="1:9" s="57" customFormat="1" ht="15">
      <c r="C16"/>
      <c r="D16" s="73" t="s">
        <v>55</v>
      </c>
      <c r="E16" s="74">
        <v>-186279</v>
      </c>
      <c r="F16" s="74">
        <v>-374222</v>
      </c>
      <c r="G16" s="74">
        <v>-227335</v>
      </c>
      <c r="H16" s="75">
        <v>-455069</v>
      </c>
    </row>
    <row r="17" spans="1:8" s="57" customFormat="1" ht="15">
      <c r="A17"/>
      <c r="C17"/>
      <c r="D17" s="73" t="s">
        <v>59</v>
      </c>
      <c r="E17" s="74">
        <v>-94874</v>
      </c>
      <c r="F17" s="74">
        <v>-173121</v>
      </c>
      <c r="G17" s="74">
        <v>0</v>
      </c>
      <c r="H17" s="75">
        <v>0</v>
      </c>
    </row>
    <row r="18" spans="1:8" s="57" customFormat="1" ht="28.5">
      <c r="C18"/>
      <c r="D18" s="76" t="s">
        <v>60</v>
      </c>
      <c r="E18" s="71">
        <f>E9+E13</f>
        <v>1775289</v>
      </c>
      <c r="F18" s="71">
        <f>F9+F13</f>
        <v>4020593.0845699999</v>
      </c>
      <c r="G18" s="71">
        <f>G9+G13</f>
        <v>2224281</v>
      </c>
      <c r="H18" s="72">
        <f>H9+H13</f>
        <v>4309017</v>
      </c>
    </row>
    <row r="19" spans="1:8" s="57" customFormat="1" ht="15">
      <c r="C19"/>
      <c r="D19" s="73" t="s">
        <v>61</v>
      </c>
      <c r="E19" s="74">
        <v>-428461</v>
      </c>
      <c r="F19" s="74">
        <v>-1925734</v>
      </c>
      <c r="G19" s="74">
        <v>-744167</v>
      </c>
      <c r="H19" s="75">
        <v>-1691912</v>
      </c>
    </row>
    <row r="20" spans="1:8" s="57" customFormat="1" ht="14.25">
      <c r="C20"/>
      <c r="D20" s="76" t="s">
        <v>62</v>
      </c>
      <c r="E20" s="71">
        <f>E18+E19</f>
        <v>1346828</v>
      </c>
      <c r="F20" s="71">
        <f>F18+F19</f>
        <v>2094859.0845699999</v>
      </c>
      <c r="G20" s="71">
        <f>G18+G19</f>
        <v>1480114</v>
      </c>
      <c r="H20" s="72">
        <f>H18+H19</f>
        <v>2617105</v>
      </c>
    </row>
    <row r="21" spans="1:8" s="57" customFormat="1" ht="15">
      <c r="C21"/>
      <c r="D21" s="73" t="s">
        <v>63</v>
      </c>
      <c r="E21" s="74">
        <v>710012</v>
      </c>
      <c r="F21" s="74">
        <v>1356204</v>
      </c>
      <c r="G21" s="74">
        <v>795009</v>
      </c>
      <c r="H21" s="75">
        <v>1414421</v>
      </c>
    </row>
    <row r="22" spans="1:8" s="57" customFormat="1" ht="15">
      <c r="C22"/>
      <c r="D22" s="73" t="s">
        <v>64</v>
      </c>
      <c r="E22" s="74">
        <v>-162340</v>
      </c>
      <c r="F22" s="74">
        <v>-279838.25167999999</v>
      </c>
      <c r="G22" s="74">
        <v>-102288</v>
      </c>
      <c r="H22" s="75">
        <v>-237896</v>
      </c>
    </row>
    <row r="23" spans="1:8" s="57" customFormat="1" ht="30">
      <c r="A23" s="4"/>
      <c r="C23"/>
      <c r="D23" s="73" t="s">
        <v>65</v>
      </c>
      <c r="E23" s="74">
        <v>9</v>
      </c>
      <c r="F23" s="74">
        <v>12</v>
      </c>
      <c r="G23" s="74">
        <v>7</v>
      </c>
      <c r="H23" s="75">
        <v>-1445</v>
      </c>
    </row>
    <row r="24" spans="1:8" s="57" customFormat="1" ht="15">
      <c r="A24" s="4"/>
      <c r="C24"/>
      <c r="D24" s="73" t="s">
        <v>66</v>
      </c>
      <c r="E24" s="74">
        <v>329692</v>
      </c>
      <c r="F24" s="74">
        <v>714162</v>
      </c>
      <c r="G24" s="74">
        <v>339477</v>
      </c>
      <c r="H24" s="75">
        <v>755412</v>
      </c>
    </row>
    <row r="25" spans="1:8" s="57" customFormat="1" ht="30">
      <c r="A25" s="4"/>
      <c r="C25"/>
      <c r="D25" s="73" t="s">
        <v>67</v>
      </c>
      <c r="E25" s="74">
        <v>-122002</v>
      </c>
      <c r="F25" s="74">
        <v>-657040</v>
      </c>
      <c r="G25" s="74">
        <v>-5002</v>
      </c>
      <c r="H25" s="75">
        <v>37530</v>
      </c>
    </row>
    <row r="26" spans="1:8" s="57" customFormat="1" ht="15">
      <c r="A26" s="4"/>
      <c r="C26"/>
      <c r="D26" s="73" t="s">
        <v>68</v>
      </c>
      <c r="E26" s="74">
        <v>158635.14360000007</v>
      </c>
      <c r="F26" s="74">
        <v>321965.49452000007</v>
      </c>
      <c r="G26" s="74">
        <v>-13601.988099999944</v>
      </c>
      <c r="H26" s="75">
        <v>75572.011900000056</v>
      </c>
    </row>
    <row r="27" spans="1:8" s="57" customFormat="1" ht="28.5">
      <c r="C27"/>
      <c r="D27" s="76" t="s">
        <v>69</v>
      </c>
      <c r="E27" s="71">
        <f>SUM(E21:E26)</f>
        <v>914006.14360000007</v>
      </c>
      <c r="F27" s="71">
        <f>SUM(F21:F26)</f>
        <v>1455465.24284</v>
      </c>
      <c r="G27" s="71">
        <f>SUM(G21:G26)</f>
        <v>1013601.0119</v>
      </c>
      <c r="H27" s="72">
        <f>SUM(H21:H26)</f>
        <v>2043594.0119</v>
      </c>
    </row>
    <row r="28" spans="1:8" s="57" customFormat="1" ht="15">
      <c r="C28"/>
      <c r="D28" s="73" t="s">
        <v>70</v>
      </c>
      <c r="E28" s="74">
        <v>-2473432.1436000001</v>
      </c>
      <c r="F28" s="74">
        <v>-4976359.3274100004</v>
      </c>
      <c r="G28" s="74">
        <v>-2118161.0119000003</v>
      </c>
      <c r="H28" s="75">
        <v>-4201705.0119000003</v>
      </c>
    </row>
    <row r="29" spans="1:8" s="57" customFormat="1" ht="15">
      <c r="C29"/>
      <c r="D29" s="73" t="s">
        <v>31</v>
      </c>
      <c r="E29" s="74">
        <v>0</v>
      </c>
      <c r="F29" s="74">
        <v>0</v>
      </c>
      <c r="G29" s="74">
        <v>0</v>
      </c>
      <c r="H29" s="75"/>
    </row>
    <row r="30" spans="1:8" s="57" customFormat="1" ht="15">
      <c r="C30"/>
      <c r="D30" s="73" t="s">
        <v>71</v>
      </c>
      <c r="E30" s="74">
        <v>-1130701.1503699999</v>
      </c>
      <c r="F30" s="74">
        <v>-2501240.10989</v>
      </c>
      <c r="G30" s="74">
        <v>-1209497.2060099998</v>
      </c>
      <c r="H30" s="75">
        <v>-2504945.2060099998</v>
      </c>
    </row>
    <row r="31" spans="1:8" s="57" customFormat="1" ht="15">
      <c r="C31"/>
      <c r="D31" s="73" t="s">
        <v>72</v>
      </c>
      <c r="E31" s="74">
        <v>-215225</v>
      </c>
      <c r="F31" s="74">
        <v>-405153</v>
      </c>
      <c r="G31" s="74">
        <v>-136765</v>
      </c>
      <c r="H31" s="75">
        <v>-272852</v>
      </c>
    </row>
    <row r="32" spans="1:8" s="57" customFormat="1" ht="30" customHeight="1">
      <c r="C32"/>
      <c r="D32" s="73" t="s">
        <v>73</v>
      </c>
      <c r="E32" s="74">
        <v>-53575</v>
      </c>
      <c r="F32" s="74">
        <v>-95038</v>
      </c>
      <c r="G32" s="74">
        <v>-61317</v>
      </c>
      <c r="H32" s="75">
        <v>-73494</v>
      </c>
    </row>
    <row r="33" spans="3:9" s="57" customFormat="1" ht="15">
      <c r="C33"/>
      <c r="D33" s="73" t="s">
        <v>74</v>
      </c>
      <c r="E33" s="74">
        <v>-1073930.9932300001</v>
      </c>
      <c r="F33" s="74">
        <v>-1974928.2175200002</v>
      </c>
      <c r="G33" s="74">
        <v>-710581.80588999996</v>
      </c>
      <c r="H33" s="75">
        <v>-1350413.80589</v>
      </c>
    </row>
    <row r="34" spans="3:9" s="57" customFormat="1" ht="14.25">
      <c r="C34"/>
      <c r="D34" s="76" t="s">
        <v>75</v>
      </c>
      <c r="E34" s="71">
        <f>SUM(E20,E27:E28)</f>
        <v>-212598</v>
      </c>
      <c r="F34" s="71">
        <f>SUM(F20,F27:F28)</f>
        <v>-1426035.0000000005</v>
      </c>
      <c r="G34" s="71">
        <f>SUM(G20,G27:G28)</f>
        <v>375554</v>
      </c>
      <c r="H34" s="72">
        <f>SUM(H20,H27:H28)</f>
        <v>458994</v>
      </c>
    </row>
    <row r="35" spans="3:9" s="57" customFormat="1" ht="15">
      <c r="C35"/>
      <c r="D35" s="73" t="s">
        <v>76</v>
      </c>
      <c r="E35" s="74">
        <v>-4418</v>
      </c>
      <c r="F35" s="74">
        <v>-3266</v>
      </c>
      <c r="G35" s="74">
        <v>31744</v>
      </c>
      <c r="H35" s="75">
        <v>21247</v>
      </c>
    </row>
    <row r="36" spans="3:9" s="57" customFormat="1" ht="14.25">
      <c r="C36"/>
      <c r="D36" s="76" t="s">
        <v>77</v>
      </c>
      <c r="E36" s="71">
        <f>SUM(E34:E35)</f>
        <v>-217016</v>
      </c>
      <c r="F36" s="71">
        <f>SUM(F34:F35)</f>
        <v>-1429301.0000000005</v>
      </c>
      <c r="G36" s="71">
        <f>SUM(G34:G35)</f>
        <v>407298</v>
      </c>
      <c r="H36" s="72">
        <f>SUM(H34:H35)</f>
        <v>480241</v>
      </c>
    </row>
    <row r="37" spans="3:9" s="57" customFormat="1" ht="15">
      <c r="C37"/>
      <c r="D37" s="73" t="s">
        <v>78</v>
      </c>
      <c r="E37" s="74">
        <v>-18489</v>
      </c>
      <c r="F37" s="74">
        <v>140150</v>
      </c>
      <c r="G37" s="74">
        <v>-23920</v>
      </c>
      <c r="H37" s="75">
        <v>-102541</v>
      </c>
    </row>
    <row r="38" spans="3:9" s="57" customFormat="1" ht="14.25">
      <c r="C38"/>
      <c r="D38" s="76" t="s">
        <v>79</v>
      </c>
      <c r="E38" s="71">
        <f>SUM(E36:E37)</f>
        <v>-235505</v>
      </c>
      <c r="F38" s="71">
        <f>SUM(F36:F37)</f>
        <v>-1289151.0000000005</v>
      </c>
      <c r="G38" s="71">
        <f>SUM(G36:G37)</f>
        <v>383378</v>
      </c>
      <c r="H38" s="72">
        <f>SUM(H36:H37)</f>
        <v>377700</v>
      </c>
    </row>
    <row r="39" spans="3:9" s="57" customFormat="1" ht="15">
      <c r="C39"/>
      <c r="D39" s="73" t="s">
        <v>80</v>
      </c>
      <c r="E39" s="74">
        <v>0</v>
      </c>
      <c r="F39" s="77">
        <v>0</v>
      </c>
      <c r="G39" s="74">
        <v>0</v>
      </c>
      <c r="H39" s="75">
        <v>0</v>
      </c>
    </row>
    <row r="40" spans="3:9" s="57" customFormat="1" ht="14.25">
      <c r="C40"/>
      <c r="D40" s="76" t="s">
        <v>81</v>
      </c>
      <c r="E40" s="71">
        <f>E38</f>
        <v>-235505</v>
      </c>
      <c r="F40" s="71">
        <f>F38</f>
        <v>-1289151.0000000005</v>
      </c>
      <c r="G40" s="71">
        <f>G38</f>
        <v>383378</v>
      </c>
      <c r="H40" s="72">
        <f>H38</f>
        <v>377700</v>
      </c>
    </row>
    <row r="41" spans="3:9" s="57" customFormat="1" ht="14.25">
      <c r="C41"/>
      <c r="D41" s="78"/>
      <c r="E41" s="79"/>
      <c r="F41" s="80"/>
      <c r="G41" s="80"/>
      <c r="H41" s="81"/>
    </row>
    <row r="42" spans="3:9" s="57" customFormat="1" ht="15.75" thickBot="1">
      <c r="C42"/>
      <c r="D42" s="82" t="s">
        <v>82</v>
      </c>
      <c r="E42" s="83">
        <f>E40/2000</f>
        <v>-117.7525</v>
      </c>
      <c r="F42" s="83">
        <f>F40/2000</f>
        <v>-644.57550000000026</v>
      </c>
      <c r="G42" s="83">
        <f>G40/2000</f>
        <v>191.68899999999999</v>
      </c>
      <c r="H42" s="84">
        <f>H40/2000</f>
        <v>188.85</v>
      </c>
    </row>
    <row r="43" spans="3:9" ht="13.5" thickBot="1">
      <c r="D43" s="85"/>
      <c r="E43" s="86"/>
      <c r="F43" s="87"/>
      <c r="G43" s="87"/>
      <c r="H43" s="88"/>
      <c r="I43" s="89"/>
    </row>
    <row r="44" spans="3:9" ht="26.25" customHeight="1">
      <c r="F44" s="22"/>
    </row>
    <row r="45" spans="3:9" ht="20.25" customHeight="1"/>
    <row r="46" spans="3:9" ht="27.75" customHeight="1">
      <c r="D46" s="202" t="s">
        <v>83</v>
      </c>
      <c r="E46" s="202"/>
      <c r="F46" s="203"/>
      <c r="G46" s="203"/>
      <c r="H46" s="203"/>
      <c r="I46" s="203"/>
    </row>
    <row r="47" spans="3:9" ht="39" customHeight="1">
      <c r="D47" s="49"/>
      <c r="E47" s="49"/>
      <c r="F47" s="50"/>
      <c r="G47" s="50"/>
      <c r="H47" s="50"/>
      <c r="I47" s="50"/>
    </row>
    <row r="48" spans="3:9" ht="25.5" customHeight="1"/>
    <row r="49" spans="4:9" ht="15.75">
      <c r="D49" s="202" t="s">
        <v>131</v>
      </c>
      <c r="E49" s="202"/>
      <c r="F49" s="203"/>
      <c r="G49" s="203"/>
      <c r="H49" s="203"/>
      <c r="I49" s="203"/>
    </row>
    <row r="50" spans="4:9" ht="12">
      <c r="D50" s="52"/>
      <c r="E50" s="52"/>
    </row>
    <row r="54" spans="4:9">
      <c r="F54" s="92"/>
    </row>
    <row r="55" spans="4:9">
      <c r="E55" s="48"/>
      <c r="F55" s="48"/>
    </row>
    <row r="56" spans="4:9">
      <c r="E56" s="48"/>
      <c r="F56" s="48"/>
    </row>
    <row r="57" spans="4:9" ht="12">
      <c r="D57" s="52" t="s">
        <v>41</v>
      </c>
      <c r="E57" s="48"/>
      <c r="F57" s="48"/>
    </row>
    <row r="58" spans="4:9">
      <c r="E58" s="48"/>
      <c r="F58" s="48"/>
    </row>
    <row r="59" spans="4:9">
      <c r="E59" s="48"/>
      <c r="F59" s="48"/>
    </row>
    <row r="60" spans="4:9">
      <c r="E60" s="48"/>
      <c r="F60" s="48"/>
    </row>
    <row r="61" spans="4:9">
      <c r="E61" s="48"/>
      <c r="F61" s="48"/>
    </row>
    <row r="62" spans="4:9">
      <c r="E62" s="48"/>
      <c r="F62" s="48"/>
    </row>
    <row r="63" spans="4:9">
      <c r="E63" s="48"/>
      <c r="F63" s="48"/>
    </row>
  </sheetData>
  <mergeCells count="6">
    <mergeCell ref="D49:I49"/>
    <mergeCell ref="D2:I2"/>
    <mergeCell ref="D3:I3"/>
    <mergeCell ref="D4:I4"/>
    <mergeCell ref="D5:I5"/>
    <mergeCell ref="D46:I46"/>
  </mergeCells>
  <pageMargins left="0.51181102362204722" right="0.2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9"/>
  <sheetViews>
    <sheetView view="pageBreakPreview" zoomScale="80" zoomScaleNormal="100" zoomScaleSheetLayoutView="80" workbookViewId="0">
      <selection activeCell="C42" sqref="C42:F42"/>
    </sheetView>
  </sheetViews>
  <sheetFormatPr defaultColWidth="19.6640625" defaultRowHeight="12.75"/>
  <cols>
    <col min="1" max="1" width="9.1640625" style="148" customWidth="1"/>
    <col min="2" max="2" width="89.1640625" style="148" customWidth="1"/>
    <col min="3" max="3" width="21" style="148" customWidth="1"/>
    <col min="4" max="4" width="20" style="148" customWidth="1"/>
    <col min="5" max="5" width="3.83203125" style="148" customWidth="1"/>
    <col min="6" max="16384" width="19.6640625" style="148"/>
  </cols>
  <sheetData>
    <row r="1" spans="2:4">
      <c r="B1" s="1" t="s">
        <v>0</v>
      </c>
      <c r="C1" s="1"/>
      <c r="D1" s="147" t="s">
        <v>96</v>
      </c>
    </row>
    <row r="2" spans="2:4" ht="12.75" customHeight="1">
      <c r="B2" s="149"/>
      <c r="C2" s="149"/>
      <c r="D2" s="147"/>
    </row>
    <row r="3" spans="2:4" ht="12.75" customHeight="1">
      <c r="B3" s="204" t="s">
        <v>97</v>
      </c>
      <c r="C3" s="204"/>
      <c r="D3" s="204"/>
    </row>
    <row r="4" spans="2:4" ht="12.75" customHeight="1">
      <c r="B4" s="204" t="s">
        <v>98</v>
      </c>
      <c r="C4" s="204"/>
      <c r="D4" s="204"/>
    </row>
    <row r="5" spans="2:4" ht="12.75" customHeight="1">
      <c r="B5" s="205" t="s">
        <v>4</v>
      </c>
      <c r="C5" s="205"/>
      <c r="D5" s="205"/>
    </row>
    <row r="6" spans="2:4" ht="12.75" customHeight="1">
      <c r="B6" s="204" t="s">
        <v>99</v>
      </c>
      <c r="C6" s="204"/>
      <c r="D6" s="204"/>
    </row>
    <row r="8" spans="2:4" ht="13.5" thickBot="1">
      <c r="D8" s="150" t="s">
        <v>6</v>
      </c>
    </row>
    <row r="9" spans="2:4" ht="47.25" customHeight="1" thickBot="1">
      <c r="B9" s="7" t="s">
        <v>7</v>
      </c>
      <c r="C9" s="151" t="s">
        <v>100</v>
      </c>
      <c r="D9" s="152" t="s">
        <v>101</v>
      </c>
    </row>
    <row r="10" spans="2:4" ht="14.25" customHeight="1" thickBot="1">
      <c r="B10" s="153">
        <v>1</v>
      </c>
      <c r="C10" s="154">
        <v>2</v>
      </c>
      <c r="D10" s="155">
        <v>3</v>
      </c>
    </row>
    <row r="11" spans="2:4" ht="20.25" customHeight="1">
      <c r="B11" s="156" t="s">
        <v>102</v>
      </c>
      <c r="C11" s="157"/>
      <c r="D11" s="158"/>
    </row>
    <row r="12" spans="2:4" ht="20.25" customHeight="1">
      <c r="B12" s="159" t="s">
        <v>103</v>
      </c>
      <c r="C12" s="160">
        <v>5247750.3289299998</v>
      </c>
      <c r="D12" s="161">
        <v>4656937</v>
      </c>
    </row>
    <row r="13" spans="2:4" ht="20.25" customHeight="1">
      <c r="B13" s="163" t="s">
        <v>104</v>
      </c>
      <c r="C13" s="164">
        <v>21977508.97157</v>
      </c>
      <c r="D13" s="165">
        <v>-7498009.3289799998</v>
      </c>
    </row>
    <row r="14" spans="2:4" ht="20.25" customHeight="1">
      <c r="B14" s="159" t="s">
        <v>105</v>
      </c>
      <c r="C14" s="160">
        <v>31965.440699999999</v>
      </c>
      <c r="D14" s="161">
        <v>-164118.79602000001</v>
      </c>
    </row>
    <row r="15" spans="2:4" ht="20.25" customHeight="1">
      <c r="B15" s="159" t="s">
        <v>106</v>
      </c>
      <c r="C15" s="160">
        <v>21945549.394549999</v>
      </c>
      <c r="D15" s="161">
        <v>-7633955.5329599995</v>
      </c>
    </row>
    <row r="16" spans="2:4" ht="20.25" customHeight="1">
      <c r="B16" s="159" t="s">
        <v>107</v>
      </c>
      <c r="C16" s="162">
        <v>-5.8636799999999996</v>
      </c>
      <c r="D16" s="167">
        <v>300065</v>
      </c>
    </row>
    <row r="17" spans="2:4" ht="20.25" customHeight="1">
      <c r="B17" s="163" t="s">
        <v>108</v>
      </c>
      <c r="C17" s="164">
        <v>8957720.4110499993</v>
      </c>
      <c r="D17" s="165">
        <v>814015.75848999713</v>
      </c>
    </row>
    <row r="18" spans="2:4" ht="20.25" customHeight="1">
      <c r="B18" s="159" t="s">
        <v>109</v>
      </c>
      <c r="C18" s="162">
        <v>-15961505.30883</v>
      </c>
      <c r="D18" s="161">
        <v>2808344.0219500009</v>
      </c>
    </row>
    <row r="19" spans="2:4" ht="20.25" customHeight="1">
      <c r="B19" s="159" t="s">
        <v>110</v>
      </c>
      <c r="C19" s="162">
        <v>0</v>
      </c>
      <c r="D19" s="161">
        <v>0</v>
      </c>
    </row>
    <row r="20" spans="2:4" ht="20.25" customHeight="1">
      <c r="B20" s="159" t="s">
        <v>111</v>
      </c>
      <c r="C20" s="160">
        <v>24919225.71988</v>
      </c>
      <c r="D20" s="161">
        <v>-1994328.2634600038</v>
      </c>
    </row>
    <row r="21" spans="2:4" ht="20.25" customHeight="1">
      <c r="B21" s="163" t="s">
        <v>112</v>
      </c>
      <c r="C21" s="166">
        <v>-3231584.1631800001</v>
      </c>
      <c r="D21" s="165">
        <v>-4810466.6614799965</v>
      </c>
    </row>
    <row r="22" spans="2:4" ht="20.25" customHeight="1">
      <c r="B22" s="163" t="s">
        <v>113</v>
      </c>
      <c r="C22" s="164">
        <f>SUM(C12,C13,C17,C21)</f>
        <v>32951395.548369996</v>
      </c>
      <c r="D22" s="165">
        <f>SUM(D12,D13,D17,D21)</f>
        <v>-6837523.2319699991</v>
      </c>
    </row>
    <row r="23" spans="2:4" ht="20.25" customHeight="1">
      <c r="B23" s="159" t="s">
        <v>114</v>
      </c>
      <c r="C23" s="162">
        <v>0</v>
      </c>
      <c r="D23" s="167">
        <v>0</v>
      </c>
    </row>
    <row r="24" spans="2:4" ht="25.5">
      <c r="B24" s="163" t="s">
        <v>115</v>
      </c>
      <c r="C24" s="164">
        <f>C22+C23</f>
        <v>32951395.548369996</v>
      </c>
      <c r="D24" s="165">
        <f>D22+D23</f>
        <v>-6837523.2319699991</v>
      </c>
    </row>
    <row r="25" spans="2:4" ht="20.25" customHeight="1">
      <c r="B25" s="169" t="s">
        <v>116</v>
      </c>
      <c r="C25" s="170"/>
      <c r="D25" s="171"/>
    </row>
    <row r="26" spans="2:4" ht="20.25" customHeight="1">
      <c r="B26" s="159" t="s">
        <v>117</v>
      </c>
      <c r="C26" s="162">
        <v>-786942.57152</v>
      </c>
      <c r="D26" s="161">
        <v>-382027</v>
      </c>
    </row>
    <row r="27" spans="2:4" ht="20.25" customHeight="1">
      <c r="B27" s="163" t="s">
        <v>118</v>
      </c>
      <c r="C27" s="166">
        <f>C26</f>
        <v>-786942.57152</v>
      </c>
      <c r="D27" s="172">
        <f>D26</f>
        <v>-382027</v>
      </c>
    </row>
    <row r="28" spans="2:4" ht="20.25" customHeight="1">
      <c r="B28" s="169" t="s">
        <v>119</v>
      </c>
      <c r="C28" s="170"/>
      <c r="D28" s="171"/>
    </row>
    <row r="29" spans="2:4" ht="20.25" customHeight="1">
      <c r="B29" s="159" t="s">
        <v>120</v>
      </c>
      <c r="C29" s="162">
        <v>0</v>
      </c>
      <c r="D29" s="167">
        <v>0</v>
      </c>
    </row>
    <row r="30" spans="2:4" ht="20.25" customHeight="1">
      <c r="B30" s="159" t="s">
        <v>121</v>
      </c>
      <c r="C30" s="168"/>
      <c r="D30" s="161"/>
    </row>
    <row r="31" spans="2:4" ht="20.25" customHeight="1">
      <c r="B31" s="159" t="s">
        <v>122</v>
      </c>
      <c r="C31" s="162">
        <v>-722420</v>
      </c>
      <c r="D31" s="161">
        <v>-353620</v>
      </c>
    </row>
    <row r="32" spans="2:4" ht="20.25" customHeight="1">
      <c r="B32" s="163" t="s">
        <v>123</v>
      </c>
      <c r="C32" s="166">
        <f>SUM(C29:C31)</f>
        <v>-722420</v>
      </c>
      <c r="D32" s="165">
        <f>SUM(D29:D31)</f>
        <v>-353620</v>
      </c>
    </row>
    <row r="33" spans="2:5" ht="20.25" customHeight="1">
      <c r="B33" s="169" t="s">
        <v>124</v>
      </c>
      <c r="C33" s="170"/>
      <c r="D33" s="171"/>
    </row>
    <row r="34" spans="2:5" ht="20.25" customHeight="1">
      <c r="B34" s="159" t="s">
        <v>125</v>
      </c>
      <c r="C34" s="160">
        <v>26547963.790089998</v>
      </c>
      <c r="D34" s="161">
        <v>29070041.136130001</v>
      </c>
    </row>
    <row r="35" spans="2:5" ht="20.25" customHeight="1">
      <c r="B35" s="159" t="s">
        <v>126</v>
      </c>
      <c r="C35" s="160">
        <v>59067243.264799997</v>
      </c>
      <c r="D35" s="161">
        <v>22477327.34011</v>
      </c>
    </row>
    <row r="36" spans="2:5" ht="20.25" customHeight="1">
      <c r="B36" s="159" t="s">
        <v>127</v>
      </c>
      <c r="C36" s="166">
        <f>C24+C27+C37+C32</f>
        <v>32094256.798489995</v>
      </c>
      <c r="D36" s="165">
        <f>D24+D27+D37+D32</f>
        <v>-6592713.8624199992</v>
      </c>
    </row>
    <row r="37" spans="2:5" ht="20.25" customHeight="1" thickBot="1">
      <c r="B37" s="173" t="s">
        <v>128</v>
      </c>
      <c r="C37" s="174">
        <v>652223.82163999998</v>
      </c>
      <c r="D37" s="175">
        <v>980456.36955000018</v>
      </c>
    </row>
    <row r="38" spans="2:5" ht="15" customHeight="1">
      <c r="B38" s="176"/>
      <c r="C38" s="176"/>
      <c r="D38" s="177"/>
    </row>
    <row r="39" spans="2:5" ht="15" customHeight="1">
      <c r="B39" s="176"/>
      <c r="C39" s="176"/>
      <c r="D39" s="177"/>
    </row>
    <row r="40" spans="2:5" ht="15" customHeight="1">
      <c r="B40" s="176"/>
      <c r="C40" s="176"/>
      <c r="D40" s="177"/>
    </row>
    <row r="41" spans="2:5" ht="21" customHeight="1">
      <c r="B41" s="202" t="s">
        <v>83</v>
      </c>
      <c r="C41" s="202"/>
      <c r="D41" s="202"/>
      <c r="E41" s="178"/>
    </row>
    <row r="42" spans="2:5" ht="18.75" customHeight="1">
      <c r="B42" s="49"/>
      <c r="C42" s="49"/>
      <c r="D42" s="50"/>
      <c r="E42" s="180"/>
    </row>
    <row r="43" spans="2:5" ht="31.5" customHeight="1">
      <c r="B43" s="49"/>
      <c r="C43" s="49"/>
      <c r="D43" s="50"/>
      <c r="E43" s="180"/>
    </row>
    <row r="44" spans="2:5" ht="22.5" customHeight="1">
      <c r="B44" s="202" t="s">
        <v>131</v>
      </c>
      <c r="C44" s="202"/>
      <c r="D44" s="202"/>
      <c r="E44" s="181"/>
    </row>
    <row r="45" spans="2:5" ht="13.5" customHeight="1">
      <c r="B45" s="182"/>
      <c r="C45" s="182"/>
      <c r="D45" s="183"/>
      <c r="E45" s="180"/>
    </row>
    <row r="46" spans="2:5" ht="12" customHeight="1">
      <c r="B46" s="1"/>
      <c r="C46" s="1"/>
      <c r="D46" s="179"/>
      <c r="E46" s="180"/>
    </row>
    <row r="47" spans="2:5" ht="15" customHeight="1">
      <c r="C47" s="184"/>
      <c r="E47" s="180"/>
    </row>
    <row r="48" spans="2:5" s="180" customFormat="1"/>
    <row r="49" spans="2:2">
      <c r="B49" s="184" t="s">
        <v>41</v>
      </c>
    </row>
  </sheetData>
  <mergeCells count="6">
    <mergeCell ref="B44:D44"/>
    <mergeCell ref="B3:D3"/>
    <mergeCell ref="B4:D4"/>
    <mergeCell ref="B5:D5"/>
    <mergeCell ref="B6:D6"/>
    <mergeCell ref="B41:D41"/>
  </mergeCells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3"/>
  <sheetViews>
    <sheetView view="pageBreakPreview" zoomScale="80" zoomScaleNormal="80" zoomScaleSheetLayoutView="80" workbookViewId="0">
      <selection activeCell="C42" sqref="C42:F42"/>
    </sheetView>
  </sheetViews>
  <sheetFormatPr defaultRowHeight="15.75"/>
  <cols>
    <col min="1" max="1" width="2.6640625" style="93" customWidth="1"/>
    <col min="2" max="2" width="68.5" style="93" customWidth="1"/>
    <col min="3" max="3" width="20.83203125" style="93" customWidth="1"/>
    <col min="4" max="4" width="35.5" style="93" customWidth="1"/>
    <col min="5" max="5" width="20" style="93" customWidth="1"/>
    <col min="6" max="6" width="18.83203125" style="93" customWidth="1"/>
    <col min="7" max="7" width="3" style="93" customWidth="1"/>
    <col min="8" max="8" width="15.1640625" style="93" customWidth="1"/>
    <col min="9" max="9" width="9.5" style="93" customWidth="1"/>
    <col min="10" max="10" width="13" style="93" bestFit="1" customWidth="1"/>
    <col min="11" max="11" width="12.83203125" style="93" bestFit="1" customWidth="1"/>
    <col min="12" max="16384" width="9.33203125" style="93"/>
  </cols>
  <sheetData>
    <row r="1" spans="2:10">
      <c r="B1" s="1" t="s">
        <v>0</v>
      </c>
      <c r="F1" s="94" t="s">
        <v>84</v>
      </c>
      <c r="G1" s="95"/>
      <c r="J1" s="96"/>
    </row>
    <row r="2" spans="2:10">
      <c r="F2" s="94"/>
      <c r="G2" s="95"/>
      <c r="J2" s="96"/>
    </row>
    <row r="3" spans="2:10" ht="15.75" customHeight="1">
      <c r="C3" s="97" t="s">
        <v>85</v>
      </c>
      <c r="E3" s="98"/>
      <c r="F3" s="98"/>
      <c r="G3" s="99"/>
    </row>
    <row r="4" spans="2:10">
      <c r="C4" s="100" t="s">
        <v>3</v>
      </c>
      <c r="E4" s="101"/>
      <c r="F4" s="102"/>
      <c r="G4" s="99"/>
    </row>
    <row r="5" spans="2:10" ht="15" customHeight="1">
      <c r="C5" s="103" t="s">
        <v>4</v>
      </c>
      <c r="E5" s="104"/>
      <c r="F5" s="102"/>
      <c r="G5" s="95"/>
    </row>
    <row r="6" spans="2:10" ht="14.25" customHeight="1">
      <c r="C6" s="105" t="s">
        <v>86</v>
      </c>
      <c r="E6" s="106"/>
      <c r="F6" s="106"/>
      <c r="G6" s="95"/>
    </row>
    <row r="7" spans="2:10" ht="18.75" customHeight="1">
      <c r="B7" s="105" t="s">
        <v>87</v>
      </c>
      <c r="C7" s="99"/>
      <c r="D7" s="99"/>
      <c r="E7" s="99"/>
      <c r="F7" s="99"/>
      <c r="G7" s="95"/>
    </row>
    <row r="8" spans="2:10" ht="16.5" thickBot="1">
      <c r="C8" s="99"/>
      <c r="F8" s="107" t="s">
        <v>6</v>
      </c>
      <c r="G8" s="95"/>
    </row>
    <row r="9" spans="2:10" ht="114" customHeight="1" thickBot="1">
      <c r="B9" s="108" t="s">
        <v>88</v>
      </c>
      <c r="C9" s="109" t="s">
        <v>89</v>
      </c>
      <c r="D9" s="110" t="s">
        <v>34</v>
      </c>
      <c r="E9" s="111" t="s">
        <v>35</v>
      </c>
      <c r="F9" s="112" t="s">
        <v>90</v>
      </c>
      <c r="G9" s="95"/>
    </row>
    <row r="10" spans="2:10" ht="16.5" thickBot="1">
      <c r="B10" s="113">
        <v>1</v>
      </c>
      <c r="C10" s="114">
        <v>2</v>
      </c>
      <c r="D10" s="115">
        <v>3</v>
      </c>
      <c r="E10" s="116">
        <v>4</v>
      </c>
      <c r="F10" s="117">
        <v>5</v>
      </c>
      <c r="G10" s="95"/>
    </row>
    <row r="11" spans="2:10">
      <c r="B11" s="191" t="s">
        <v>91</v>
      </c>
      <c r="C11" s="192">
        <v>20000000</v>
      </c>
      <c r="D11" s="193">
        <v>-3281960</v>
      </c>
      <c r="E11" s="194">
        <v>1011802</v>
      </c>
      <c r="F11" s="195">
        <v>17111210</v>
      </c>
      <c r="G11" s="95"/>
      <c r="H11" s="119"/>
    </row>
    <row r="12" spans="2:10">
      <c r="B12" s="120" t="s">
        <v>92</v>
      </c>
      <c r="C12" s="121"/>
      <c r="D12" s="122">
        <f>722420</f>
        <v>722420</v>
      </c>
      <c r="E12" s="123"/>
      <c r="F12" s="124">
        <f>SUM(C12:E12)</f>
        <v>722420</v>
      </c>
      <c r="G12" s="95"/>
      <c r="H12" s="119"/>
    </row>
    <row r="13" spans="2:10" ht="21" customHeight="1">
      <c r="B13" s="120" t="s">
        <v>93</v>
      </c>
      <c r="C13" s="121"/>
      <c r="D13" s="122">
        <f>-353620+1</f>
        <v>-353619</v>
      </c>
      <c r="E13" s="125"/>
      <c r="F13" s="124">
        <f>SUM(C13:E13)</f>
        <v>-353619</v>
      </c>
    </row>
    <row r="14" spans="2:10" ht="16.5" customHeight="1">
      <c r="B14" s="126" t="s">
        <v>94</v>
      </c>
      <c r="C14" s="127">
        <f>SUM(C11:C13)</f>
        <v>20000000</v>
      </c>
      <c r="D14" s="128">
        <f>SUM(D11:D13)</f>
        <v>-2913159</v>
      </c>
      <c r="E14" s="118">
        <f>SUM(E11:E13)</f>
        <v>1011802</v>
      </c>
      <c r="F14" s="129">
        <f>SUM(C14:E14)</f>
        <v>18098643</v>
      </c>
      <c r="H14" s="119"/>
      <c r="I14" s="130"/>
    </row>
    <row r="15" spans="2:10" ht="19.5" customHeight="1">
      <c r="B15" s="120" t="s">
        <v>130</v>
      </c>
      <c r="C15" s="131"/>
      <c r="D15" s="132">
        <v>-1289151</v>
      </c>
      <c r="E15" s="133"/>
      <c r="F15" s="124">
        <f>D15</f>
        <v>-1289151</v>
      </c>
      <c r="G15" s="134"/>
      <c r="H15" s="130"/>
      <c r="I15" s="130"/>
    </row>
    <row r="16" spans="2:10" ht="19.5" customHeight="1">
      <c r="B16" s="120" t="s">
        <v>93</v>
      </c>
      <c r="C16" s="188"/>
      <c r="D16" s="189">
        <v>-722420</v>
      </c>
      <c r="E16" s="190"/>
      <c r="F16" s="124">
        <f>D16</f>
        <v>-722420</v>
      </c>
      <c r="G16" s="134"/>
      <c r="H16" s="130"/>
      <c r="I16" s="130"/>
    </row>
    <row r="17" spans="2:10" ht="17.25" customHeight="1" thickBot="1">
      <c r="B17" s="135" t="s">
        <v>95</v>
      </c>
      <c r="C17" s="136">
        <f>SUM(C14:C16)</f>
        <v>20000000</v>
      </c>
      <c r="D17" s="137">
        <f t="shared" ref="D17:F17" si="0">SUM(D14:D16)</f>
        <v>-4924730</v>
      </c>
      <c r="E17" s="136">
        <f t="shared" si="0"/>
        <v>1011802</v>
      </c>
      <c r="F17" s="138">
        <f t="shared" si="0"/>
        <v>16087072</v>
      </c>
      <c r="G17" s="99"/>
      <c r="H17" s="130"/>
      <c r="I17" s="130"/>
      <c r="J17" s="130"/>
    </row>
    <row r="18" spans="2:10">
      <c r="B18" s="98"/>
      <c r="C18" s="99"/>
      <c r="D18" s="99"/>
      <c r="E18" s="99"/>
      <c r="F18" s="99"/>
      <c r="G18" s="99"/>
      <c r="J18" s="130"/>
    </row>
    <row r="19" spans="2:10">
      <c r="B19" s="98"/>
      <c r="C19" s="99"/>
      <c r="D19" s="139"/>
      <c r="E19" s="139"/>
      <c r="F19" s="99"/>
      <c r="G19" s="99"/>
      <c r="H19" s="130"/>
    </row>
    <row r="20" spans="2:10" s="99" customFormat="1">
      <c r="C20" s="91"/>
      <c r="D20" s="90"/>
      <c r="E20" s="90"/>
      <c r="F20" s="90"/>
      <c r="G20" s="90"/>
      <c r="H20" s="140"/>
      <c r="I20" s="140"/>
    </row>
    <row r="21" spans="2:10" s="99" customFormat="1" ht="28.5" customHeight="1">
      <c r="E21" s="141"/>
      <c r="F21" s="141"/>
      <c r="G21" s="93"/>
      <c r="H21" s="140"/>
      <c r="I21" s="140"/>
    </row>
    <row r="22" spans="2:10" s="99" customFormat="1" ht="20.25" customHeight="1">
      <c r="B22" s="206" t="s">
        <v>83</v>
      </c>
      <c r="C22" s="206"/>
      <c r="D22" s="206"/>
      <c r="E22" s="206"/>
      <c r="F22" s="90"/>
      <c r="G22" s="93"/>
      <c r="H22" s="140"/>
      <c r="I22" s="140"/>
    </row>
    <row r="23" spans="2:10" s="99" customFormat="1" ht="65.25" customHeight="1">
      <c r="B23" s="91"/>
      <c r="C23" s="90"/>
      <c r="D23" s="90"/>
      <c r="E23" s="90"/>
      <c r="F23" s="90"/>
      <c r="G23" s="93"/>
      <c r="H23" s="140"/>
      <c r="I23" s="140"/>
    </row>
    <row r="24" spans="2:10" s="99" customFormat="1" ht="20.25" customHeight="1">
      <c r="G24" s="93"/>
      <c r="H24" s="140"/>
      <c r="I24" s="140"/>
    </row>
    <row r="25" spans="2:10" s="99" customFormat="1" ht="13.5" customHeight="1">
      <c r="B25" s="142"/>
      <c r="C25" s="143"/>
      <c r="D25" s="144"/>
      <c r="E25" s="144"/>
      <c r="F25" s="143"/>
      <c r="G25" s="93"/>
      <c r="H25" s="140"/>
      <c r="I25" s="140"/>
    </row>
    <row r="26" spans="2:10" s="99" customFormat="1" ht="26.25" customHeight="1">
      <c r="B26" s="206" t="s">
        <v>132</v>
      </c>
      <c r="C26" s="206"/>
      <c r="D26" s="206"/>
      <c r="E26" s="206"/>
      <c r="F26" s="206"/>
      <c r="G26" s="93"/>
      <c r="H26" s="145"/>
      <c r="I26" s="140"/>
    </row>
    <row r="27" spans="2:10" s="99" customFormat="1" ht="15" customHeight="1">
      <c r="G27" s="93"/>
    </row>
    <row r="33" spans="2:2">
      <c r="B33" s="146" t="s">
        <v>41</v>
      </c>
    </row>
  </sheetData>
  <mergeCells count="2">
    <mergeCell ref="B26:F26"/>
    <mergeCell ref="B22:E22"/>
  </mergeCells>
  <pageMargins left="0.78740157480314965" right="0.3937007874015748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G.Akylbayeva</dc:creator>
  <cp:lastModifiedBy>G.Akylbayeva</cp:lastModifiedBy>
  <cp:lastPrinted>2015-07-13T13:31:28Z</cp:lastPrinted>
  <dcterms:created xsi:type="dcterms:W3CDTF">2015-07-13T08:04:44Z</dcterms:created>
  <dcterms:modified xsi:type="dcterms:W3CDTF">2015-08-04T09:20:06Z</dcterms:modified>
</cp:coreProperties>
</file>