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1225\Desktop\9 мес 2024\"/>
    </mc:Choice>
  </mc:AlternateContent>
  <xr:revisionPtr revIDLastSave="0" documentId="13_ncr:1_{2D856391-DB1C-4595-A516-E97F769B5F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ФП" sheetId="4" r:id="rId1"/>
    <sheet name="ОПиУ" sheetId="2" r:id="rId2"/>
    <sheet name="ДДС" sheetId="3" r:id="rId3"/>
    <sheet name="ОИК" sheetId="1" r:id="rId4"/>
  </sheets>
  <definedNames>
    <definedName name="_Hlk252994929" localSheetId="0">ОФП!$A$12</definedName>
    <definedName name="OLE_LINK1" localSheetId="0">ОФП!$A$34</definedName>
    <definedName name="OLE_LINK2" localSheetId="1">ОПиУ!$A$19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4" l="1"/>
  <c r="D22" i="1" l="1"/>
  <c r="F20" i="1"/>
  <c r="F22" i="1" s="1"/>
  <c r="E20" i="1"/>
  <c r="E22" i="1" s="1"/>
  <c r="E16" i="1"/>
  <c r="F16" i="1"/>
  <c r="C16" i="1"/>
  <c r="D16" i="1"/>
  <c r="B16" i="1"/>
  <c r="D51" i="4"/>
  <c r="D50" i="4"/>
  <c r="D49" i="4"/>
  <c r="D41" i="4"/>
  <c r="D35" i="4"/>
  <c r="D27" i="4"/>
  <c r="D17" i="4"/>
  <c r="D28" i="4" s="1"/>
  <c r="C17" i="4"/>
  <c r="C28" i="4" s="1"/>
  <c r="D29" i="3"/>
  <c r="C29" i="3"/>
  <c r="D36" i="3" l="1"/>
  <c r="C36" i="3"/>
  <c r="D15" i="3"/>
  <c r="D19" i="3" s="1"/>
  <c r="C15" i="3"/>
  <c r="C19" i="3" s="1"/>
  <c r="C38" i="3" l="1"/>
  <c r="C40" i="3" s="1"/>
  <c r="D38" i="3"/>
  <c r="D40" i="3" s="1"/>
  <c r="C49" i="4"/>
  <c r="C41" i="4"/>
  <c r="C35" i="4"/>
  <c r="D13" i="2"/>
  <c r="D17" i="2" s="1"/>
  <c r="D21" i="2" s="1"/>
  <c r="D24" i="2" s="1"/>
  <c r="D27" i="2" s="1"/>
  <c r="D30" i="2" s="1"/>
  <c r="C13" i="2"/>
  <c r="C17" i="2" s="1"/>
  <c r="C21" i="2" s="1"/>
  <c r="C24" i="2" s="1"/>
  <c r="C27" i="2" s="1"/>
  <c r="C30" i="2" s="1"/>
  <c r="C50" i="4" l="1"/>
  <c r="C51" i="4" s="1"/>
</calcChain>
</file>

<file path=xl/sharedStrings.xml><?xml version="1.0" encoding="utf-8"?>
<sst xmlns="http://schemas.openxmlformats.org/spreadsheetml/2006/main" count="209" uniqueCount="123">
  <si>
    <t>Долгосрочные активы</t>
  </si>
  <si>
    <t>Нематериальные активы</t>
  </si>
  <si>
    <t>Основные средства</t>
  </si>
  <si>
    <t>Долгосрочная торговая и прочая дебиторская задолженность</t>
  </si>
  <si>
    <t>Долгосрочные депозиты в банках</t>
  </si>
  <si>
    <t>Денежные средства ограниченные в использовании</t>
  </si>
  <si>
    <t>Прочие активы</t>
  </si>
  <si>
    <t>Краткосрочные активы</t>
  </si>
  <si>
    <t>Денежные средства и их эквиваленты</t>
  </si>
  <si>
    <t>Краткосрочные депозиты в банках</t>
  </si>
  <si>
    <t>Авансы выданные и расходы будущих периодов</t>
  </si>
  <si>
    <t>Предоплата по корпоративному подоходному налогу</t>
  </si>
  <si>
    <t>Запасы</t>
  </si>
  <si>
    <t>Прочие краткосрочные активы</t>
  </si>
  <si>
    <t>Акционерный капитал</t>
  </si>
  <si>
    <t>Прочие резервы</t>
  </si>
  <si>
    <t>Задолженность по облигациям, долгосрочная часть</t>
  </si>
  <si>
    <t>Кредиты и займы полученные, долгосрочная часть</t>
  </si>
  <si>
    <t>Долгосрочные обязательства по аренде</t>
  </si>
  <si>
    <t>Отложенные налоговые обязательства</t>
  </si>
  <si>
    <t>Задолженность по облигациям, текущая часть</t>
  </si>
  <si>
    <t>Кредиты и займы полученные, текущая часть</t>
  </si>
  <si>
    <t>Торговая и прочая кредиторская задолженность</t>
  </si>
  <si>
    <t>Краткосрочные обязательства по аренде</t>
  </si>
  <si>
    <t>Налоги к оплате и прочие платежи в бюджет</t>
  </si>
  <si>
    <t>Доход от оказания услуг</t>
  </si>
  <si>
    <t>Себестоимость оказанных услуг</t>
  </si>
  <si>
    <t>Валовая прибыль</t>
  </si>
  <si>
    <t>Административные расходы</t>
  </si>
  <si>
    <t>Финансовые расходы</t>
  </si>
  <si>
    <t>Прибыль до налогообложения</t>
  </si>
  <si>
    <t>Расходы по налогу на прибыль</t>
  </si>
  <si>
    <t>Прибыль на акцию</t>
  </si>
  <si>
    <t>Движение денежных средств от операционной деятельности:</t>
  </si>
  <si>
    <t>Поступления от покупателей, включая авансы полученные</t>
  </si>
  <si>
    <t>Денежные средства, уплаченные поставщикам и в бюджет</t>
  </si>
  <si>
    <t>Денежные средства, уплаченные работникам</t>
  </si>
  <si>
    <t>Корпоративный подоходный налог уплаченный</t>
  </si>
  <si>
    <t>Движение денежных средств от инвестиционной деятельности:</t>
  </si>
  <si>
    <t>Приобретение основных средств</t>
  </si>
  <si>
    <t>Продажа основных средств</t>
  </si>
  <si>
    <t>Размещение денежных средств в качестве обеспечения</t>
  </si>
  <si>
    <t>Размещение банковских депозитов</t>
  </si>
  <si>
    <t>Движение денежных средств от финансовой деятельности:</t>
  </si>
  <si>
    <t>Поступление банковских займов</t>
  </si>
  <si>
    <t>Погашение банковских займов</t>
  </si>
  <si>
    <t>Чистое изменение денежных средств и их эквивалентов</t>
  </si>
  <si>
    <t>В тысячах тенге</t>
  </si>
  <si>
    <t>Перевод в прочие резервы</t>
  </si>
  <si>
    <t>Прим.</t>
  </si>
  <si>
    <t>2023 года</t>
  </si>
  <si>
    <t xml:space="preserve">31 декабря </t>
  </si>
  <si>
    <t>Активы</t>
  </si>
  <si>
    <t>Активы по договору</t>
  </si>
  <si>
    <t>Краткосрочная торговая и прочая дебиторская задолженность</t>
  </si>
  <si>
    <t xml:space="preserve"> </t>
  </si>
  <si>
    <t>Итого активы</t>
  </si>
  <si>
    <t>Капитал и обязательства</t>
  </si>
  <si>
    <t>Капитал</t>
  </si>
  <si>
    <t>Дополнительный оплаченный капитал</t>
  </si>
  <si>
    <t xml:space="preserve">Нераспределенная прибыль </t>
  </si>
  <si>
    <t>Долгосрочные обязательства</t>
  </si>
  <si>
    <t xml:space="preserve">Краткосрочные обязательства </t>
  </si>
  <si>
    <t>Обязательства по договору</t>
  </si>
  <si>
    <t>Итого обязательств</t>
  </si>
  <si>
    <t>Итого капитал и обязательства</t>
  </si>
  <si>
    <r>
      <rPr>
        <b/>
        <sz val="10"/>
        <color theme="1"/>
        <rFont val="Arial"/>
        <family val="2"/>
        <charset val="204"/>
      </rPr>
      <t>Наименование компании</t>
    </r>
    <r>
      <rPr>
        <sz val="10"/>
        <color theme="1"/>
        <rFont val="Arial"/>
        <family val="2"/>
        <charset val="204"/>
      </rPr>
      <t>: АО «Батыс транзит»</t>
    </r>
  </si>
  <si>
    <r>
      <rPr>
        <b/>
        <sz val="11"/>
        <color theme="1"/>
        <rFont val="Calibri"/>
        <family val="2"/>
        <charset val="204"/>
        <scheme val="minor"/>
      </rPr>
      <t>Тип:</t>
    </r>
    <r>
      <rPr>
        <sz val="11"/>
        <color theme="1"/>
        <rFont val="Calibri"/>
        <family val="2"/>
        <scheme val="minor"/>
      </rPr>
      <t xml:space="preserve"> Консолидированная финансовая отчетность</t>
    </r>
  </si>
  <si>
    <r>
      <rPr>
        <b/>
        <sz val="11"/>
        <color theme="1"/>
        <rFont val="Calibri"/>
        <family val="2"/>
        <charset val="204"/>
        <scheme val="minor"/>
      </rPr>
      <t>Форма:</t>
    </r>
    <r>
      <rPr>
        <sz val="11"/>
        <color theme="1"/>
        <rFont val="Calibri"/>
        <family val="2"/>
        <scheme val="minor"/>
      </rPr>
      <t xml:space="preserve"> Отчет о финансовом положении</t>
    </r>
  </si>
  <si>
    <t>Председатель Правления</t>
  </si>
  <si>
    <t>_____________________________</t>
  </si>
  <si>
    <t>Маутканов Д.А.</t>
  </si>
  <si>
    <t>Управляющий директор по финансам и учету</t>
  </si>
  <si>
    <t>Айтмухаметов К.К.</t>
  </si>
  <si>
    <t>Главный бухгалтер</t>
  </si>
  <si>
    <t>2023 года</t>
  </si>
  <si>
    <t>Прочие (расходы)/доходы</t>
  </si>
  <si>
    <t>Прибыль от операционный деятельности</t>
  </si>
  <si>
    <t xml:space="preserve">Финансовые доходы </t>
  </si>
  <si>
    <t>Прочий совокупный доход</t>
  </si>
  <si>
    <t>–</t>
  </si>
  <si>
    <t>Итого совокупный доход за отчетный период</t>
  </si>
  <si>
    <t>Базовая и разводненная прибыль на акцию (в тенге)</t>
  </si>
  <si>
    <r>
      <rPr>
        <b/>
        <sz val="11"/>
        <color theme="1"/>
        <rFont val="Calibri"/>
        <family val="2"/>
        <charset val="204"/>
        <scheme val="minor"/>
      </rPr>
      <t>Форма:</t>
    </r>
    <r>
      <rPr>
        <sz val="11"/>
        <color theme="1"/>
        <rFont val="Calibri"/>
        <family val="2"/>
        <scheme val="minor"/>
      </rPr>
      <t xml:space="preserve"> Отчет о прибылях и убытках</t>
    </r>
  </si>
  <si>
    <t>Прочие поступления</t>
  </si>
  <si>
    <t>Чистое поступление денежных средств от операционной деятельности до корпоративного подоходного налога и процентов</t>
  </si>
  <si>
    <t>Процентный доход полученный, за вычетом налога у источника выплаты</t>
  </si>
  <si>
    <t>Вознаграждение по займам, облигациям и гарантиям уплаченные</t>
  </si>
  <si>
    <t>Чистое (расходование)/поступление денежных средств от операционной деятельности</t>
  </si>
  <si>
    <t>Приобретение нематериальных активов</t>
  </si>
  <si>
    <t>Приобретение ценных бумаг по договорам обратного РЕПО</t>
  </si>
  <si>
    <t>Продажа ценных бумаг по договорам обратного РЕПО</t>
  </si>
  <si>
    <t>Изъятие банковских депозитов</t>
  </si>
  <si>
    <t xml:space="preserve">Чистое расходование денежных средств </t>
  </si>
  <si>
    <t>в инвестиционной деятельности</t>
  </si>
  <si>
    <t>Выплата дивидендов</t>
  </si>
  <si>
    <t xml:space="preserve">Прочие поступления </t>
  </si>
  <si>
    <t>Чистое поступление/(расходование) денежных средств в финансовой деятельности</t>
  </si>
  <si>
    <r>
      <rPr>
        <b/>
        <sz val="11"/>
        <color theme="1"/>
        <rFont val="Calibri"/>
        <family val="2"/>
        <charset val="204"/>
        <scheme val="minor"/>
      </rPr>
      <t>Форма:</t>
    </r>
    <r>
      <rPr>
        <sz val="11"/>
        <color theme="1"/>
        <rFont val="Calibri"/>
        <family val="2"/>
        <scheme val="minor"/>
      </rPr>
      <t xml:space="preserve"> Отчет о движении денежных средств</t>
    </r>
  </si>
  <si>
    <t>Нераспре-</t>
  </si>
  <si>
    <t>деленная</t>
  </si>
  <si>
    <t>прибыль</t>
  </si>
  <si>
    <t>Итого</t>
  </si>
  <si>
    <t>Прибыль за отчетный год</t>
  </si>
  <si>
    <t>Прочий совокупный доход, за отчетный период</t>
  </si>
  <si>
    <t>Итого совокупный доход</t>
  </si>
  <si>
    <r>
      <rPr>
        <b/>
        <sz val="11"/>
        <color theme="1"/>
        <rFont val="Calibri"/>
        <family val="2"/>
        <charset val="204"/>
        <scheme val="minor"/>
      </rPr>
      <t>Форма:</t>
    </r>
    <r>
      <rPr>
        <sz val="11"/>
        <color theme="1"/>
        <rFont val="Calibri"/>
        <family val="2"/>
        <scheme val="minor"/>
      </rPr>
      <t xml:space="preserve"> Отчет об изменениях в капитале</t>
    </r>
  </si>
  <si>
    <t>За период,</t>
  </si>
  <si>
    <t>2024 года</t>
  </si>
  <si>
    <t xml:space="preserve">2023 года </t>
  </si>
  <si>
    <t>Көкшеева А.Қ.</t>
  </si>
  <si>
    <t>2024 года</t>
  </si>
  <si>
    <t xml:space="preserve">                                     -  </t>
  </si>
  <si>
    <t xml:space="preserve">На 1 января 2023 года </t>
  </si>
  <si>
    <t>На 31 декабря 2023 года</t>
  </si>
  <si>
    <t>Прибыль за период</t>
  </si>
  <si>
    <t>Денежные средства и их эквиваленты, на начало года</t>
  </si>
  <si>
    <t>Чистая прибыль за отчетный период</t>
  </si>
  <si>
    <t>Денежные средства и их эквиваленты, на конец  периода</t>
  </si>
  <si>
    <r>
      <rPr>
        <b/>
        <sz val="11"/>
        <color theme="1"/>
        <rFont val="Calibri"/>
        <family val="2"/>
        <charset val="204"/>
        <scheme val="minor"/>
      </rPr>
      <t xml:space="preserve">Период: </t>
    </r>
    <r>
      <rPr>
        <sz val="11"/>
        <color theme="1"/>
        <rFont val="Calibri"/>
        <family val="2"/>
        <scheme val="minor"/>
      </rPr>
      <t>по состоянию на 30.09.2024</t>
    </r>
  </si>
  <si>
    <t>30 сентября</t>
  </si>
  <si>
    <t>закончившийся 30 сентября</t>
  </si>
  <si>
    <t>На 30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</si>
</sst>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4"/>
      <color theme="1"/>
      <name val="Arial"/>
      <family val="2"/>
      <charset val="204"/>
    </font>
    <font>
      <b/>
      <i/>
      <sz val="4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0" fontId="4" fillId="0" borderId="0"/>
    <xf numFmtId="0" fontId="8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3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2" fillId="0" borderId="0" xfId="0" applyFont="1"/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164" fontId="7" fillId="0" borderId="0" xfId="3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164" fontId="7" fillId="0" borderId="2" xfId="3" applyNumberFormat="1" applyFont="1" applyBorder="1" applyAlignment="1">
      <alignment horizontal="right" vertical="center"/>
    </xf>
    <xf numFmtId="164" fontId="7" fillId="0" borderId="6" xfId="3" applyNumberFormat="1" applyFont="1" applyBorder="1" applyAlignment="1">
      <alignment horizontal="right" vertical="center"/>
    </xf>
    <xf numFmtId="164" fontId="7" fillId="0" borderId="0" xfId="3" applyNumberFormat="1" applyFont="1" applyBorder="1" applyAlignment="1">
      <alignment horizontal="right" vertical="center"/>
    </xf>
    <xf numFmtId="164" fontId="7" fillId="0" borderId="5" xfId="3" applyNumberFormat="1" applyFont="1" applyBorder="1" applyAlignment="1">
      <alignment horizontal="right" vertical="center"/>
    </xf>
    <xf numFmtId="0" fontId="0" fillId="0" borderId="6" xfId="0" applyBorder="1"/>
    <xf numFmtId="3" fontId="7" fillId="0" borderId="0" xfId="0" applyNumberFormat="1" applyFont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164" fontId="6" fillId="0" borderId="0" xfId="3" applyNumberFormat="1" applyFont="1" applyBorder="1" applyAlignment="1">
      <alignment horizontal="right" vertical="center"/>
    </xf>
    <xf numFmtId="164" fontId="6" fillId="0" borderId="5" xfId="3" applyNumberFormat="1" applyFont="1" applyBorder="1" applyAlignment="1">
      <alignment horizontal="right" vertical="center"/>
    </xf>
    <xf numFmtId="164" fontId="6" fillId="0" borderId="2" xfId="3" applyNumberFormat="1" applyFont="1" applyBorder="1" applyAlignment="1">
      <alignment horizontal="right" vertical="center"/>
    </xf>
    <xf numFmtId="164" fontId="6" fillId="0" borderId="0" xfId="3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3" fontId="0" fillId="0" borderId="0" xfId="0" applyNumberFormat="1"/>
    <xf numFmtId="164" fontId="6" fillId="0" borderId="2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164" fontId="7" fillId="0" borderId="0" xfId="0" applyNumberFormat="1" applyFont="1" applyAlignment="1">
      <alignment horizontal="right" wrapText="1"/>
    </xf>
    <xf numFmtId="164" fontId="7" fillId="0" borderId="2" xfId="0" applyNumberFormat="1" applyFont="1" applyBorder="1" applyAlignment="1">
      <alignment horizontal="right" wrapText="1"/>
    </xf>
    <xf numFmtId="164" fontId="7" fillId="0" borderId="0" xfId="4" applyNumberFormat="1" applyFont="1" applyFill="1" applyBorder="1"/>
    <xf numFmtId="0" fontId="1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right" vertical="center" wrapText="1"/>
    </xf>
  </cellXfs>
  <cellStyles count="5">
    <cellStyle name="Comma 3" xfId="3" xr:uid="{DB82A1B7-F55A-44BB-9095-55819AE32FD3}"/>
    <cellStyle name="Normal 3 4 2" xfId="1" xr:uid="{863D2078-58D9-42CF-9878-5C3442EE02FF}"/>
    <cellStyle name="Normal_Worksheet in 2251 Cash Flow Worksheet" xfId="2" xr:uid="{64F0AD42-6769-4C6F-827F-401905994E0C}"/>
    <cellStyle name="Обычный" xfId="0" builtinId="0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59119-F3B9-4D4A-88ED-F6ADC37D8D05}">
  <dimension ref="A2:D58"/>
  <sheetViews>
    <sheetView tabSelected="1" workbookViewId="0">
      <selection activeCell="C48" sqref="C48"/>
    </sheetView>
  </sheetViews>
  <sheetFormatPr defaultRowHeight="15.75" customHeight="1" x14ac:dyDescent="0.25"/>
  <cols>
    <col min="1" max="1" width="54.5703125" customWidth="1"/>
    <col min="2" max="2" width="9.140625" style="48"/>
    <col min="3" max="5" width="22.7109375" customWidth="1"/>
  </cols>
  <sheetData>
    <row r="2" spans="1:4" ht="15.75" customHeight="1" x14ac:dyDescent="0.25">
      <c r="A2" s="22" t="s">
        <v>66</v>
      </c>
    </row>
    <row r="3" spans="1:4" ht="15.75" customHeight="1" x14ac:dyDescent="0.25">
      <c r="A3" s="23" t="s">
        <v>67</v>
      </c>
    </row>
    <row r="4" spans="1:4" ht="15.75" customHeight="1" x14ac:dyDescent="0.25">
      <c r="A4" s="23" t="s">
        <v>68</v>
      </c>
    </row>
    <row r="5" spans="1:4" ht="15.75" customHeight="1" x14ac:dyDescent="0.25">
      <c r="A5" s="90" t="s">
        <v>119</v>
      </c>
    </row>
    <row r="7" spans="1:4" ht="15.75" customHeight="1" x14ac:dyDescent="0.25">
      <c r="A7" s="91" t="s">
        <v>47</v>
      </c>
      <c r="B7" s="1" t="s">
        <v>49</v>
      </c>
      <c r="C7" s="2" t="s">
        <v>120</v>
      </c>
      <c r="D7" s="2" t="s">
        <v>51</v>
      </c>
    </row>
    <row r="8" spans="1:4" ht="15.75" customHeight="1" thickBot="1" x14ac:dyDescent="0.3">
      <c r="A8" s="92"/>
      <c r="B8" s="38"/>
      <c r="C8" s="3" t="s">
        <v>108</v>
      </c>
      <c r="D8" s="3" t="s">
        <v>109</v>
      </c>
    </row>
    <row r="9" spans="1:4" ht="15.75" customHeight="1" x14ac:dyDescent="0.25">
      <c r="A9" s="4" t="s">
        <v>52</v>
      </c>
      <c r="B9" s="36"/>
      <c r="C9" s="2"/>
      <c r="D9" s="2"/>
    </row>
    <row r="10" spans="1:4" ht="15.75" customHeight="1" x14ac:dyDescent="0.25">
      <c r="A10" s="4" t="s">
        <v>0</v>
      </c>
      <c r="B10" s="5"/>
      <c r="C10" s="2"/>
      <c r="D10" s="2"/>
    </row>
    <row r="11" spans="1:4" ht="15.75" customHeight="1" x14ac:dyDescent="0.25">
      <c r="A11" s="6" t="s">
        <v>1</v>
      </c>
      <c r="B11" s="5">
        <v>5</v>
      </c>
      <c r="C11" s="69">
        <v>5265603</v>
      </c>
      <c r="D11" s="69">
        <v>5897045</v>
      </c>
    </row>
    <row r="12" spans="1:4" ht="15.75" customHeight="1" x14ac:dyDescent="0.25">
      <c r="A12" s="6" t="s">
        <v>2</v>
      </c>
      <c r="B12" s="5">
        <v>6</v>
      </c>
      <c r="C12" s="69">
        <v>6414085</v>
      </c>
      <c r="D12" s="69">
        <v>5559165</v>
      </c>
    </row>
    <row r="13" spans="1:4" ht="15.75" customHeight="1" x14ac:dyDescent="0.25">
      <c r="A13" s="6" t="s">
        <v>3</v>
      </c>
      <c r="B13" s="5">
        <v>7</v>
      </c>
      <c r="C13" s="69">
        <v>6768531</v>
      </c>
      <c r="D13" s="69">
        <v>7106113</v>
      </c>
    </row>
    <row r="14" spans="1:4" ht="15.75" customHeight="1" x14ac:dyDescent="0.25">
      <c r="A14" s="6" t="s">
        <v>4</v>
      </c>
      <c r="B14" s="5">
        <v>8</v>
      </c>
      <c r="C14" s="69">
        <v>200000</v>
      </c>
      <c r="D14" s="69">
        <v>200000</v>
      </c>
    </row>
    <row r="15" spans="1:4" ht="15.75" customHeight="1" x14ac:dyDescent="0.25">
      <c r="A15" s="6" t="s">
        <v>5</v>
      </c>
      <c r="B15" s="5">
        <v>9</v>
      </c>
      <c r="C15" s="69">
        <v>0</v>
      </c>
      <c r="D15" s="69">
        <v>1244457.21664</v>
      </c>
    </row>
    <row r="16" spans="1:4" ht="15.75" customHeight="1" thickBot="1" x14ac:dyDescent="0.3">
      <c r="A16" s="7" t="s">
        <v>6</v>
      </c>
      <c r="B16" s="20"/>
      <c r="C16" s="69"/>
      <c r="D16" s="69"/>
    </row>
    <row r="17" spans="1:4" ht="15.75" customHeight="1" thickBot="1" x14ac:dyDescent="0.3">
      <c r="A17" s="8"/>
      <c r="B17" s="20"/>
      <c r="C17" s="59">
        <f>SUM(C11:C16)</f>
        <v>18648219</v>
      </c>
      <c r="D17" s="59">
        <f>SUM(D11:D16)</f>
        <v>20006780.216639999</v>
      </c>
    </row>
    <row r="18" spans="1:4" ht="15.75" customHeight="1" x14ac:dyDescent="0.25">
      <c r="A18" s="4" t="s">
        <v>7</v>
      </c>
      <c r="B18" s="5"/>
      <c r="C18" s="58"/>
      <c r="D18" s="58"/>
    </row>
    <row r="19" spans="1:4" ht="15.75" customHeight="1" x14ac:dyDescent="0.25">
      <c r="A19" s="6" t="s">
        <v>12</v>
      </c>
      <c r="B19" s="5"/>
      <c r="C19" s="89">
        <v>21724</v>
      </c>
      <c r="D19" s="69">
        <v>273705</v>
      </c>
    </row>
    <row r="20" spans="1:4" ht="15.75" customHeight="1" x14ac:dyDescent="0.25">
      <c r="A20" s="6" t="s">
        <v>10</v>
      </c>
      <c r="B20" s="5">
        <v>10</v>
      </c>
      <c r="C20" s="69">
        <v>2171033.7999999998</v>
      </c>
      <c r="D20" s="69">
        <v>1149288.8</v>
      </c>
    </row>
    <row r="21" spans="1:4" ht="15.75" customHeight="1" x14ac:dyDescent="0.25">
      <c r="A21" s="6" t="s">
        <v>11</v>
      </c>
      <c r="B21" s="5"/>
      <c r="C21" s="69">
        <v>182222</v>
      </c>
      <c r="D21" s="69">
        <v>63499</v>
      </c>
    </row>
    <row r="22" spans="1:4" ht="15.75" customHeight="1" x14ac:dyDescent="0.25">
      <c r="A22" s="6" t="s">
        <v>53</v>
      </c>
      <c r="B22" s="5">
        <v>18</v>
      </c>
      <c r="C22" s="69">
        <v>10858187.551915428</v>
      </c>
      <c r="D22" s="69">
        <v>5122609.3969397917</v>
      </c>
    </row>
    <row r="23" spans="1:4" ht="15.75" customHeight="1" x14ac:dyDescent="0.25">
      <c r="A23" s="6" t="s">
        <v>54</v>
      </c>
      <c r="B23" s="5">
        <v>7</v>
      </c>
      <c r="C23" s="69">
        <v>2312200.4480845719</v>
      </c>
      <c r="D23" s="69">
        <v>4118680.6030602078</v>
      </c>
    </row>
    <row r="24" spans="1:4" ht="15.75" customHeight="1" x14ac:dyDescent="0.25">
      <c r="A24" s="6" t="s">
        <v>9</v>
      </c>
      <c r="B24" s="5">
        <v>8</v>
      </c>
      <c r="C24" s="69">
        <v>15070569</v>
      </c>
      <c r="D24" s="69">
        <v>13873340.783360001</v>
      </c>
    </row>
    <row r="25" spans="1:4" ht="15.75" customHeight="1" x14ac:dyDescent="0.25">
      <c r="A25" s="6" t="s">
        <v>8</v>
      </c>
      <c r="B25" s="5">
        <v>11</v>
      </c>
      <c r="C25" s="69">
        <v>654945</v>
      </c>
      <c r="D25" s="69">
        <v>2445774</v>
      </c>
    </row>
    <row r="26" spans="1:4" ht="15.75" customHeight="1" thickBot="1" x14ac:dyDescent="0.3">
      <c r="A26" s="6" t="s">
        <v>13</v>
      </c>
      <c r="B26" s="5"/>
      <c r="C26" s="69">
        <v>464601</v>
      </c>
      <c r="D26" s="69">
        <v>77694</v>
      </c>
    </row>
    <row r="27" spans="1:4" ht="15.75" customHeight="1" thickBot="1" x14ac:dyDescent="0.3">
      <c r="A27" s="11" t="s">
        <v>55</v>
      </c>
      <c r="B27" s="34"/>
      <c r="C27" s="60">
        <f>SUM(C19:C26)</f>
        <v>31735482.799999997</v>
      </c>
      <c r="D27" s="60">
        <f>SUM(D19:D26)</f>
        <v>27124591.583360001</v>
      </c>
    </row>
    <row r="28" spans="1:4" ht="15.75" customHeight="1" thickBot="1" x14ac:dyDescent="0.3">
      <c r="A28" s="13" t="s">
        <v>56</v>
      </c>
      <c r="B28" s="35"/>
      <c r="C28" s="61">
        <f>C17+C27</f>
        <v>50383701.799999997</v>
      </c>
      <c r="D28" s="61">
        <f>D17+D27</f>
        <v>47131371.799999997</v>
      </c>
    </row>
    <row r="29" spans="1:4" ht="15.75" customHeight="1" thickTop="1" x14ac:dyDescent="0.25">
      <c r="A29" s="40" t="s">
        <v>57</v>
      </c>
      <c r="B29" s="1"/>
      <c r="C29" s="58"/>
      <c r="D29" s="58"/>
    </row>
    <row r="30" spans="1:4" ht="15.75" customHeight="1" x14ac:dyDescent="0.25">
      <c r="A30" s="37" t="s">
        <v>58</v>
      </c>
      <c r="B30" s="14"/>
      <c r="C30" s="58"/>
      <c r="D30" s="58"/>
    </row>
    <row r="31" spans="1:4" ht="15.75" customHeight="1" x14ac:dyDescent="0.25">
      <c r="A31" s="39" t="s">
        <v>14</v>
      </c>
      <c r="B31" s="5">
        <v>12</v>
      </c>
      <c r="C31" s="69">
        <v>300000</v>
      </c>
      <c r="D31" s="69">
        <v>300000</v>
      </c>
    </row>
    <row r="32" spans="1:4" ht="15.75" customHeight="1" x14ac:dyDescent="0.25">
      <c r="A32" s="39" t="s">
        <v>59</v>
      </c>
      <c r="B32" s="5">
        <v>12</v>
      </c>
      <c r="C32" s="69">
        <v>182606</v>
      </c>
      <c r="D32" s="69">
        <v>182606</v>
      </c>
    </row>
    <row r="33" spans="1:4" ht="15.75" customHeight="1" x14ac:dyDescent="0.25">
      <c r="A33" s="39" t="s">
        <v>15</v>
      </c>
      <c r="B33" s="5">
        <v>12</v>
      </c>
      <c r="C33" s="69">
        <v>10484641</v>
      </c>
      <c r="D33" s="69">
        <v>10484641</v>
      </c>
    </row>
    <row r="34" spans="1:4" ht="15.75" customHeight="1" thickBot="1" x14ac:dyDescent="0.3">
      <c r="A34" s="46" t="s">
        <v>60</v>
      </c>
      <c r="B34" s="17"/>
      <c r="C34" s="70">
        <v>4664204</v>
      </c>
      <c r="D34" s="70">
        <v>3703921</v>
      </c>
    </row>
    <row r="35" spans="1:4" ht="15.75" customHeight="1" thickBot="1" x14ac:dyDescent="0.3">
      <c r="A35" s="47"/>
      <c r="B35" s="17"/>
      <c r="C35" s="62">
        <f>SUM(C31:C34)</f>
        <v>15631451</v>
      </c>
      <c r="D35" s="62">
        <f>SUM(D31:D34)</f>
        <v>14671168</v>
      </c>
    </row>
    <row r="36" spans="1:4" ht="15.75" customHeight="1" x14ac:dyDescent="0.25">
      <c r="A36" s="45" t="s">
        <v>61</v>
      </c>
      <c r="B36" s="5"/>
      <c r="C36" s="58"/>
      <c r="D36" s="58"/>
    </row>
    <row r="37" spans="1:4" ht="15.75" customHeight="1" x14ac:dyDescent="0.25">
      <c r="A37" s="39" t="s">
        <v>16</v>
      </c>
      <c r="B37" s="5">
        <v>13</v>
      </c>
      <c r="C37" s="69">
        <v>12608351</v>
      </c>
      <c r="D37" s="69">
        <v>12608351</v>
      </c>
    </row>
    <row r="38" spans="1:4" ht="15.75" customHeight="1" x14ac:dyDescent="0.25">
      <c r="A38" s="39" t="s">
        <v>17</v>
      </c>
      <c r="B38" s="5">
        <v>14</v>
      </c>
      <c r="C38" s="69">
        <v>13463447.800000001</v>
      </c>
      <c r="D38" s="69">
        <v>12386248.800000001</v>
      </c>
    </row>
    <row r="39" spans="1:4" ht="15.75" customHeight="1" x14ac:dyDescent="0.25">
      <c r="A39" s="39" t="s">
        <v>18</v>
      </c>
      <c r="B39" s="5"/>
      <c r="C39" s="69"/>
      <c r="D39" s="69"/>
    </row>
    <row r="40" spans="1:4" ht="15.75" customHeight="1" thickBot="1" x14ac:dyDescent="0.3">
      <c r="A40" s="44" t="s">
        <v>19</v>
      </c>
      <c r="B40" s="5">
        <v>22</v>
      </c>
      <c r="C40" s="69">
        <v>1151135</v>
      </c>
      <c r="D40" s="69">
        <v>1189962</v>
      </c>
    </row>
    <row r="41" spans="1:4" ht="15.75" customHeight="1" thickBot="1" x14ac:dyDescent="0.3">
      <c r="A41" s="41"/>
      <c r="B41" s="18"/>
      <c r="C41" s="59">
        <f>SUM(C37:C40)</f>
        <v>27222933.800000001</v>
      </c>
      <c r="D41" s="59">
        <f>SUM(D37:D40)</f>
        <v>26184561.800000001</v>
      </c>
    </row>
    <row r="42" spans="1:4" ht="15.75" customHeight="1" x14ac:dyDescent="0.25">
      <c r="A42" s="45" t="s">
        <v>62</v>
      </c>
      <c r="B42" s="10"/>
      <c r="C42" s="58"/>
      <c r="D42" s="58"/>
    </row>
    <row r="43" spans="1:4" ht="15.75" customHeight="1" x14ac:dyDescent="0.25">
      <c r="A43" s="39" t="s">
        <v>20</v>
      </c>
      <c r="B43" s="5">
        <v>13</v>
      </c>
      <c r="C43" s="69">
        <v>661938</v>
      </c>
      <c r="D43" s="69">
        <v>992908</v>
      </c>
    </row>
    <row r="44" spans="1:4" ht="15.75" customHeight="1" x14ac:dyDescent="0.25">
      <c r="A44" s="39" t="s">
        <v>21</v>
      </c>
      <c r="B44" s="5">
        <v>14</v>
      </c>
      <c r="C44" s="69">
        <v>4652766</v>
      </c>
      <c r="D44" s="69">
        <v>3617601</v>
      </c>
    </row>
    <row r="45" spans="1:4" ht="15.75" customHeight="1" x14ac:dyDescent="0.25">
      <c r="A45" s="39" t="s">
        <v>22</v>
      </c>
      <c r="B45" s="5">
        <v>15</v>
      </c>
      <c r="C45" s="69">
        <v>2144842</v>
      </c>
      <c r="D45" s="69">
        <v>1398244</v>
      </c>
    </row>
    <row r="46" spans="1:4" ht="15.75" customHeight="1" x14ac:dyDescent="0.25">
      <c r="A46" s="43" t="s">
        <v>63</v>
      </c>
      <c r="B46" s="5">
        <v>16</v>
      </c>
      <c r="C46" s="69">
        <v>47242</v>
      </c>
      <c r="D46" s="69">
        <v>229016</v>
      </c>
    </row>
    <row r="47" spans="1:4" ht="15.75" customHeight="1" x14ac:dyDescent="0.25">
      <c r="A47" s="39" t="s">
        <v>23</v>
      </c>
      <c r="B47" s="5"/>
      <c r="C47" s="69"/>
      <c r="D47" s="69"/>
    </row>
    <row r="48" spans="1:4" ht="15.75" customHeight="1" thickBot="1" x14ac:dyDescent="0.3">
      <c r="A48" s="44" t="s">
        <v>24</v>
      </c>
      <c r="B48" s="5">
        <v>17</v>
      </c>
      <c r="C48" s="76">
        <v>22529</v>
      </c>
      <c r="D48" s="69">
        <v>37873</v>
      </c>
    </row>
    <row r="49" spans="1:4" ht="15.75" customHeight="1" thickBot="1" x14ac:dyDescent="0.3">
      <c r="A49" s="41"/>
      <c r="B49" s="9"/>
      <c r="C49" s="59">
        <f>SUM(C43:C48)</f>
        <v>7529317</v>
      </c>
      <c r="D49" s="59">
        <f>SUM(D43:D48)</f>
        <v>6275642</v>
      </c>
    </row>
    <row r="50" spans="1:4" ht="15.75" customHeight="1" thickBot="1" x14ac:dyDescent="0.3">
      <c r="A50" s="41" t="s">
        <v>64</v>
      </c>
      <c r="B50" s="20"/>
      <c r="C50" s="62">
        <f>C41+C49</f>
        <v>34752250.799999997</v>
      </c>
      <c r="D50" s="62">
        <f>D41+D49</f>
        <v>32460203.800000001</v>
      </c>
    </row>
    <row r="51" spans="1:4" ht="15.75" customHeight="1" thickBot="1" x14ac:dyDescent="0.3">
      <c r="A51" s="42" t="s">
        <v>65</v>
      </c>
      <c r="B51" s="21"/>
      <c r="C51" s="63">
        <f>C35+C50</f>
        <v>50383701.799999997</v>
      </c>
      <c r="D51" s="63">
        <f>D35+D50</f>
        <v>47131371.799999997</v>
      </c>
    </row>
    <row r="52" spans="1:4" ht="15.75" customHeight="1" thickTop="1" x14ac:dyDescent="0.25"/>
    <row r="53" spans="1:4" ht="15.75" customHeight="1" x14ac:dyDescent="0.25">
      <c r="A53" s="22" t="s">
        <v>69</v>
      </c>
      <c r="B53" t="s">
        <v>70</v>
      </c>
    </row>
    <row r="54" spans="1:4" ht="15.75" customHeight="1" x14ac:dyDescent="0.25">
      <c r="B54" t="s">
        <v>71</v>
      </c>
    </row>
    <row r="55" spans="1:4" ht="15.75" customHeight="1" x14ac:dyDescent="0.25">
      <c r="A55" s="22" t="s">
        <v>72</v>
      </c>
      <c r="B55" t="s">
        <v>70</v>
      </c>
    </row>
    <row r="56" spans="1:4" ht="15.75" customHeight="1" x14ac:dyDescent="0.25">
      <c r="B56" t="s">
        <v>73</v>
      </c>
    </row>
    <row r="57" spans="1:4" ht="15.75" customHeight="1" x14ac:dyDescent="0.25">
      <c r="A57" s="22" t="s">
        <v>74</v>
      </c>
      <c r="B57" t="s">
        <v>70</v>
      </c>
    </row>
    <row r="58" spans="1:4" ht="15.75" customHeight="1" x14ac:dyDescent="0.25">
      <c r="B58" t="s">
        <v>110</v>
      </c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2FDE-260A-4A6D-83EB-0FEF610693B0}">
  <dimension ref="A2:D38"/>
  <sheetViews>
    <sheetView workbookViewId="0">
      <selection activeCell="C27" sqref="C27"/>
    </sheetView>
  </sheetViews>
  <sheetFormatPr defaultRowHeight="14.25" customHeight="1" x14ac:dyDescent="0.25"/>
  <cols>
    <col min="1" max="1" width="58.42578125" customWidth="1"/>
    <col min="2" max="2" width="11.140625" customWidth="1"/>
    <col min="3" max="3" width="15.7109375" customWidth="1"/>
    <col min="4" max="4" width="14.140625" customWidth="1"/>
    <col min="5" max="5" width="37.28515625" customWidth="1"/>
  </cols>
  <sheetData>
    <row r="2" spans="1:4" ht="14.25" customHeight="1" x14ac:dyDescent="0.25">
      <c r="A2" s="22" t="s">
        <v>66</v>
      </c>
    </row>
    <row r="3" spans="1:4" ht="14.25" customHeight="1" x14ac:dyDescent="0.25">
      <c r="A3" s="23" t="s">
        <v>67</v>
      </c>
    </row>
    <row r="4" spans="1:4" ht="14.25" customHeight="1" x14ac:dyDescent="0.25">
      <c r="A4" s="23" t="s">
        <v>83</v>
      </c>
    </row>
    <row r="5" spans="1:4" ht="14.25" customHeight="1" x14ac:dyDescent="0.25">
      <c r="A5" s="90" t="s">
        <v>119</v>
      </c>
    </row>
    <row r="7" spans="1:4" ht="14.25" customHeight="1" x14ac:dyDescent="0.25">
      <c r="A7" s="93"/>
      <c r="B7" s="93"/>
      <c r="C7" s="94" t="s">
        <v>107</v>
      </c>
      <c r="D7" s="94"/>
    </row>
    <row r="8" spans="1:4" ht="14.25" customHeight="1" thickBot="1" x14ac:dyDescent="0.3">
      <c r="A8" s="93"/>
      <c r="B8" s="93"/>
      <c r="C8" s="95" t="s">
        <v>121</v>
      </c>
      <c r="D8" s="95"/>
    </row>
    <row r="9" spans="1:4" ht="14.25" customHeight="1" thickBot="1" x14ac:dyDescent="0.3">
      <c r="A9" s="25" t="s">
        <v>47</v>
      </c>
      <c r="B9" s="24" t="s">
        <v>49</v>
      </c>
      <c r="C9" s="3" t="s">
        <v>111</v>
      </c>
      <c r="D9" s="86" t="s">
        <v>75</v>
      </c>
    </row>
    <row r="10" spans="1:4" ht="14.25" customHeight="1" x14ac:dyDescent="0.25">
      <c r="A10" s="15" t="s">
        <v>55</v>
      </c>
      <c r="B10" s="14"/>
      <c r="C10" s="4"/>
      <c r="D10" s="15"/>
    </row>
    <row r="11" spans="1:4" ht="14.25" customHeight="1" x14ac:dyDescent="0.25">
      <c r="A11" s="15" t="s">
        <v>25</v>
      </c>
      <c r="B11" s="5">
        <v>18</v>
      </c>
      <c r="C11" s="57">
        <v>12677583.596899999</v>
      </c>
      <c r="D11" s="57">
        <v>10108408</v>
      </c>
    </row>
    <row r="12" spans="1:4" ht="14.25" customHeight="1" thickBot="1" x14ac:dyDescent="0.3">
      <c r="A12" s="16" t="s">
        <v>26</v>
      </c>
      <c r="B12" s="20">
        <v>19</v>
      </c>
      <c r="C12" s="64">
        <v>-9466329.5968999993</v>
      </c>
      <c r="D12" s="64">
        <v>-8435403</v>
      </c>
    </row>
    <row r="13" spans="1:4" ht="14.25" customHeight="1" x14ac:dyDescent="0.25">
      <c r="A13" s="4" t="s">
        <v>27</v>
      </c>
      <c r="B13" s="10"/>
      <c r="C13" s="74">
        <f>SUM(C11:C12)</f>
        <v>3211254</v>
      </c>
      <c r="D13" s="74">
        <f>SUM(D11:D12)</f>
        <v>1673005</v>
      </c>
    </row>
    <row r="14" spans="1:4" ht="14.25" customHeight="1" x14ac:dyDescent="0.25">
      <c r="A14" s="4" t="s">
        <v>55</v>
      </c>
      <c r="B14" s="5"/>
      <c r="C14" s="57"/>
      <c r="D14" s="57"/>
    </row>
    <row r="15" spans="1:4" ht="14.25" customHeight="1" x14ac:dyDescent="0.25">
      <c r="A15" s="15" t="s">
        <v>28</v>
      </c>
      <c r="B15" s="5">
        <v>20</v>
      </c>
      <c r="C15" s="57">
        <v>-1396190</v>
      </c>
      <c r="D15" s="57">
        <v>-978415</v>
      </c>
    </row>
    <row r="16" spans="1:4" ht="14.25" customHeight="1" thickBot="1" x14ac:dyDescent="0.3">
      <c r="A16" s="15" t="s">
        <v>76</v>
      </c>
      <c r="B16" s="5"/>
      <c r="C16" s="64">
        <v>51740</v>
      </c>
      <c r="D16" s="64">
        <v>16360</v>
      </c>
    </row>
    <row r="17" spans="1:4" ht="14.25" customHeight="1" x14ac:dyDescent="0.25">
      <c r="A17" s="27" t="s">
        <v>77</v>
      </c>
      <c r="B17" s="12"/>
      <c r="C17" s="74">
        <f>SUM(C13:C16)</f>
        <v>1866804</v>
      </c>
      <c r="D17" s="74">
        <f>SUM(D13:D16)</f>
        <v>710950</v>
      </c>
    </row>
    <row r="18" spans="1:4" ht="14.25" customHeight="1" x14ac:dyDescent="0.25">
      <c r="A18" s="28"/>
      <c r="B18" s="29"/>
      <c r="C18" s="57"/>
      <c r="D18" s="57"/>
    </row>
    <row r="19" spans="1:4" ht="14.25" customHeight="1" x14ac:dyDescent="0.25">
      <c r="A19" s="15" t="s">
        <v>78</v>
      </c>
      <c r="B19" s="5">
        <v>21</v>
      </c>
      <c r="C19" s="57">
        <v>2220720</v>
      </c>
      <c r="D19" s="57">
        <v>1448281</v>
      </c>
    </row>
    <row r="20" spans="1:4" ht="14.25" customHeight="1" thickBot="1" x14ac:dyDescent="0.3">
      <c r="A20" s="15" t="s">
        <v>29</v>
      </c>
      <c r="B20" s="5">
        <v>21</v>
      </c>
      <c r="C20" s="64">
        <v>-2818990</v>
      </c>
      <c r="D20" s="64">
        <v>-1639291</v>
      </c>
    </row>
    <row r="21" spans="1:4" ht="14.25" customHeight="1" x14ac:dyDescent="0.25">
      <c r="A21" s="27" t="s">
        <v>30</v>
      </c>
      <c r="B21" s="30"/>
      <c r="C21" s="74">
        <f>SUM(C17:C20)</f>
        <v>1268534</v>
      </c>
      <c r="D21" s="74">
        <f>SUM(D17:D20)</f>
        <v>519940</v>
      </c>
    </row>
    <row r="22" spans="1:4" ht="14.25" customHeight="1" x14ac:dyDescent="0.25">
      <c r="A22" s="15" t="s">
        <v>55</v>
      </c>
      <c r="B22" s="5"/>
      <c r="C22" s="57"/>
      <c r="D22" s="57"/>
    </row>
    <row r="23" spans="1:4" ht="14.25" customHeight="1" thickBot="1" x14ac:dyDescent="0.3">
      <c r="A23" s="16" t="s">
        <v>31</v>
      </c>
      <c r="B23" s="20">
        <v>22</v>
      </c>
      <c r="C23" s="64">
        <v>-308251</v>
      </c>
      <c r="D23" s="64">
        <v>-124162</v>
      </c>
    </row>
    <row r="24" spans="1:4" ht="14.25" customHeight="1" thickBot="1" x14ac:dyDescent="0.3">
      <c r="A24" s="19" t="s">
        <v>117</v>
      </c>
      <c r="B24" s="17"/>
      <c r="C24" s="73">
        <f>SUM(C21:C23)</f>
        <v>960283</v>
      </c>
      <c r="D24" s="73">
        <f>SUM(D21:D23)</f>
        <v>395778</v>
      </c>
    </row>
    <row r="25" spans="1:4" ht="14.25" customHeight="1" x14ac:dyDescent="0.25">
      <c r="A25" s="4"/>
      <c r="B25" s="10"/>
      <c r="C25" s="57"/>
      <c r="D25" s="57"/>
    </row>
    <row r="26" spans="1:4" ht="14.25" customHeight="1" x14ac:dyDescent="0.25">
      <c r="A26" s="15" t="s">
        <v>79</v>
      </c>
      <c r="B26" s="10"/>
      <c r="C26" s="57">
        <v>0</v>
      </c>
      <c r="D26" s="57">
        <v>0</v>
      </c>
    </row>
    <row r="27" spans="1:4" ht="14.25" customHeight="1" thickBot="1" x14ac:dyDescent="0.3">
      <c r="A27" s="4" t="s">
        <v>81</v>
      </c>
      <c r="B27" s="10"/>
      <c r="C27" s="71">
        <f>C24</f>
        <v>960283</v>
      </c>
      <c r="D27" s="72">
        <f>D24</f>
        <v>395778</v>
      </c>
    </row>
    <row r="28" spans="1:4" ht="14.25" customHeight="1" thickTop="1" x14ac:dyDescent="0.25">
      <c r="A28" s="31"/>
      <c r="B28" s="32"/>
      <c r="C28" s="65"/>
      <c r="D28" s="57"/>
    </row>
    <row r="29" spans="1:4" ht="14.25" customHeight="1" x14ac:dyDescent="0.25">
      <c r="A29" s="4" t="s">
        <v>32</v>
      </c>
      <c r="B29" s="5"/>
      <c r="C29" s="57">
        <v>0</v>
      </c>
      <c r="D29" s="57">
        <v>0</v>
      </c>
    </row>
    <row r="30" spans="1:4" ht="14.25" customHeight="1" thickBot="1" x14ac:dyDescent="0.3">
      <c r="A30" s="33" t="s">
        <v>82</v>
      </c>
      <c r="B30" s="21">
        <v>12</v>
      </c>
      <c r="C30" s="66">
        <f>C27/30</f>
        <v>32009.433333333334</v>
      </c>
      <c r="D30" s="67">
        <f>D27/30</f>
        <v>13192.6</v>
      </c>
    </row>
    <row r="31" spans="1:4" ht="14.25" customHeight="1" thickTop="1" x14ac:dyDescent="0.25">
      <c r="C31" s="68"/>
    </row>
    <row r="33" spans="1:2" ht="14.25" customHeight="1" x14ac:dyDescent="0.25">
      <c r="A33" s="22" t="s">
        <v>69</v>
      </c>
      <c r="B33" t="s">
        <v>70</v>
      </c>
    </row>
    <row r="34" spans="1:2" ht="14.25" customHeight="1" x14ac:dyDescent="0.25">
      <c r="B34" t="s">
        <v>71</v>
      </c>
    </row>
    <row r="35" spans="1:2" ht="14.25" customHeight="1" x14ac:dyDescent="0.25">
      <c r="A35" s="22" t="s">
        <v>72</v>
      </c>
      <c r="B35" t="s">
        <v>70</v>
      </c>
    </row>
    <row r="36" spans="1:2" ht="14.25" customHeight="1" x14ac:dyDescent="0.25">
      <c r="B36" t="s">
        <v>73</v>
      </c>
    </row>
    <row r="37" spans="1:2" ht="14.25" customHeight="1" x14ac:dyDescent="0.25">
      <c r="A37" s="22" t="s">
        <v>74</v>
      </c>
      <c r="B37" t="s">
        <v>70</v>
      </c>
    </row>
    <row r="38" spans="1:2" ht="14.25" customHeight="1" x14ac:dyDescent="0.25">
      <c r="B38" t="s">
        <v>110</v>
      </c>
    </row>
  </sheetData>
  <mergeCells count="3">
    <mergeCell ref="A7:B8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ACD81-C292-4EA7-937A-7DA84C4BD31E}">
  <dimension ref="A2:D48"/>
  <sheetViews>
    <sheetView workbookViewId="0">
      <selection activeCell="C39" sqref="C39"/>
    </sheetView>
  </sheetViews>
  <sheetFormatPr defaultRowHeight="14.25" customHeight="1" x14ac:dyDescent="0.25"/>
  <cols>
    <col min="1" max="1" width="82.85546875" customWidth="1"/>
    <col min="3" max="4" width="13.28515625" customWidth="1"/>
  </cols>
  <sheetData>
    <row r="2" spans="1:4" ht="14.25" customHeight="1" x14ac:dyDescent="0.25">
      <c r="A2" s="22" t="s">
        <v>66</v>
      </c>
    </row>
    <row r="3" spans="1:4" ht="14.25" customHeight="1" x14ac:dyDescent="0.25">
      <c r="A3" s="23" t="s">
        <v>67</v>
      </c>
    </row>
    <row r="4" spans="1:4" ht="14.25" customHeight="1" x14ac:dyDescent="0.25">
      <c r="A4" s="23" t="s">
        <v>98</v>
      </c>
    </row>
    <row r="5" spans="1:4" ht="14.25" customHeight="1" x14ac:dyDescent="0.25">
      <c r="A5" s="90" t="s">
        <v>119</v>
      </c>
    </row>
    <row r="7" spans="1:4" ht="14.25" customHeight="1" x14ac:dyDescent="0.25">
      <c r="A7" s="91"/>
      <c r="B7" s="94"/>
      <c r="C7" s="94" t="s">
        <v>107</v>
      </c>
      <c r="D7" s="94"/>
    </row>
    <row r="8" spans="1:4" ht="14.25" customHeight="1" thickBot="1" x14ac:dyDescent="0.3">
      <c r="A8" s="91"/>
      <c r="B8" s="94"/>
      <c r="C8" s="95" t="s">
        <v>121</v>
      </c>
      <c r="D8" s="95"/>
    </row>
    <row r="9" spans="1:4" ht="14.25" customHeight="1" thickBot="1" x14ac:dyDescent="0.3">
      <c r="A9" s="25" t="s">
        <v>47</v>
      </c>
      <c r="B9" s="24" t="s">
        <v>49</v>
      </c>
      <c r="C9" s="3" t="s">
        <v>108</v>
      </c>
      <c r="D9" s="49" t="s">
        <v>50</v>
      </c>
    </row>
    <row r="10" spans="1:4" ht="14.25" customHeight="1" x14ac:dyDescent="0.25">
      <c r="A10" s="4" t="s">
        <v>33</v>
      </c>
      <c r="B10" s="10"/>
      <c r="C10" s="75"/>
      <c r="D10" s="76"/>
    </row>
    <row r="11" spans="1:4" ht="14.25" customHeight="1" x14ac:dyDescent="0.25">
      <c r="A11" s="15" t="s">
        <v>34</v>
      </c>
      <c r="B11" s="10"/>
      <c r="C11" s="76">
        <v>11543846</v>
      </c>
      <c r="D11" s="76">
        <v>6378448</v>
      </c>
    </row>
    <row r="12" spans="1:4" ht="14.25" customHeight="1" x14ac:dyDescent="0.25">
      <c r="A12" s="15" t="s">
        <v>35</v>
      </c>
      <c r="B12" s="10"/>
      <c r="C12" s="76">
        <v>-11584938.09144</v>
      </c>
      <c r="D12" s="76">
        <v>-8807920</v>
      </c>
    </row>
    <row r="13" spans="1:4" ht="14.25" customHeight="1" x14ac:dyDescent="0.25">
      <c r="A13" s="15" t="s">
        <v>36</v>
      </c>
      <c r="B13" s="10"/>
      <c r="C13" s="76">
        <v>-664409</v>
      </c>
      <c r="D13" s="76">
        <v>-479201</v>
      </c>
    </row>
    <row r="14" spans="1:4" ht="14.25" customHeight="1" thickBot="1" x14ac:dyDescent="0.3">
      <c r="A14" s="16" t="s">
        <v>84</v>
      </c>
      <c r="B14" s="20"/>
      <c r="C14" s="77">
        <v>-167133</v>
      </c>
      <c r="D14" s="77">
        <v>61532</v>
      </c>
    </row>
    <row r="15" spans="1:4" ht="34.5" customHeight="1" thickBot="1" x14ac:dyDescent="0.3">
      <c r="A15" s="19" t="s">
        <v>85</v>
      </c>
      <c r="B15" s="20"/>
      <c r="C15" s="78">
        <f>SUM(C11:C14)</f>
        <v>-872634.09143999964</v>
      </c>
      <c r="D15" s="81">
        <f>SUM(D11:D14)</f>
        <v>-2847141</v>
      </c>
    </row>
    <row r="16" spans="1:4" ht="14.25" customHeight="1" x14ac:dyDescent="0.25">
      <c r="A16" s="15" t="s">
        <v>86</v>
      </c>
      <c r="B16" s="5"/>
      <c r="C16" s="76">
        <v>1087375</v>
      </c>
      <c r="D16" s="76">
        <v>873792</v>
      </c>
    </row>
    <row r="17" spans="1:4" ht="14.25" customHeight="1" x14ac:dyDescent="0.25">
      <c r="A17" s="15" t="s">
        <v>87</v>
      </c>
      <c r="B17" s="5">
        <v>13.14</v>
      </c>
      <c r="C17" s="76">
        <v>-2957022</v>
      </c>
      <c r="D17" s="76">
        <v>-1876998</v>
      </c>
    </row>
    <row r="18" spans="1:4" ht="14.25" customHeight="1" thickBot="1" x14ac:dyDescent="0.3">
      <c r="A18" s="16" t="s">
        <v>37</v>
      </c>
      <c r="B18" s="20"/>
      <c r="C18" s="77">
        <v>-413690</v>
      </c>
      <c r="D18" s="77">
        <v>-281200</v>
      </c>
    </row>
    <row r="19" spans="1:4" ht="14.25" customHeight="1" thickBot="1" x14ac:dyDescent="0.3">
      <c r="A19" s="50" t="s">
        <v>88</v>
      </c>
      <c r="B19" s="20"/>
      <c r="C19" s="78">
        <f>SUM(C15:C18)</f>
        <v>-3155971.0914399996</v>
      </c>
      <c r="D19" s="81">
        <f>SUM(D15:D18)</f>
        <v>-4131547</v>
      </c>
    </row>
    <row r="20" spans="1:4" ht="14.25" customHeight="1" x14ac:dyDescent="0.25">
      <c r="A20" s="4" t="s">
        <v>38</v>
      </c>
      <c r="B20" s="5"/>
      <c r="C20" s="75"/>
      <c r="D20" s="75"/>
    </row>
    <row r="21" spans="1:4" ht="14.25" customHeight="1" x14ac:dyDescent="0.25">
      <c r="A21" s="15" t="s">
        <v>89</v>
      </c>
      <c r="B21" s="5">
        <v>5</v>
      </c>
      <c r="C21" s="76">
        <v>-90</v>
      </c>
      <c r="D21" s="76">
        <v>-236</v>
      </c>
    </row>
    <row r="22" spans="1:4" ht="14.25" customHeight="1" x14ac:dyDescent="0.25">
      <c r="A22" s="15" t="s">
        <v>39</v>
      </c>
      <c r="B22" s="5"/>
      <c r="C22" s="87">
        <v>-543401.90856000001</v>
      </c>
      <c r="D22" s="87">
        <v>-574263</v>
      </c>
    </row>
    <row r="23" spans="1:4" ht="14.25" customHeight="1" x14ac:dyDescent="0.25">
      <c r="A23" s="15" t="s">
        <v>40</v>
      </c>
      <c r="B23" s="5"/>
      <c r="C23" s="87">
        <v>0</v>
      </c>
      <c r="D23" s="87" t="s">
        <v>112</v>
      </c>
    </row>
    <row r="24" spans="1:4" ht="14.25" customHeight="1" x14ac:dyDescent="0.25">
      <c r="A24" s="15" t="s">
        <v>90</v>
      </c>
      <c r="B24" s="5"/>
      <c r="C24" s="87">
        <v>-168833727</v>
      </c>
      <c r="D24" s="87">
        <v>-445216967</v>
      </c>
    </row>
    <row r="25" spans="1:4" ht="14.25" customHeight="1" x14ac:dyDescent="0.25">
      <c r="A25" s="15" t="s">
        <v>91</v>
      </c>
      <c r="B25" s="5"/>
      <c r="C25" s="87">
        <v>168833727</v>
      </c>
      <c r="D25" s="87">
        <v>445216967</v>
      </c>
    </row>
    <row r="26" spans="1:4" ht="14.25" customHeight="1" x14ac:dyDescent="0.25">
      <c r="A26" s="15" t="s">
        <v>41</v>
      </c>
      <c r="B26" s="5">
        <v>9</v>
      </c>
      <c r="C26" s="87">
        <v>0</v>
      </c>
      <c r="D26" s="87">
        <v>460947</v>
      </c>
    </row>
    <row r="27" spans="1:4" ht="14.25" customHeight="1" x14ac:dyDescent="0.25">
      <c r="A27" s="15" t="s">
        <v>42</v>
      </c>
      <c r="B27" s="5"/>
      <c r="C27" s="87">
        <v>-31532295</v>
      </c>
      <c r="D27" s="87">
        <v>-27923445</v>
      </c>
    </row>
    <row r="28" spans="1:4" ht="14.25" customHeight="1" thickBot="1" x14ac:dyDescent="0.3">
      <c r="A28" s="16" t="s">
        <v>92</v>
      </c>
      <c r="B28" s="20"/>
      <c r="C28" s="88">
        <v>31579179</v>
      </c>
      <c r="D28" s="88">
        <v>27137561</v>
      </c>
    </row>
    <row r="29" spans="1:4" ht="14.25" customHeight="1" x14ac:dyDescent="0.25">
      <c r="A29" s="4" t="s">
        <v>93</v>
      </c>
      <c r="B29" s="96"/>
      <c r="C29" s="98">
        <f>SUM(C21:C28)</f>
        <v>-496607.90856000781</v>
      </c>
      <c r="D29" s="98">
        <f>SUM(D21:D28)</f>
        <v>-899436</v>
      </c>
    </row>
    <row r="30" spans="1:4" ht="14.25" customHeight="1" thickBot="1" x14ac:dyDescent="0.3">
      <c r="A30" s="19" t="s">
        <v>94</v>
      </c>
      <c r="B30" s="97"/>
      <c r="C30" s="99"/>
      <c r="D30" s="99"/>
    </row>
    <row r="31" spans="1:4" ht="14.25" customHeight="1" x14ac:dyDescent="0.25">
      <c r="A31" s="4" t="s">
        <v>43</v>
      </c>
      <c r="B31" s="5"/>
      <c r="C31" s="76"/>
      <c r="D31" s="76"/>
    </row>
    <row r="32" spans="1:4" ht="14.25" customHeight="1" x14ac:dyDescent="0.25">
      <c r="A32" s="15" t="s">
        <v>44</v>
      </c>
      <c r="B32" s="5">
        <v>14</v>
      </c>
      <c r="C32" s="76">
        <v>6235118</v>
      </c>
      <c r="D32" s="76">
        <v>3290215</v>
      </c>
    </row>
    <row r="33" spans="1:4" ht="14.25" customHeight="1" x14ac:dyDescent="0.25">
      <c r="A33" s="15" t="s">
        <v>45</v>
      </c>
      <c r="B33" s="5">
        <v>14</v>
      </c>
      <c r="C33" s="76">
        <v>-4416531</v>
      </c>
      <c r="D33" s="76">
        <v>-1005280</v>
      </c>
    </row>
    <row r="34" spans="1:4" ht="14.25" customHeight="1" x14ac:dyDescent="0.25">
      <c r="A34" s="15" t="s">
        <v>95</v>
      </c>
      <c r="B34" s="5">
        <v>12</v>
      </c>
      <c r="C34" s="76">
        <v>0</v>
      </c>
      <c r="D34" s="76"/>
    </row>
    <row r="35" spans="1:4" ht="14.25" customHeight="1" thickBot="1" x14ac:dyDescent="0.3">
      <c r="A35" s="16" t="s">
        <v>96</v>
      </c>
      <c r="B35" s="20"/>
      <c r="C35" s="77">
        <v>43163</v>
      </c>
      <c r="D35" s="77"/>
    </row>
    <row r="36" spans="1:4" ht="14.25" customHeight="1" thickBot="1" x14ac:dyDescent="0.3">
      <c r="A36" s="19" t="s">
        <v>97</v>
      </c>
      <c r="B36" s="20"/>
      <c r="C36" s="78">
        <f>SUM(C32:C35)</f>
        <v>1861750</v>
      </c>
      <c r="D36" s="81">
        <f>SUM(D32:D35)</f>
        <v>2284935</v>
      </c>
    </row>
    <row r="37" spans="1:4" ht="14.25" customHeight="1" x14ac:dyDescent="0.25">
      <c r="A37" s="15"/>
      <c r="B37" s="5"/>
      <c r="C37" s="75"/>
      <c r="D37" s="75"/>
    </row>
    <row r="38" spans="1:4" ht="14.25" customHeight="1" thickBot="1" x14ac:dyDescent="0.3">
      <c r="A38" s="19" t="s">
        <v>46</v>
      </c>
      <c r="B38" s="20"/>
      <c r="C38" s="78">
        <f>C19+C29+C36</f>
        <v>-1790829.0000000075</v>
      </c>
      <c r="D38" s="84">
        <f>D19+D29+D36</f>
        <v>-2746048</v>
      </c>
    </row>
    <row r="39" spans="1:4" ht="14.25" customHeight="1" thickBot="1" x14ac:dyDescent="0.3">
      <c r="A39" s="15" t="s">
        <v>116</v>
      </c>
      <c r="B39" s="5">
        <v>11</v>
      </c>
      <c r="C39" s="75">
        <v>2445773.999999959</v>
      </c>
      <c r="D39" s="75">
        <v>3137907</v>
      </c>
    </row>
    <row r="40" spans="1:4" ht="14.25" customHeight="1" thickBot="1" x14ac:dyDescent="0.3">
      <c r="A40" s="8" t="s">
        <v>118</v>
      </c>
      <c r="B40" s="9">
        <v>11</v>
      </c>
      <c r="C40" s="82">
        <f>C38+C39</f>
        <v>654944.99999995157</v>
      </c>
      <c r="D40" s="82">
        <f>D38+D39</f>
        <v>391859</v>
      </c>
    </row>
    <row r="43" spans="1:4" ht="14.25" customHeight="1" x14ac:dyDescent="0.25">
      <c r="A43" s="22" t="s">
        <v>69</v>
      </c>
      <c r="B43" t="s">
        <v>70</v>
      </c>
    </row>
    <row r="44" spans="1:4" ht="14.25" customHeight="1" x14ac:dyDescent="0.25">
      <c r="B44" t="s">
        <v>71</v>
      </c>
    </row>
    <row r="45" spans="1:4" ht="14.25" customHeight="1" x14ac:dyDescent="0.25">
      <c r="A45" s="22" t="s">
        <v>72</v>
      </c>
      <c r="B45" t="s">
        <v>70</v>
      </c>
    </row>
    <row r="46" spans="1:4" ht="14.25" customHeight="1" x14ac:dyDescent="0.25">
      <c r="B46" t="s">
        <v>73</v>
      </c>
    </row>
    <row r="47" spans="1:4" ht="14.25" customHeight="1" x14ac:dyDescent="0.25">
      <c r="A47" s="22" t="s">
        <v>74</v>
      </c>
      <c r="B47" t="s">
        <v>70</v>
      </c>
    </row>
    <row r="48" spans="1:4" ht="14.25" customHeight="1" x14ac:dyDescent="0.25">
      <c r="B48" t="s">
        <v>110</v>
      </c>
    </row>
  </sheetData>
  <mergeCells count="7">
    <mergeCell ref="A7:A8"/>
    <mergeCell ref="B7:B8"/>
    <mergeCell ref="C7:D7"/>
    <mergeCell ref="C8:D8"/>
    <mergeCell ref="B29:B30"/>
    <mergeCell ref="C29:C30"/>
    <mergeCell ref="D29:D3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"/>
  <sheetViews>
    <sheetView workbookViewId="0">
      <selection activeCell="F27" sqref="F27"/>
    </sheetView>
  </sheetViews>
  <sheetFormatPr defaultRowHeight="14.25" customHeight="1" x14ac:dyDescent="0.25"/>
  <cols>
    <col min="1" max="1" width="49.28515625" customWidth="1"/>
    <col min="2" max="2" width="9.85546875" bestFit="1" customWidth="1"/>
    <col min="3" max="3" width="16.5703125" customWidth="1"/>
    <col min="4" max="4" width="17.5703125" customWidth="1"/>
    <col min="5" max="5" width="13.42578125" customWidth="1"/>
    <col min="6" max="6" width="19" customWidth="1"/>
    <col min="7" max="7" width="9.85546875" bestFit="1" customWidth="1"/>
  </cols>
  <sheetData>
    <row r="2" spans="1:6" ht="14.25" customHeight="1" x14ac:dyDescent="0.25">
      <c r="A2" s="22" t="s">
        <v>66</v>
      </c>
    </row>
    <row r="3" spans="1:6" ht="14.25" customHeight="1" x14ac:dyDescent="0.25">
      <c r="A3" s="23" t="s">
        <v>67</v>
      </c>
    </row>
    <row r="4" spans="1:6" ht="14.25" customHeight="1" x14ac:dyDescent="0.25">
      <c r="A4" s="23" t="s">
        <v>106</v>
      </c>
    </row>
    <row r="5" spans="1:6" ht="14.25" customHeight="1" x14ac:dyDescent="0.25">
      <c r="A5" s="90" t="s">
        <v>119</v>
      </c>
    </row>
    <row r="6" spans="1:6" ht="14.25" customHeight="1" x14ac:dyDescent="0.25">
      <c r="A6" s="23"/>
    </row>
    <row r="7" spans="1:6" ht="14.25" customHeight="1" x14ac:dyDescent="0.25">
      <c r="A7" s="100" t="s">
        <v>47</v>
      </c>
      <c r="B7" s="93" t="s">
        <v>14</v>
      </c>
      <c r="C7" s="93" t="s">
        <v>59</v>
      </c>
      <c r="D7" s="93" t="s">
        <v>15</v>
      </c>
      <c r="E7" s="2" t="s">
        <v>99</v>
      </c>
      <c r="F7" s="93" t="s">
        <v>102</v>
      </c>
    </row>
    <row r="8" spans="1:6" ht="14.25" customHeight="1" x14ac:dyDescent="0.25">
      <c r="A8" s="100"/>
      <c r="B8" s="93"/>
      <c r="C8" s="93"/>
      <c r="D8" s="93"/>
      <c r="E8" s="2" t="s">
        <v>100</v>
      </c>
      <c r="F8" s="93"/>
    </row>
    <row r="9" spans="1:6" ht="14.25" customHeight="1" thickBot="1" x14ac:dyDescent="0.3">
      <c r="A9" s="101"/>
      <c r="B9" s="102"/>
      <c r="C9" s="102"/>
      <c r="D9" s="102"/>
      <c r="E9" s="3" t="s">
        <v>101</v>
      </c>
      <c r="F9" s="102"/>
    </row>
    <row r="10" spans="1:6" ht="14.25" customHeight="1" x14ac:dyDescent="0.25">
      <c r="A10" s="51" t="s">
        <v>55</v>
      </c>
      <c r="B10" s="26"/>
      <c r="C10" s="26"/>
      <c r="D10" s="26"/>
      <c r="E10" s="26"/>
      <c r="F10" s="26"/>
    </row>
    <row r="11" spans="1:6" ht="14.25" customHeight="1" x14ac:dyDescent="0.25">
      <c r="A11" s="51" t="s">
        <v>113</v>
      </c>
      <c r="B11" s="75">
        <v>300000</v>
      </c>
      <c r="C11" s="75">
        <v>182606</v>
      </c>
      <c r="D11" s="75">
        <v>10484641</v>
      </c>
      <c r="E11" s="75">
        <v>2203637</v>
      </c>
      <c r="F11" s="75">
        <v>13170884</v>
      </c>
    </row>
    <row r="12" spans="1:6" ht="14.25" customHeight="1" x14ac:dyDescent="0.25">
      <c r="A12" s="52" t="s">
        <v>103</v>
      </c>
      <c r="B12" s="76" t="s">
        <v>80</v>
      </c>
      <c r="C12" s="76" t="s">
        <v>80</v>
      </c>
      <c r="D12" s="76" t="s">
        <v>80</v>
      </c>
      <c r="E12" s="76">
        <v>1500284</v>
      </c>
      <c r="F12" s="76">
        <v>1500284</v>
      </c>
    </row>
    <row r="13" spans="1:6" ht="14.25" customHeight="1" thickBot="1" x14ac:dyDescent="0.3">
      <c r="A13" s="53" t="s">
        <v>104</v>
      </c>
      <c r="B13" s="77" t="s">
        <v>80</v>
      </c>
      <c r="C13" s="77" t="s">
        <v>80</v>
      </c>
      <c r="D13" s="77" t="s">
        <v>80</v>
      </c>
      <c r="E13" s="77">
        <v>0</v>
      </c>
      <c r="F13" s="77">
        <v>0</v>
      </c>
    </row>
    <row r="14" spans="1:6" ht="14.25" customHeight="1" thickBot="1" x14ac:dyDescent="0.3">
      <c r="A14" s="53" t="s">
        <v>105</v>
      </c>
      <c r="B14" s="77" t="s">
        <v>80</v>
      </c>
      <c r="C14" s="77" t="s">
        <v>80</v>
      </c>
      <c r="D14" s="77" t="s">
        <v>80</v>
      </c>
      <c r="E14" s="77">
        <v>1500284</v>
      </c>
      <c r="F14" s="77">
        <v>1500284</v>
      </c>
    </row>
    <row r="15" spans="1:6" ht="14.25" customHeight="1" thickBot="1" x14ac:dyDescent="0.3">
      <c r="A15" s="53" t="s">
        <v>48</v>
      </c>
      <c r="B15" s="77" t="s">
        <v>80</v>
      </c>
      <c r="C15" s="77" t="s">
        <v>80</v>
      </c>
      <c r="D15" s="77" t="s">
        <v>80</v>
      </c>
      <c r="E15" s="77" t="s">
        <v>80</v>
      </c>
      <c r="F15" s="77" t="s">
        <v>80</v>
      </c>
    </row>
    <row r="16" spans="1:6" ht="14.25" customHeight="1" thickBot="1" x14ac:dyDescent="0.3">
      <c r="A16" s="54" t="s">
        <v>114</v>
      </c>
      <c r="B16" s="78">
        <f>SUM(B11:B15)</f>
        <v>300000</v>
      </c>
      <c r="C16" s="85">
        <f t="shared" ref="C16:D16" si="0">SUM(C11:C15)</f>
        <v>182606</v>
      </c>
      <c r="D16" s="85">
        <f t="shared" si="0"/>
        <v>10484641</v>
      </c>
      <c r="E16" s="85">
        <f>SUM(E11:E13)</f>
        <v>3703921</v>
      </c>
      <c r="F16" s="85">
        <f>SUM(F11:F13)</f>
        <v>14671168</v>
      </c>
    </row>
    <row r="17" spans="1:7" ht="14.25" customHeight="1" x14ac:dyDescent="0.25">
      <c r="A17" s="51" t="s">
        <v>55</v>
      </c>
      <c r="B17" s="76"/>
      <c r="C17" s="76"/>
      <c r="D17" s="76"/>
      <c r="E17" s="76"/>
      <c r="F17" s="76"/>
    </row>
    <row r="18" spans="1:7" ht="14.25" customHeight="1" x14ac:dyDescent="0.25">
      <c r="A18" s="52" t="s">
        <v>115</v>
      </c>
      <c r="B18" s="76" t="s">
        <v>80</v>
      </c>
      <c r="C18" s="76" t="s">
        <v>80</v>
      </c>
      <c r="D18" s="76" t="s">
        <v>80</v>
      </c>
      <c r="E18" s="76">
        <v>960283</v>
      </c>
      <c r="F18" s="76">
        <v>960283</v>
      </c>
    </row>
    <row r="19" spans="1:7" ht="14.25" customHeight="1" thickBot="1" x14ac:dyDescent="0.3">
      <c r="A19" s="52" t="s">
        <v>104</v>
      </c>
      <c r="B19" s="76" t="s">
        <v>80</v>
      </c>
      <c r="C19" s="76" t="s">
        <v>80</v>
      </c>
      <c r="D19" s="76" t="s">
        <v>80</v>
      </c>
      <c r="E19" s="76" t="s">
        <v>80</v>
      </c>
      <c r="F19" s="76" t="s">
        <v>80</v>
      </c>
    </row>
    <row r="20" spans="1:7" ht="14.25" customHeight="1" thickBot="1" x14ac:dyDescent="0.3">
      <c r="A20" s="55" t="s">
        <v>81</v>
      </c>
      <c r="B20" s="79" t="s">
        <v>80</v>
      </c>
      <c r="C20" s="79" t="s">
        <v>80</v>
      </c>
      <c r="D20" s="79" t="s">
        <v>80</v>
      </c>
      <c r="E20" s="79">
        <f>E18</f>
        <v>960283</v>
      </c>
      <c r="F20" s="79">
        <f>F18</f>
        <v>960283</v>
      </c>
    </row>
    <row r="21" spans="1:7" ht="14.25" customHeight="1" thickBot="1" x14ac:dyDescent="0.3">
      <c r="A21" s="53" t="s">
        <v>48</v>
      </c>
      <c r="B21" s="77" t="s">
        <v>80</v>
      </c>
      <c r="C21" s="77" t="s">
        <v>80</v>
      </c>
      <c r="D21" s="77" t="s">
        <v>80</v>
      </c>
      <c r="E21" s="77" t="s">
        <v>80</v>
      </c>
      <c r="F21" s="77" t="s">
        <v>80</v>
      </c>
    </row>
    <row r="22" spans="1:7" ht="14.25" customHeight="1" thickBot="1" x14ac:dyDescent="0.3">
      <c r="A22" s="56" t="s">
        <v>122</v>
      </c>
      <c r="B22" s="80">
        <v>300000</v>
      </c>
      <c r="C22" s="80">
        <v>182606</v>
      </c>
      <c r="D22" s="80">
        <f>D16</f>
        <v>10484641</v>
      </c>
      <c r="E22" s="80">
        <f>E16+E20</f>
        <v>4664204</v>
      </c>
      <c r="F22" s="80">
        <f>F16+F20</f>
        <v>15631451</v>
      </c>
      <c r="G22" s="83"/>
    </row>
    <row r="23" spans="1:7" ht="14.25" customHeight="1" thickTop="1" x14ac:dyDescent="0.25"/>
    <row r="25" spans="1:7" ht="14.25" customHeight="1" x14ac:dyDescent="0.25">
      <c r="A25" s="22" t="s">
        <v>69</v>
      </c>
      <c r="B25" t="s">
        <v>70</v>
      </c>
    </row>
    <row r="26" spans="1:7" ht="14.25" customHeight="1" x14ac:dyDescent="0.25">
      <c r="B26" t="s">
        <v>71</v>
      </c>
    </row>
    <row r="27" spans="1:7" ht="14.25" customHeight="1" x14ac:dyDescent="0.25">
      <c r="A27" s="22" t="s">
        <v>72</v>
      </c>
      <c r="B27" t="s">
        <v>70</v>
      </c>
    </row>
    <row r="28" spans="1:7" ht="14.25" customHeight="1" x14ac:dyDescent="0.25">
      <c r="B28" t="s">
        <v>73</v>
      </c>
    </row>
    <row r="29" spans="1:7" ht="14.25" customHeight="1" x14ac:dyDescent="0.25">
      <c r="A29" s="22" t="s">
        <v>74</v>
      </c>
      <c r="B29" t="s">
        <v>70</v>
      </c>
    </row>
    <row r="30" spans="1:7" ht="14.25" customHeight="1" x14ac:dyDescent="0.25">
      <c r="B30" t="s">
        <v>110</v>
      </c>
    </row>
  </sheetData>
  <mergeCells count="5">
    <mergeCell ref="A7:A9"/>
    <mergeCell ref="B7:B9"/>
    <mergeCell ref="C7:C9"/>
    <mergeCell ref="D7:D9"/>
    <mergeCell ref="F7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ОФП</vt:lpstr>
      <vt:lpstr>ОПиУ</vt:lpstr>
      <vt:lpstr>ДДС</vt:lpstr>
      <vt:lpstr>ОИК</vt:lpstr>
      <vt:lpstr>ОФП!_Hlk252994929</vt:lpstr>
      <vt:lpstr>ОФП!OLE_LINK1</vt:lpstr>
      <vt:lpstr>ОПиУ!OLE_LINK2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PC1225</dc:creator>
  <cp:lastModifiedBy>Айя</cp:lastModifiedBy>
  <dcterms:created xsi:type="dcterms:W3CDTF">2015-06-05T18:19:34Z</dcterms:created>
  <dcterms:modified xsi:type="dcterms:W3CDTF">2024-11-01T03:16:15Z</dcterms:modified>
</cp:coreProperties>
</file>