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0" windowWidth="15135" windowHeight="5745" activeTab="0"/>
  </bookViews>
  <sheets>
    <sheet name="баланс" sheetId="1" r:id="rId1"/>
    <sheet name="ОПУ" sheetId="2" r:id="rId2"/>
    <sheet name="деньги" sheetId="3" r:id="rId3"/>
    <sheet name="капитал" sheetId="4" r:id="rId4"/>
    <sheet name="Лист1" sheetId="5" r:id="rId5"/>
    <sheet name="Лист2" sheetId="6" r:id="rId6"/>
    <sheet name="Лист3" sheetId="7" r:id="rId7"/>
    <sheet name="Лист4" sheetId="8" r:id="rId8"/>
    <sheet name="Лист6" sheetId="9" r:id="rId9"/>
  </sheets>
  <definedNames>
    <definedName name="_xlnm.Print_Area" localSheetId="0">'баланс'!$A$1:$F$68</definedName>
    <definedName name="_xlnm.Print_Area" localSheetId="1">'ОПУ'!$A$1:$D$37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73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<sst xmlns="http://schemas.openxmlformats.org/spreadsheetml/2006/main" count="400" uniqueCount="321">
  <si>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</si>
  <si>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</si>
  <si>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</si>
  <si>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</si>
  <si>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</si>
  <si>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</si>
  <si>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Прочие доходы</t>
  </si>
  <si>
    <t>Административные расходы</t>
  </si>
  <si>
    <t>Прочие расходы</t>
  </si>
  <si>
    <t xml:space="preserve">Руководитель                 _____________________________  Искаков А.К.   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</si>
  <si>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</si>
  <si>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</si>
  <si>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</si>
  <si>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</si>
  <si>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</si>
  <si>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</si>
  <si>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</si>
  <si>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</si>
  <si>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</si>
  <si>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II. Долгосрочные активы</t>
  </si>
  <si>
    <t>Основные средства</t>
  </si>
  <si>
    <t>Нематериальные активы</t>
  </si>
  <si>
    <t>Отложенные налоговые активы</t>
  </si>
  <si>
    <t>III.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</si>
  <si>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</si>
  <si>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</si>
  <si>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</si>
  <si>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</si>
  <si>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</si>
  <si>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</si>
  <si>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</si>
  <si>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</si>
  <si>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Итого капитал</t>
  </si>
  <si>
    <t>(прямой метод)</t>
  </si>
  <si>
    <r>
      <t xml:space="preserve">Наименование организации            </t>
    </r>
    <r>
      <rPr>
        <b/>
        <sz val="10"/>
        <rFont val="Arial"/>
        <family val="2"/>
      </rPr>
      <t xml:space="preserve">АО "Батыс транзит"   </t>
    </r>
    <r>
      <rPr>
        <sz val="10"/>
        <rFont val="Arial"/>
        <family val="2"/>
      </rPr>
      <t xml:space="preserve">                                    </t>
    </r>
  </si>
  <si>
    <t>тыс.тенге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</si>
  <si>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</si>
  <si>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</si>
  <si>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</si>
  <si>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</si>
  <si>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</si>
  <si>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</si>
  <si>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</si>
  <si>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</si>
  <si>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</si>
  <si>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</si>
  <si>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>приобретение основных средств</t>
  </si>
  <si>
    <t xml:space="preserve">прочие выплаты </t>
  </si>
  <si>
    <t>III. Движение денежных средств от финансовой деятельности</t>
  </si>
  <si>
    <t>Капитал материнской организации</t>
  </si>
  <si>
    <t>Всего</t>
  </si>
  <si>
    <t>Нераспределенная прибыль</t>
  </si>
  <si>
    <t>Сальдо на 1 января предыдущего года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</si>
  <si>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</si>
  <si>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</si>
  <si>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</si>
  <si>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</si>
  <si>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</si>
  <si>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</si>
  <si>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</si>
  <si>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Прочие краткосрочные финансовые активы</t>
  </si>
  <si>
    <t>014</t>
  </si>
  <si>
    <t>015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</si>
  <si>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</si>
  <si>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</si>
  <si>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</si>
  <si>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</si>
  <si>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</si>
  <si>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110</t>
  </si>
  <si>
    <t>Долгосрочная торговая и прочая дебиторская задолженность</t>
  </si>
  <si>
    <t>120</t>
  </si>
  <si>
    <t>Итого долгосрочных активов (сумма строк с 110 по 123)</t>
  </si>
  <si>
    <t>Баланс (стр. 100 + стр. 101 + стр. 200)</t>
  </si>
  <si>
    <t>210</t>
  </si>
  <si>
    <t>Краткосрочные резервы</t>
  </si>
  <si>
    <t>Итого краткосрочных обязательств (сумма строк с 210 по 217)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</si>
  <si>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</si>
  <si>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</si>
  <si>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</si>
  <si>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</si>
  <si>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310</t>
  </si>
  <si>
    <t>311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</si>
  <si>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</si>
  <si>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</si>
  <si>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</si>
  <si>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</si>
  <si>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</si>
  <si>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</si>
  <si>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</si>
  <si>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</si>
  <si>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</si>
  <si>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 xml:space="preserve">Расходы по реализации 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</si>
  <si>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</si>
  <si>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</si>
  <si>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</si>
  <si>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</si>
  <si>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</si>
  <si>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</si>
  <si>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024</t>
  </si>
  <si>
    <t>025</t>
  </si>
  <si>
    <t>100</t>
  </si>
  <si>
    <t>Расходы по  подоходному налогу</t>
  </si>
  <si>
    <t>200</t>
  </si>
  <si>
    <t>300</t>
  </si>
  <si>
    <t>400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</si>
  <si>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</si>
  <si>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</si>
  <si>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</si>
  <si>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чистых инвестиций в зарубежные операции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</si>
  <si>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</si>
  <si>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</si>
  <si>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</si>
  <si>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</si>
  <si>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</si>
  <si>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</si>
  <si>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</si>
  <si>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реализация товаров и услуг</t>
  </si>
  <si>
    <t>прочая выручка</t>
  </si>
  <si>
    <t xml:space="preserve">авансы, полученные от покупателей, заказчиков </t>
  </si>
  <si>
    <t>поступления по договарам страхования</t>
  </si>
  <si>
    <t>полученные  вознаграждения</t>
  </si>
  <si>
    <t>авансы, выданные поставщикам товаров и услуг</t>
  </si>
  <si>
    <t>выплаты по оплате труда</t>
  </si>
  <si>
    <t xml:space="preserve">выплата вознаграждения </t>
  </si>
  <si>
    <t>выплаты по договарам страхования</t>
  </si>
  <si>
    <t>подоходный налог и другие платежи в бюджет</t>
  </si>
  <si>
    <t>026</t>
  </si>
  <si>
    <t>027</t>
  </si>
  <si>
    <t>3. Чистая сумма денежных средств от операционной деятельности (стр.010-стр.020)</t>
  </si>
  <si>
    <t>030</t>
  </si>
  <si>
    <t>040</t>
  </si>
  <si>
    <t>041</t>
  </si>
  <si>
    <t>042</t>
  </si>
  <si>
    <t>043</t>
  </si>
  <si>
    <t>реализация долевых инструментов других организаций (кроме дочерних) и долей участия в совместном предприниметельстве</t>
  </si>
  <si>
    <t>044</t>
  </si>
  <si>
    <t>реализация долговых инструментов других организаций</t>
  </si>
  <si>
    <t>045</t>
  </si>
  <si>
    <t>046</t>
  </si>
  <si>
    <t>возмещение при потере контроля над дочерними организациями</t>
  </si>
  <si>
    <t>реализация прочих финансовых активов</t>
  </si>
  <si>
    <t>047</t>
  </si>
  <si>
    <t>048</t>
  </si>
  <si>
    <t>полученные  дивиденды</t>
  </si>
  <si>
    <t>049</t>
  </si>
  <si>
    <t>050</t>
  </si>
  <si>
    <t>051</t>
  </si>
  <si>
    <t>060</t>
  </si>
  <si>
    <t>061</t>
  </si>
  <si>
    <t>062</t>
  </si>
  <si>
    <t>063</t>
  </si>
  <si>
    <t>приобретение долевых инструментов других организаций (кроме дочерних) и долей участия в совместном предприниметельстве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</si>
  <si>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</si>
  <si>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</si>
  <si>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064</t>
  </si>
  <si>
    <t>065</t>
  </si>
  <si>
    <t>066</t>
  </si>
  <si>
    <t>067</t>
  </si>
  <si>
    <t>приобретение прочих финансовых активов</t>
  </si>
  <si>
    <t xml:space="preserve">предоставление займов </t>
  </si>
  <si>
    <t>068</t>
  </si>
  <si>
    <t>069</t>
  </si>
  <si>
    <t>070</t>
  </si>
  <si>
    <t>071</t>
  </si>
  <si>
    <t>3. Чистая сумма денежных средств от инвестиционной деятельности (стр.040-стр.060)</t>
  </si>
  <si>
    <t>090</t>
  </si>
  <si>
    <t>080</t>
  </si>
  <si>
    <t>091</t>
  </si>
  <si>
    <t>получение займов</t>
  </si>
  <si>
    <t>полученные вознаграждения</t>
  </si>
  <si>
    <t>092</t>
  </si>
  <si>
    <t>093</t>
  </si>
  <si>
    <t>094</t>
  </si>
  <si>
    <t>погашение займов</t>
  </si>
  <si>
    <t>102</t>
  </si>
  <si>
    <t>выплата   дивидендов</t>
  </si>
  <si>
    <t>прочие выбытия</t>
  </si>
  <si>
    <t>103</t>
  </si>
  <si>
    <t>105</t>
  </si>
  <si>
    <t>3. Чистая сумма денежных средств от финансовой деятельности (стр. 090- стр.100)</t>
  </si>
  <si>
    <t>4. Влияние обменных курсов валют к тенге</t>
  </si>
  <si>
    <t>5. Увеличение +/- уменьшение денежных средств (стр.030+/-стр.080+/-стр.110)</t>
  </si>
  <si>
    <t>130</t>
  </si>
  <si>
    <t>140</t>
  </si>
  <si>
    <t>150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</si>
  <si>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</si>
  <si>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</si>
  <si>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Уставный (акционерный)   капитал</t>
  </si>
  <si>
    <t>Изменение в учетной политике</t>
  </si>
  <si>
    <t>Прибыль (убыток) за год</t>
  </si>
  <si>
    <t>220</t>
  </si>
  <si>
    <t>Прирост  от переоценки основных средств (за минусом налогового эффекта)</t>
  </si>
  <si>
    <t>221</t>
  </si>
  <si>
    <t>Перевод аммортизации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</si>
  <si>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</si>
  <si>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(за минусом налогового эффекта)</t>
  </si>
  <si>
    <t>223</t>
  </si>
  <si>
    <t>224</t>
  </si>
  <si>
    <t>225</t>
  </si>
  <si>
    <t>226</t>
  </si>
  <si>
    <t>227</t>
  </si>
  <si>
    <t>Хеджирование денежных потоков (за минусом налогового эффекта)</t>
  </si>
  <si>
    <t>Курсовая разница  по инвестициям в зарубежные организации</t>
  </si>
  <si>
    <t>228</t>
  </si>
  <si>
    <t>229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</si>
  <si>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</si>
  <si>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</si>
  <si>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</si>
  <si>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</si>
  <si>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</si>
  <si>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</si>
  <si>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  долевых инструментов,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</si>
  <si>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</si>
  <si>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</si>
  <si>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</si>
  <si>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</si>
  <si>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317</t>
  </si>
  <si>
    <t>Изменение в доле участия в дочерних организациях, не приводящей к потере контроля</t>
  </si>
  <si>
    <t>318</t>
  </si>
  <si>
    <t>401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</si>
  <si>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</si>
  <si>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</si>
  <si>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</si>
  <si>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</si>
  <si>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</si>
  <si>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</si>
  <si>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</si>
  <si>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</si>
  <si>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</si>
  <si>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</si>
  <si>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</si>
  <si>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</si>
  <si>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</si>
  <si>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</si>
  <si>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</si>
  <si>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</si>
  <si>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</si>
  <si>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</si>
  <si>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</si>
  <si>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</si>
  <si>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</si>
  <si>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800</t>
  </si>
  <si>
    <t>Сальдо на 1  января отчетного года (стр.100 + стр.200 + стр.300)</t>
  </si>
  <si>
    <t>Приложение  5</t>
  </si>
  <si>
    <t xml:space="preserve">к приказу Министра финансов </t>
  </si>
  <si>
    <t>Приложение  4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</si>
  <si>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</si>
  <si>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</si>
  <si>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</si>
  <si>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r>
      <t>Субъект предпринимательства:</t>
    </r>
    <r>
      <rPr>
        <b/>
        <sz val="9.5"/>
        <rFont val="Arial"/>
        <family val="2"/>
      </rPr>
      <t xml:space="preserve"> Крупного</t>
    </r>
  </si>
  <si>
    <t xml:space="preserve">приобретение нематериальных активов </t>
  </si>
  <si>
    <t xml:space="preserve"> </t>
  </si>
  <si>
    <r>
      <t>Срелнегодовая численность :    35</t>
    </r>
    <r>
      <rPr>
        <b/>
        <sz val="9.5"/>
        <rFont val="Arial"/>
        <family val="2"/>
      </rPr>
      <t xml:space="preserve">  чел.</t>
    </r>
  </si>
  <si>
    <t>Отчет о финансовом положении АО "Батыс транзит"</t>
  </si>
  <si>
    <t>Отчет о  совокупном годовом доходе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</si>
  <si>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</si>
  <si>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</si>
  <si>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Прим</t>
  </si>
  <si>
    <t>01</t>
  </si>
  <si>
    <t>06</t>
  </si>
  <si>
    <t>07</t>
  </si>
  <si>
    <t>08</t>
  </si>
  <si>
    <t>09</t>
  </si>
  <si>
    <t>10</t>
  </si>
  <si>
    <t>11</t>
  </si>
  <si>
    <t>17</t>
  </si>
  <si>
    <t>20</t>
  </si>
  <si>
    <t>О Б Я З А Т Е Л Ь С Т В А   И   К А П И Т А Л</t>
  </si>
  <si>
    <t>Дисконт займа собственника</t>
  </si>
  <si>
    <t>Дополнительно оплаченный капитал</t>
  </si>
  <si>
    <t>размещение банковских вкладов</t>
  </si>
  <si>
    <t xml:space="preserve">1. Поступление денежных средств, всего </t>
  </si>
  <si>
    <t xml:space="preserve">2. Выбытие денежных средств, всего  </t>
  </si>
  <si>
    <t>2. Выбытие денежных средств, всего</t>
  </si>
  <si>
    <t xml:space="preserve">2. Выбытие денежных средств, всего </t>
  </si>
  <si>
    <t>Налоговые  активы</t>
  </si>
  <si>
    <t>Краткосрочная  прочая дебиторская задолженность</t>
  </si>
  <si>
    <t>Незавершенное строительство</t>
  </si>
  <si>
    <t>Текущая часть банковских займов</t>
  </si>
  <si>
    <t>Долгосрочная часть банковских займов</t>
  </si>
  <si>
    <t>Налоги к оплате</t>
  </si>
  <si>
    <t xml:space="preserve">Выпущенные облигации </t>
  </si>
  <si>
    <t>Долгосрочные начисленные обязательства</t>
  </si>
  <si>
    <t>Торговая  дебиторская задолженность</t>
  </si>
  <si>
    <t>02</t>
  </si>
  <si>
    <t>03</t>
  </si>
  <si>
    <t>04</t>
  </si>
  <si>
    <t>05</t>
  </si>
  <si>
    <t>12</t>
  </si>
  <si>
    <t>13</t>
  </si>
  <si>
    <t>14</t>
  </si>
  <si>
    <t>15</t>
  </si>
  <si>
    <t>16</t>
  </si>
  <si>
    <t>18</t>
  </si>
  <si>
    <t>19</t>
  </si>
  <si>
    <t>Краткосрочная  кредиторская задолженность</t>
  </si>
  <si>
    <t>Начисленные обязательства и прочая кредиторская задолженность</t>
  </si>
  <si>
    <t>21</t>
  </si>
  <si>
    <t>22</t>
  </si>
  <si>
    <t>23</t>
  </si>
  <si>
    <t>24</t>
  </si>
  <si>
    <t>25</t>
  </si>
  <si>
    <t>26</t>
  </si>
  <si>
    <t xml:space="preserve">Валовая прибыль </t>
  </si>
  <si>
    <t>Итого операционная прибыль (убыток) (+/-)</t>
  </si>
  <si>
    <t>Прибыль (убыток) до налогообложения (+/- )</t>
  </si>
  <si>
    <t>Прибыль (убыток) за период</t>
  </si>
  <si>
    <t>приобретение незваршенного строительства</t>
  </si>
  <si>
    <t>размещение облигаций</t>
  </si>
  <si>
    <t>выкуп собственных облигаций</t>
  </si>
  <si>
    <t xml:space="preserve">Общая совокупная прибыль, всего </t>
  </si>
  <si>
    <t>Прочая совокупная прибыль</t>
  </si>
  <si>
    <t>Операции с собственниками, всего</t>
  </si>
  <si>
    <t xml:space="preserve">Пересчитанное сальдо </t>
  </si>
  <si>
    <t>возврат банкосвкого вклада</t>
  </si>
  <si>
    <r>
      <t xml:space="preserve"> на "</t>
    </r>
    <r>
      <rPr>
        <b/>
        <u val="single"/>
        <sz val="10"/>
        <rFont val="Arial Cyr"/>
        <family val="0"/>
      </rPr>
      <t xml:space="preserve"> 30 </t>
    </r>
    <r>
      <rPr>
        <b/>
        <sz val="10"/>
        <rFont val="Arial Cyr"/>
        <family val="0"/>
      </rPr>
      <t>" сентября 2013 года</t>
    </r>
  </si>
  <si>
    <t>за период, закончившийся  " 30" сентября 2013 года</t>
  </si>
  <si>
    <t>за период, закончившийся  " 30" сентября  2013 года</t>
  </si>
  <si>
    <t>Сальдо на 30 сентября (стр.500 + стр.600 + стр.700)</t>
  </si>
  <si>
    <t>Балансовая стоимость  1 простой акции  на 30 сентября 2013г.  (-10 577) тенге</t>
  </si>
  <si>
    <t xml:space="preserve">Управляющий директор по экономике и финансам __________________ Жакина Г.Г.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</si>
</sst>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_-* #,##0.0_р_._-;\-* #,##0.0_р_._-;_-* &quot;-&quot;??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_-* #,##0.00&quot;р.&quot;_-;\(* #,##0.00&quot;р.&quot;_-\);_-* &quot;-&quot;??&quot;р.&quot;_-;_-@_-"/>
    <numFmt numFmtId="175" formatCode="_-* #,##0.00&quot;р.&quot;_-;\(\ #,##0.00_-\);_-* &quot;-&quot;??&quot;р.&quot;_-;_-@_-"/>
    <numFmt numFmtId="176" formatCode="_-* #,##0.0&quot;р.&quot;_-;\(\ #,##0.0_-\);_-* &quot;-&quot;??&quot;р.&quot;_-;_-@_-"/>
    <numFmt numFmtId="177" formatCode="_-* #,##0&quot;р.&quot;_-;\(\ #,##0_-\);_-* &quot;-&quot;??&quot;р.&quot;_-;_-@_-"/>
    <numFmt numFmtId="178" formatCode="_-* #,##0_-;\(\ #,##0_-\);_-* &quot;-&quot;??_-;_-@_-"/>
    <numFmt numFmtId="179" formatCode="#,##0.00_ ;[Red]\-#,##0.00\ "/>
    <numFmt numFmtId="180" formatCode="0.00_ ;[Red]\-0.0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mbria"/>
      <family val="1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Arial Cyr"/>
      <family val="0"/>
    </font>
    <font>
      <sz val="10"/>
      <color theme="1"/>
      <name val="Arial"/>
      <family val="2"/>
    </font>
    <font>
      <sz val="11"/>
      <color theme="1"/>
      <name val="Cambria"/>
      <family val="1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56">
      <alignment/>
      <protection/>
    </xf>
    <xf numFmtId="0" fontId="5" fillId="0" borderId="0" xfId="56" applyFont="1" applyAlignment="1">
      <alignment horizontal="center"/>
      <protection/>
    </xf>
    <xf numFmtId="0" fontId="3" fillId="0" borderId="10" xfId="56" applyFont="1" applyBorder="1" applyAlignment="1">
      <alignment horizontal="center" vertical="center" wrapText="1"/>
      <protection/>
    </xf>
    <xf numFmtId="3" fontId="3" fillId="33" borderId="11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56" applyFont="1">
      <alignment/>
      <protection/>
    </xf>
    <xf numFmtId="3" fontId="5" fillId="0" borderId="0" xfId="56" applyNumberFormat="1" applyFont="1">
      <alignment/>
      <protection/>
    </xf>
    <xf numFmtId="0" fontId="5" fillId="0" borderId="0" xfId="56" applyFont="1" applyAlignment="1">
      <alignment/>
      <protection/>
    </xf>
    <xf numFmtId="3" fontId="5" fillId="0" borderId="0" xfId="56" applyNumberFormat="1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4" applyAlignment="1">
      <alignment horizontal="right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4" fontId="9" fillId="0" borderId="0" xfId="71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2" fillId="33" borderId="0" xfId="57" applyFill="1">
      <alignment/>
      <protection/>
    </xf>
    <xf numFmtId="0" fontId="2" fillId="33" borderId="0" xfId="57" applyFont="1" applyFill="1">
      <alignment/>
      <protection/>
    </xf>
    <xf numFmtId="0" fontId="2" fillId="33" borderId="0" xfId="57" applyFill="1" applyAlignment="1">
      <alignment horizontal="center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5" fillId="33" borderId="13" xfId="57" applyFont="1" applyFill="1" applyBorder="1" applyAlignment="1">
      <alignment horizontal="center" vertical="center" wrapText="1"/>
      <protection/>
    </xf>
    <xf numFmtId="0" fontId="5" fillId="33" borderId="14" xfId="57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53" fillId="0" borderId="0" xfId="0" applyFont="1" applyAlignment="1">
      <alignment/>
    </xf>
    <xf numFmtId="3" fontId="10" fillId="33" borderId="10" xfId="54" applyNumberFormat="1" applyFont="1" applyFill="1" applyBorder="1" applyAlignment="1">
      <alignment horizontal="center" vertical="center" wrapText="1"/>
      <protection/>
    </xf>
    <xf numFmtId="3" fontId="5" fillId="33" borderId="15" xfId="57" applyNumberFormat="1" applyFont="1" applyFill="1" applyBorder="1" applyAlignment="1">
      <alignment horizontal="right" vertical="center"/>
      <protection/>
    </xf>
    <xf numFmtId="3" fontId="2" fillId="33" borderId="16" xfId="57" applyNumberFormat="1" applyFill="1" applyBorder="1" applyAlignment="1">
      <alignment vertical="center"/>
      <protection/>
    </xf>
    <xf numFmtId="3" fontId="2" fillId="33" borderId="15" xfId="57" applyNumberFormat="1" applyFill="1" applyBorder="1" applyAlignment="1">
      <alignment horizontal="right" vertical="center"/>
      <protection/>
    </xf>
    <xf numFmtId="3" fontId="2" fillId="33" borderId="16" xfId="57" applyNumberFormat="1" applyFont="1" applyFill="1" applyBorder="1" applyAlignment="1">
      <alignment vertical="center"/>
      <protection/>
    </xf>
    <xf numFmtId="3" fontId="2" fillId="33" borderId="15" xfId="57" applyNumberFormat="1" applyFill="1" applyBorder="1" applyAlignment="1">
      <alignment vertical="center"/>
      <protection/>
    </xf>
    <xf numFmtId="3" fontId="5" fillId="33" borderId="16" xfId="57" applyNumberFormat="1" applyFont="1" applyFill="1" applyBorder="1" applyAlignment="1">
      <alignment vertical="center"/>
      <protection/>
    </xf>
    <xf numFmtId="0" fontId="9" fillId="33" borderId="17" xfId="54" applyFont="1" applyFill="1" applyBorder="1" applyAlignment="1">
      <alignment horizontal="center" vertical="center"/>
      <protection/>
    </xf>
    <xf numFmtId="3" fontId="9" fillId="33" borderId="15" xfId="71" applyNumberFormat="1" applyFont="1" applyFill="1" applyBorder="1" applyAlignment="1">
      <alignment horizontal="center" vertical="center"/>
    </xf>
    <xf numFmtId="3" fontId="9" fillId="33" borderId="16" xfId="71" applyNumberFormat="1" applyFont="1" applyFill="1" applyBorder="1" applyAlignment="1">
      <alignment horizontal="center" vertical="center"/>
    </xf>
    <xf numFmtId="3" fontId="12" fillId="33" borderId="16" xfId="71" applyNumberFormat="1" applyFont="1" applyFill="1" applyBorder="1" applyAlignment="1">
      <alignment horizontal="center" vertical="center"/>
    </xf>
    <xf numFmtId="4" fontId="6" fillId="0" borderId="0" xfId="54" applyNumberFormat="1" applyAlignment="1">
      <alignment horizontal="center"/>
      <protection/>
    </xf>
    <xf numFmtId="0" fontId="2" fillId="0" borderId="18" xfId="56" applyBorder="1" applyAlignment="1">
      <alignment horizontal="left" vertical="center" wrapText="1"/>
      <protection/>
    </xf>
    <xf numFmtId="3" fontId="15" fillId="33" borderId="19" xfId="57" applyNumberFormat="1" applyFont="1" applyFill="1" applyBorder="1" applyAlignment="1">
      <alignment vertical="center"/>
      <protection/>
    </xf>
    <xf numFmtId="3" fontId="5" fillId="33" borderId="20" xfId="57" applyNumberFormat="1" applyFont="1" applyFill="1" applyBorder="1" applyAlignment="1">
      <alignment horizontal="right" vertical="center"/>
      <protection/>
    </xf>
    <xf numFmtId="3" fontId="2" fillId="33" borderId="19" xfId="57" applyNumberFormat="1" applyFill="1" applyBorder="1" applyAlignment="1">
      <alignment vertical="center"/>
      <protection/>
    </xf>
    <xf numFmtId="3" fontId="2" fillId="33" borderId="20" xfId="57" applyNumberFormat="1" applyFill="1" applyBorder="1" applyAlignment="1">
      <alignment horizontal="right" vertical="center"/>
      <protection/>
    </xf>
    <xf numFmtId="3" fontId="2" fillId="33" borderId="19" xfId="57" applyNumberFormat="1" applyFont="1" applyFill="1" applyBorder="1" applyAlignment="1">
      <alignment vertical="center"/>
      <protection/>
    </xf>
    <xf numFmtId="3" fontId="15" fillId="33" borderId="19" xfId="57" applyNumberFormat="1" applyFont="1" applyFill="1" applyBorder="1" applyAlignment="1">
      <alignment vertical="center" wrapText="1"/>
      <protection/>
    </xf>
    <xf numFmtId="3" fontId="3" fillId="33" borderId="0" xfId="0" applyNumberFormat="1" applyFont="1" applyFill="1" applyBorder="1" applyAlignment="1">
      <alignment horizontal="right" vertical="center"/>
    </xf>
    <xf numFmtId="3" fontId="2" fillId="33" borderId="20" xfId="57" applyNumberFormat="1" applyFill="1" applyBorder="1" applyAlignment="1">
      <alignment vertical="center"/>
      <protection/>
    </xf>
    <xf numFmtId="3" fontId="5" fillId="33" borderId="20" xfId="57" applyNumberFormat="1" applyFont="1" applyFill="1" applyBorder="1" applyAlignment="1">
      <alignment vertical="center"/>
      <protection/>
    </xf>
    <xf numFmtId="3" fontId="2" fillId="0" borderId="19" xfId="57" applyNumberFormat="1" applyBorder="1" applyAlignment="1">
      <alignment vertical="center"/>
      <protection/>
    </xf>
    <xf numFmtId="3" fontId="2" fillId="33" borderId="19" xfId="57" applyNumberFormat="1" applyFont="1" applyFill="1" applyBorder="1" applyAlignment="1">
      <alignment vertical="center" wrapText="1"/>
      <protection/>
    </xf>
    <xf numFmtId="3" fontId="8" fillId="33" borderId="20" xfId="57" applyNumberFormat="1" applyFont="1" applyFill="1" applyBorder="1" applyAlignment="1">
      <alignment vertical="center"/>
      <protection/>
    </xf>
    <xf numFmtId="3" fontId="2" fillId="33" borderId="20" xfId="57" applyNumberFormat="1" applyFont="1" applyFill="1" applyBorder="1" applyAlignment="1">
      <alignment vertical="center"/>
      <protection/>
    </xf>
    <xf numFmtId="3" fontId="2" fillId="33" borderId="21" xfId="57" applyNumberFormat="1" applyFont="1" applyFill="1" applyBorder="1" applyAlignment="1">
      <alignment vertical="center" wrapText="1"/>
      <protection/>
    </xf>
    <xf numFmtId="3" fontId="5" fillId="33" borderId="22" xfId="57" applyNumberFormat="1" applyFont="1" applyFill="1" applyBorder="1" applyAlignment="1">
      <alignment vertical="center"/>
      <protection/>
    </xf>
    <xf numFmtId="3" fontId="5" fillId="33" borderId="23" xfId="57" applyNumberFormat="1" applyFont="1" applyFill="1" applyBorder="1" applyAlignment="1">
      <alignment vertical="center"/>
      <protection/>
    </xf>
    <xf numFmtId="3" fontId="5" fillId="33" borderId="0" xfId="56" applyNumberFormat="1" applyFont="1" applyFill="1">
      <alignment/>
      <protection/>
    </xf>
    <xf numFmtId="3" fontId="5" fillId="33" borderId="0" xfId="56" applyNumberFormat="1" applyFont="1" applyFill="1" applyAlignment="1">
      <alignment/>
      <protection/>
    </xf>
    <xf numFmtId="0" fontId="2" fillId="0" borderId="21" xfId="56" applyBorder="1" applyAlignment="1">
      <alignment horizontal="left" vertical="center" wrapText="1"/>
      <protection/>
    </xf>
    <xf numFmtId="0" fontId="2" fillId="0" borderId="19" xfId="56" applyBorder="1" applyAlignment="1">
      <alignment horizontal="left" vertical="center" wrapText="1"/>
      <protection/>
    </xf>
    <xf numFmtId="0" fontId="2" fillId="0" borderId="19" xfId="56" applyFont="1" applyBorder="1" applyAlignment="1">
      <alignment horizontal="left" vertical="center" wrapText="1"/>
      <protection/>
    </xf>
    <xf numFmtId="0" fontId="8" fillId="0" borderId="19" xfId="56" applyFont="1" applyBorder="1" applyAlignment="1">
      <alignment horizontal="left" vertical="center" wrapText="1"/>
      <protection/>
    </xf>
    <xf numFmtId="0" fontId="5" fillId="0" borderId="19" xfId="56" applyFont="1" applyBorder="1" applyAlignment="1">
      <alignment horizontal="left" vertical="center" wrapText="1"/>
      <protection/>
    </xf>
    <xf numFmtId="0" fontId="2" fillId="0" borderId="23" xfId="56" applyBorder="1" applyAlignment="1">
      <alignment horizontal="center"/>
      <protection/>
    </xf>
    <xf numFmtId="3" fontId="2" fillId="33" borderId="0" xfId="57" applyNumberFormat="1" applyFill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54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4" applyNumberFormat="1" applyAlignment="1">
      <alignment horizont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49" fontId="5" fillId="0" borderId="0" xfId="56" applyNumberFormat="1" applyFont="1">
      <alignment/>
      <protection/>
    </xf>
    <xf numFmtId="49" fontId="5" fillId="0" borderId="0" xfId="56" applyNumberFormat="1" applyFont="1" applyAlignment="1">
      <alignment/>
      <protection/>
    </xf>
    <xf numFmtId="0" fontId="2" fillId="0" borderId="0" xfId="56" applyAlignment="1">
      <alignment wrapText="1"/>
      <protection/>
    </xf>
    <xf numFmtId="0" fontId="5" fillId="0" borderId="0" xfId="56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6" applyNumberFormat="1">
      <alignment/>
      <protection/>
    </xf>
    <xf numFmtId="49" fontId="3" fillId="0" borderId="10" xfId="56" applyNumberFormat="1" applyFont="1" applyBorder="1" applyAlignment="1">
      <alignment horizontal="center" vertical="center" wrapText="1"/>
      <protection/>
    </xf>
    <xf numFmtId="49" fontId="2" fillId="0" borderId="16" xfId="56" applyNumberFormat="1" applyBorder="1" applyAlignment="1">
      <alignment horizontal="center" vertical="center"/>
      <protection/>
    </xf>
    <xf numFmtId="49" fontId="2" fillId="0" borderId="22" xfId="56" applyNumberFormat="1" applyBorder="1">
      <alignment/>
      <protection/>
    </xf>
    <xf numFmtId="49" fontId="0" fillId="0" borderId="0" xfId="0" applyNumberFormat="1" applyBorder="1" applyAlignment="1">
      <alignment/>
    </xf>
    <xf numFmtId="49" fontId="2" fillId="0" borderId="24" xfId="56" applyNumberFormat="1" applyBorder="1" applyAlignment="1">
      <alignment horizontal="center" vertical="center"/>
      <protection/>
    </xf>
    <xf numFmtId="0" fontId="2" fillId="0" borderId="25" xfId="56" applyBorder="1" applyAlignment="1">
      <alignment horizontal="left" vertical="center" wrapText="1"/>
      <protection/>
    </xf>
    <xf numFmtId="49" fontId="2" fillId="0" borderId="26" xfId="56" applyNumberFormat="1" applyBorder="1" applyAlignment="1">
      <alignment horizontal="center" vertical="center"/>
      <protection/>
    </xf>
    <xf numFmtId="49" fontId="0" fillId="33" borderId="0" xfId="0" applyNumberFormat="1" applyFill="1" applyAlignment="1">
      <alignment/>
    </xf>
    <xf numFmtId="49" fontId="2" fillId="33" borderId="0" xfId="57" applyNumberFormat="1" applyFill="1">
      <alignment/>
      <protection/>
    </xf>
    <xf numFmtId="49" fontId="5" fillId="33" borderId="13" xfId="57" applyNumberFormat="1" applyFont="1" applyFill="1" applyBorder="1" applyAlignment="1">
      <alignment horizontal="center" vertical="center" wrapText="1"/>
      <protection/>
    </xf>
    <xf numFmtId="49" fontId="2" fillId="33" borderId="16" xfId="57" applyNumberFormat="1" applyFill="1" applyBorder="1" applyAlignment="1">
      <alignment horizontal="center" vertical="center"/>
      <protection/>
    </xf>
    <xf numFmtId="49" fontId="2" fillId="33" borderId="16" xfId="57" applyNumberFormat="1" applyFont="1" applyFill="1" applyBorder="1" applyAlignment="1">
      <alignment horizontal="center" vertical="center"/>
      <protection/>
    </xf>
    <xf numFmtId="49" fontId="2" fillId="33" borderId="22" xfId="57" applyNumberFormat="1" applyFont="1" applyFill="1" applyBorder="1" applyAlignment="1">
      <alignment horizontal="center" vertical="center"/>
      <protection/>
    </xf>
    <xf numFmtId="0" fontId="0" fillId="33" borderId="16" xfId="0" applyFill="1" applyBorder="1" applyAlignment="1">
      <alignment/>
    </xf>
    <xf numFmtId="3" fontId="2" fillId="33" borderId="16" xfId="57" applyNumberFormat="1" applyFill="1" applyBorder="1" applyAlignment="1">
      <alignment horizontal="right" vertical="center"/>
      <protection/>
    </xf>
    <xf numFmtId="0" fontId="0" fillId="33" borderId="20" xfId="0" applyFill="1" applyBorder="1" applyAlignment="1">
      <alignment/>
    </xf>
    <xf numFmtId="49" fontId="2" fillId="33" borderId="0" xfId="57" applyNumberFormat="1" applyFill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49" fontId="5" fillId="0" borderId="0" xfId="56" applyNumberFormat="1" applyFont="1" applyAlignment="1">
      <alignment horizontal="center"/>
      <protection/>
    </xf>
    <xf numFmtId="0" fontId="17" fillId="0" borderId="0" xfId="56" applyFont="1" applyAlignment="1">
      <alignment/>
      <protection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17" fillId="0" borderId="0" xfId="54" applyFont="1" applyAlignment="1">
      <alignment horizontal="left"/>
      <protection/>
    </xf>
    <xf numFmtId="0" fontId="63" fillId="33" borderId="0" xfId="0" applyFont="1" applyFill="1" applyAlignment="1">
      <alignment/>
    </xf>
    <xf numFmtId="49" fontId="5" fillId="0" borderId="16" xfId="56" applyNumberFormat="1" applyFont="1" applyBorder="1" applyAlignment="1">
      <alignment horizontal="center" vertical="center"/>
      <protection/>
    </xf>
    <xf numFmtId="178" fontId="2" fillId="0" borderId="20" xfId="56" applyNumberFormat="1" applyBorder="1" applyAlignment="1">
      <alignment horizontal="right" vertical="center"/>
      <protection/>
    </xf>
    <xf numFmtId="178" fontId="5" fillId="33" borderId="15" xfId="56" applyNumberFormat="1" applyFont="1" applyFill="1" applyBorder="1" applyAlignment="1">
      <alignment horizontal="right" vertical="center"/>
      <protection/>
    </xf>
    <xf numFmtId="178" fontId="5" fillId="33" borderId="20" xfId="56" applyNumberFormat="1" applyFont="1" applyFill="1" applyBorder="1" applyAlignment="1">
      <alignment horizontal="right" vertical="center"/>
      <protection/>
    </xf>
    <xf numFmtId="178" fontId="2" fillId="33" borderId="15" xfId="56" applyNumberFormat="1" applyFill="1" applyBorder="1" applyAlignment="1">
      <alignment horizontal="right" vertical="center"/>
      <protection/>
    </xf>
    <xf numFmtId="178" fontId="5" fillId="0" borderId="15" xfId="56" applyNumberFormat="1" applyFont="1" applyBorder="1" applyAlignment="1">
      <alignment horizontal="right" vertical="center"/>
      <protection/>
    </xf>
    <xf numFmtId="178" fontId="5" fillId="0" borderId="20" xfId="56" applyNumberFormat="1" applyFont="1" applyBorder="1" applyAlignment="1">
      <alignment horizontal="right" vertical="center"/>
      <protection/>
    </xf>
    <xf numFmtId="178" fontId="2" fillId="0" borderId="27" xfId="56" applyNumberFormat="1" applyBorder="1" applyAlignment="1">
      <alignment horizontal="right" vertical="center"/>
      <protection/>
    </xf>
    <xf numFmtId="3" fontId="3" fillId="33" borderId="20" xfId="0" applyNumberFormat="1" applyFont="1" applyFill="1" applyBorder="1" applyAlignment="1">
      <alignment horizontal="right" vertical="center"/>
    </xf>
    <xf numFmtId="178" fontId="2" fillId="0" borderId="15" xfId="56" applyNumberFormat="1" applyFont="1" applyBorder="1" applyAlignment="1">
      <alignment horizontal="right" vertical="center"/>
      <protection/>
    </xf>
    <xf numFmtId="178" fontId="2" fillId="0" borderId="20" xfId="56" applyNumberFormat="1" applyFont="1" applyBorder="1" applyAlignment="1">
      <alignment horizontal="right" vertical="center"/>
      <protection/>
    </xf>
    <xf numFmtId="3" fontId="2" fillId="33" borderId="15" xfId="57" applyNumberFormat="1" applyFont="1" applyFill="1" applyBorder="1" applyAlignment="1">
      <alignment horizontal="right" vertical="center"/>
      <protection/>
    </xf>
    <xf numFmtId="3" fontId="2" fillId="33" borderId="20" xfId="57" applyNumberFormat="1" applyFont="1" applyFill="1" applyBorder="1" applyAlignment="1">
      <alignment horizontal="right" vertical="center"/>
      <protection/>
    </xf>
    <xf numFmtId="3" fontId="53" fillId="0" borderId="19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/>
    </xf>
    <xf numFmtId="178" fontId="5" fillId="33" borderId="15" xfId="56" applyNumberFormat="1" applyFont="1" applyFill="1" applyBorder="1" applyAlignment="1">
      <alignment horizontal="center" vertical="center"/>
      <protection/>
    </xf>
    <xf numFmtId="3" fontId="0" fillId="0" borderId="19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78" fontId="2" fillId="33" borderId="15" xfId="56" applyNumberFormat="1" applyFill="1" applyBorder="1" applyAlignment="1">
      <alignment horizontal="center" vertical="center"/>
      <protection/>
    </xf>
    <xf numFmtId="3" fontId="0" fillId="0" borderId="19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53" fillId="0" borderId="28" xfId="0" applyNumberFormat="1" applyFont="1" applyBorder="1" applyAlignment="1">
      <alignment horizontal="center" vertical="center"/>
    </xf>
    <xf numFmtId="3" fontId="53" fillId="0" borderId="29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53" fillId="0" borderId="21" xfId="0" applyNumberFormat="1" applyFont="1" applyBorder="1" applyAlignment="1">
      <alignment horizontal="center" vertical="center"/>
    </xf>
    <xf numFmtId="3" fontId="53" fillId="0" borderId="22" xfId="0" applyNumberFormat="1" applyFont="1" applyBorder="1" applyAlignment="1">
      <alignment horizontal="center" vertical="center"/>
    </xf>
    <xf numFmtId="178" fontId="5" fillId="33" borderId="31" xfId="56" applyNumberFormat="1" applyFont="1" applyFill="1" applyBorder="1" applyAlignment="1">
      <alignment horizontal="center" vertical="center"/>
      <protection/>
    </xf>
    <xf numFmtId="3" fontId="2" fillId="0" borderId="20" xfId="56" applyNumberFormat="1" applyBorder="1" applyAlignment="1">
      <alignment horizontal="center" vertical="center"/>
      <protection/>
    </xf>
    <xf numFmtId="178" fontId="2" fillId="33" borderId="15" xfId="56" applyNumberFormat="1" applyFont="1" applyFill="1" applyBorder="1" applyAlignment="1">
      <alignment horizontal="center" vertical="center"/>
      <protection/>
    </xf>
    <xf numFmtId="0" fontId="3" fillId="0" borderId="3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2" fillId="0" borderId="32" xfId="56" applyBorder="1" applyAlignment="1">
      <alignment horizontal="left" vertical="center" wrapText="1"/>
      <protection/>
    </xf>
    <xf numFmtId="0" fontId="8" fillId="0" borderId="32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49" fontId="53" fillId="0" borderId="35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53" fillId="0" borderId="36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/>
    </xf>
    <xf numFmtId="49" fontId="53" fillId="0" borderId="37" xfId="0" applyNumberFormat="1" applyFont="1" applyBorder="1" applyAlignment="1">
      <alignment horizontal="center"/>
    </xf>
    <xf numFmtId="0" fontId="63" fillId="33" borderId="0" xfId="0" applyFont="1" applyFill="1" applyAlignment="1">
      <alignment horizontal="left"/>
    </xf>
    <xf numFmtId="0" fontId="17" fillId="33" borderId="0" xfId="56" applyFont="1" applyFill="1" applyAlignment="1">
      <alignment/>
      <protection/>
    </xf>
    <xf numFmtId="0" fontId="17" fillId="33" borderId="0" xfId="54" applyFont="1" applyFill="1" applyAlignment="1">
      <alignment horizontal="left"/>
      <protection/>
    </xf>
    <xf numFmtId="3" fontId="2" fillId="33" borderId="0" xfId="56" applyNumberFormat="1" applyFill="1">
      <alignment/>
      <protection/>
    </xf>
    <xf numFmtId="178" fontId="2" fillId="33" borderId="16" xfId="56" applyNumberFormat="1" applyFill="1" applyBorder="1" applyAlignment="1">
      <alignment horizontal="right" vertical="center"/>
      <protection/>
    </xf>
    <xf numFmtId="178" fontId="2" fillId="33" borderId="38" xfId="56" applyNumberFormat="1" applyFill="1" applyBorder="1" applyAlignment="1">
      <alignment horizontal="right" vertical="center"/>
      <protection/>
    </xf>
    <xf numFmtId="3" fontId="2" fillId="33" borderId="16" xfId="56" applyNumberFormat="1" applyFill="1" applyBorder="1" applyAlignment="1">
      <alignment horizontal="center" vertical="center"/>
      <protection/>
    </xf>
    <xf numFmtId="3" fontId="2" fillId="33" borderId="22" xfId="56" applyNumberFormat="1" applyFill="1" applyBorder="1" applyAlignment="1">
      <alignment horizontal="center"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4" applyBorder="1" applyAlignment="1">
      <alignment horizontal="right"/>
      <protection/>
    </xf>
    <xf numFmtId="164" fontId="16" fillId="0" borderId="0" xfId="53" applyNumberFormat="1" applyFont="1" applyBorder="1" applyAlignment="1">
      <alignment horizontal="right" vertical="top" wrapText="1"/>
      <protection/>
    </xf>
    <xf numFmtId="0" fontId="16" fillId="0" borderId="0" xfId="53" applyFont="1" applyBorder="1" applyAlignment="1">
      <alignment horizontal="righ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66" fontId="7" fillId="0" borderId="0" xfId="53" applyNumberFormat="1" applyFont="1" applyBorder="1" applyAlignment="1">
      <alignment horizontal="right" vertical="top" wrapText="1"/>
      <protection/>
    </xf>
    <xf numFmtId="165" fontId="7" fillId="0" borderId="0" xfId="53" applyNumberFormat="1" applyFont="1" applyBorder="1" applyAlignment="1">
      <alignment horizontal="right" vertical="top" wrapText="1"/>
      <protection/>
    </xf>
    <xf numFmtId="166" fontId="16" fillId="0" borderId="0" xfId="53" applyNumberFormat="1" applyFont="1" applyBorder="1" applyAlignment="1">
      <alignment horizontal="right" vertical="top" wrapText="1"/>
      <protection/>
    </xf>
    <xf numFmtId="165" fontId="16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Border="1" applyAlignment="1">
      <alignment/>
    </xf>
    <xf numFmtId="3" fontId="64" fillId="33" borderId="0" xfId="0" applyNumberFormat="1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164" fontId="0" fillId="0" borderId="0" xfId="0" applyNumberFormat="1" applyAlignment="1">
      <alignment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0" fontId="65" fillId="0" borderId="0" xfId="0" applyFont="1" applyAlignment="1">
      <alignment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center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3" fontId="10" fillId="33" borderId="11" xfId="71" applyNumberFormat="1" applyFont="1" applyFill="1" applyBorder="1" applyAlignment="1">
      <alignment horizontal="center" vertical="center" wrapText="1"/>
    </xf>
    <xf numFmtId="3" fontId="9" fillId="33" borderId="17" xfId="71" applyNumberFormat="1" applyFont="1" applyFill="1" applyBorder="1" applyAlignment="1">
      <alignment horizontal="center" vertical="center"/>
    </xf>
    <xf numFmtId="4" fontId="6" fillId="33" borderId="0" xfId="54" applyNumberFormat="1" applyFill="1" applyAlignment="1">
      <alignment horizontal="center"/>
      <protection/>
    </xf>
    <xf numFmtId="3" fontId="6" fillId="33" borderId="0" xfId="54" applyNumberFormat="1" applyFill="1" applyAlignment="1">
      <alignment horizontal="center"/>
      <protection/>
    </xf>
    <xf numFmtId="3" fontId="5" fillId="33" borderId="0" xfId="56" applyNumberFormat="1" applyFont="1" applyFill="1" applyAlignment="1">
      <alignment horizontal="center"/>
      <protection/>
    </xf>
    <xf numFmtId="178" fontId="7" fillId="33" borderId="39" xfId="54" applyNumberFormat="1" applyFont="1" applyFill="1" applyBorder="1" applyAlignment="1">
      <alignment horizontal="right" vertical="center" wrapText="1"/>
      <protection/>
    </xf>
    <xf numFmtId="178" fontId="7" fillId="33" borderId="40" xfId="54" applyNumberFormat="1" applyFont="1" applyFill="1" applyBorder="1" applyAlignment="1">
      <alignment horizontal="right" vertical="center" wrapText="1"/>
      <protection/>
    </xf>
    <xf numFmtId="178" fontId="2" fillId="33" borderId="15" xfId="56" applyNumberFormat="1" applyFont="1" applyFill="1" applyBorder="1" applyAlignment="1">
      <alignment horizontal="right" vertical="center"/>
      <protection/>
    </xf>
    <xf numFmtId="4" fontId="0" fillId="33" borderId="0" xfId="0" applyNumberFormat="1" applyFill="1" applyBorder="1" applyAlignment="1">
      <alignment/>
    </xf>
    <xf numFmtId="4" fontId="6" fillId="0" borderId="41" xfId="54" applyNumberFormat="1" applyFont="1" applyBorder="1" applyAlignment="1">
      <alignment horizontal="right" vertical="top" wrapText="1"/>
      <protection/>
    </xf>
    <xf numFmtId="179" fontId="7" fillId="0" borderId="0" xfId="53" applyNumberFormat="1" applyFont="1" applyBorder="1" applyAlignment="1">
      <alignment horizontal="right" vertical="top" wrapText="1"/>
      <protection/>
    </xf>
    <xf numFmtId="49" fontId="0" fillId="0" borderId="42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8" fillId="0" borderId="32" xfId="56" applyFont="1" applyBorder="1" applyAlignment="1">
      <alignment horizontal="left" vertical="center" wrapText="1"/>
      <protection/>
    </xf>
    <xf numFmtId="0" fontId="66" fillId="0" borderId="43" xfId="0" applyFont="1" applyBorder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 horizontal="center"/>
    </xf>
    <xf numFmtId="0" fontId="9" fillId="33" borderId="0" xfId="54" applyFont="1" applyFill="1" applyAlignment="1">
      <alignment horizontal="left" wrapText="1"/>
      <protection/>
    </xf>
    <xf numFmtId="49" fontId="9" fillId="33" borderId="0" xfId="54" applyNumberFormat="1" applyFont="1" applyFill="1" applyAlignment="1">
      <alignment horizontal="left"/>
      <protection/>
    </xf>
    <xf numFmtId="49" fontId="9" fillId="33" borderId="0" xfId="54" applyNumberFormat="1" applyFont="1" applyFill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9" fillId="33" borderId="29" xfId="54" applyNumberFormat="1" applyFont="1" applyFill="1" applyBorder="1" applyAlignment="1">
      <alignment horizontal="center" vertical="center"/>
      <protection/>
    </xf>
    <xf numFmtId="49" fontId="9" fillId="33" borderId="16" xfId="54" applyNumberFormat="1" applyFont="1" applyFill="1" applyBorder="1" applyAlignment="1">
      <alignment horizontal="center" vertical="center"/>
      <protection/>
    </xf>
    <xf numFmtId="49" fontId="9" fillId="33" borderId="26" xfId="54" applyNumberFormat="1" applyFont="1" applyFill="1" applyBorder="1" applyAlignment="1">
      <alignment horizontal="center" vertical="center"/>
      <protection/>
    </xf>
    <xf numFmtId="3" fontId="10" fillId="33" borderId="26" xfId="71" applyNumberFormat="1" applyFont="1" applyFill="1" applyBorder="1" applyAlignment="1">
      <alignment horizontal="center" vertical="center"/>
    </xf>
    <xf numFmtId="3" fontId="12" fillId="33" borderId="15" xfId="71" applyNumberFormat="1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/>
    </xf>
    <xf numFmtId="178" fontId="2" fillId="33" borderId="44" xfId="56" applyNumberFormat="1" applyFill="1" applyBorder="1" applyAlignment="1">
      <alignment horizontal="right" vertical="center"/>
      <protection/>
    </xf>
    <xf numFmtId="178" fontId="2" fillId="33" borderId="20" xfId="56" applyNumberFormat="1" applyFill="1" applyBorder="1" applyAlignment="1">
      <alignment horizontal="right" vertical="center"/>
      <protection/>
    </xf>
    <xf numFmtId="4" fontId="0" fillId="0" borderId="0" xfId="0" applyNumberFormat="1" applyAlignment="1">
      <alignment horizontal="right"/>
    </xf>
    <xf numFmtId="4" fontId="53" fillId="0" borderId="0" xfId="0" applyNumberFormat="1" applyFont="1" applyAlignment="1">
      <alignment/>
    </xf>
    <xf numFmtId="3" fontId="67" fillId="33" borderId="16" xfId="0" applyNumberFormat="1" applyFont="1" applyFill="1" applyBorder="1" applyAlignment="1">
      <alignment horizontal="right" vertical="center"/>
    </xf>
    <xf numFmtId="3" fontId="67" fillId="33" borderId="20" xfId="0" applyNumberFormat="1" applyFont="1" applyFill="1" applyBorder="1" applyAlignment="1">
      <alignment horizontal="right" vertical="center"/>
    </xf>
    <xf numFmtId="4" fontId="53" fillId="33" borderId="0" xfId="0" applyNumberFormat="1" applyFont="1" applyFill="1" applyBorder="1" applyAlignment="1">
      <alignment/>
    </xf>
    <xf numFmtId="1" fontId="6" fillId="33" borderId="0" xfId="55" applyNumberFormat="1" applyFont="1" applyFill="1" applyBorder="1" applyAlignment="1">
      <alignment horizontal="center" vertical="top" wrapText="1"/>
      <protection/>
    </xf>
    <xf numFmtId="0" fontId="6" fillId="33" borderId="0" xfId="55" applyNumberFormat="1" applyFont="1" applyFill="1" applyBorder="1" applyAlignment="1">
      <alignment horizontal="left" vertical="top" wrapText="1" indent="2"/>
      <protection/>
    </xf>
    <xf numFmtId="4" fontId="6" fillId="33" borderId="0" xfId="55" applyNumberFormat="1" applyFont="1" applyFill="1" applyBorder="1" applyAlignment="1">
      <alignment horizontal="right" vertical="top" wrapText="1"/>
      <protection/>
    </xf>
    <xf numFmtId="4" fontId="20" fillId="33" borderId="0" xfId="55" applyNumberFormat="1" applyFont="1" applyFill="1" applyBorder="1" applyAlignment="1">
      <alignment horizontal="right" vertical="top" wrapText="1"/>
      <protection/>
    </xf>
    <xf numFmtId="2" fontId="6" fillId="33" borderId="0" xfId="55" applyNumberFormat="1" applyFont="1" applyFill="1" applyBorder="1" applyAlignment="1">
      <alignment horizontal="right" vertical="top" wrapText="1"/>
      <protection/>
    </xf>
    <xf numFmtId="3" fontId="68" fillId="33" borderId="0" xfId="0" applyNumberFormat="1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3" fontId="68" fillId="33" borderId="0" xfId="0" applyNumberFormat="1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" fillId="33" borderId="0" xfId="55" applyFill="1" applyBorder="1" applyAlignment="1">
      <alignment horizontal="left"/>
      <protection/>
    </xf>
    <xf numFmtId="0" fontId="6" fillId="33" borderId="0" xfId="55" applyFill="1" applyBorder="1">
      <alignment/>
      <protection/>
    </xf>
    <xf numFmtId="1" fontId="6" fillId="33" borderId="0" xfId="59" applyNumberFormat="1" applyFont="1" applyFill="1" applyBorder="1" applyAlignment="1">
      <alignment horizontal="left" vertical="top" wrapText="1"/>
      <protection/>
    </xf>
    <xf numFmtId="4" fontId="6" fillId="33" borderId="0" xfId="59" applyNumberFormat="1" applyFont="1" applyFill="1" applyBorder="1" applyAlignment="1">
      <alignment horizontal="right" vertical="top" wrapText="1"/>
      <protection/>
    </xf>
    <xf numFmtId="0" fontId="6" fillId="33" borderId="0" xfId="59" applyNumberFormat="1" applyFont="1" applyFill="1" applyBorder="1" applyAlignment="1">
      <alignment horizontal="left" vertical="top" wrapText="1" indent="2"/>
      <protection/>
    </xf>
    <xf numFmtId="0" fontId="6" fillId="33" borderId="0" xfId="59" applyNumberFormat="1" applyFont="1" applyFill="1" applyBorder="1" applyAlignment="1">
      <alignment horizontal="right" vertical="top" wrapText="1"/>
      <protection/>
    </xf>
    <xf numFmtId="0" fontId="6" fillId="33" borderId="0" xfId="59" applyFill="1" applyBorder="1" applyAlignment="1">
      <alignment horizontal="left"/>
      <protection/>
    </xf>
    <xf numFmtId="4" fontId="21" fillId="33" borderId="0" xfId="59" applyNumberFormat="1" applyFont="1" applyFill="1" applyBorder="1" applyAlignment="1">
      <alignment horizontal="right"/>
      <protection/>
    </xf>
    <xf numFmtId="3" fontId="53" fillId="33" borderId="0" xfId="0" applyNumberFormat="1" applyFont="1" applyFill="1" applyBorder="1" applyAlignment="1">
      <alignment/>
    </xf>
    <xf numFmtId="1" fontId="6" fillId="33" borderId="0" xfId="58" applyNumberFormat="1" applyFont="1" applyFill="1" applyBorder="1" applyAlignment="1">
      <alignment horizontal="left" vertical="top" wrapText="1"/>
      <protection/>
    </xf>
    <xf numFmtId="4" fontId="6" fillId="33" borderId="0" xfId="58" applyNumberFormat="1" applyFont="1" applyFill="1" applyBorder="1" applyAlignment="1">
      <alignment horizontal="right" vertical="top" wrapText="1"/>
      <protection/>
    </xf>
    <xf numFmtId="0" fontId="6" fillId="33" borderId="0" xfId="58" applyNumberFormat="1" applyFont="1" applyFill="1" applyBorder="1" applyAlignment="1">
      <alignment horizontal="left" vertical="top" wrapText="1" indent="2"/>
      <protection/>
    </xf>
    <xf numFmtId="0" fontId="6" fillId="33" borderId="0" xfId="58" applyNumberFormat="1" applyFont="1" applyFill="1" applyBorder="1" applyAlignment="1">
      <alignment horizontal="right" vertical="top" wrapText="1"/>
      <protection/>
    </xf>
    <xf numFmtId="2" fontId="6" fillId="33" borderId="0" xfId="58" applyNumberFormat="1" applyFont="1" applyFill="1" applyBorder="1" applyAlignment="1">
      <alignment horizontal="right" vertical="top" wrapText="1"/>
      <protection/>
    </xf>
    <xf numFmtId="178" fontId="5" fillId="0" borderId="16" xfId="56" applyNumberFormat="1" applyFont="1" applyBorder="1" applyAlignment="1">
      <alignment horizontal="right" vertical="center"/>
      <protection/>
    </xf>
    <xf numFmtId="178" fontId="2" fillId="0" borderId="16" xfId="56" applyNumberFormat="1" applyFont="1" applyBorder="1" applyAlignment="1">
      <alignment horizontal="right" vertical="center"/>
      <protection/>
    </xf>
    <xf numFmtId="178" fontId="2" fillId="33" borderId="20" xfId="56" applyNumberFormat="1" applyFont="1" applyFill="1" applyBorder="1" applyAlignment="1">
      <alignment horizontal="right" vertical="center"/>
      <protection/>
    </xf>
    <xf numFmtId="0" fontId="0" fillId="33" borderId="0" xfId="0" applyFill="1" applyBorder="1" applyAlignment="1">
      <alignment wrapText="1"/>
    </xf>
    <xf numFmtId="4" fontId="6" fillId="33" borderId="45" xfId="6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 wrapText="1"/>
    </xf>
    <xf numFmtId="178" fontId="7" fillId="33" borderId="0" xfId="54" applyNumberFormat="1" applyFont="1" applyFill="1" applyBorder="1" applyAlignment="1">
      <alignment horizontal="right" vertical="center" wrapText="1"/>
      <protection/>
    </xf>
    <xf numFmtId="178" fontId="5" fillId="33" borderId="0" xfId="56" applyNumberFormat="1" applyFont="1" applyFill="1" applyBorder="1" applyAlignment="1">
      <alignment horizontal="right" vertical="center"/>
      <protection/>
    </xf>
    <xf numFmtId="178" fontId="2" fillId="33" borderId="0" xfId="56" applyNumberFormat="1" applyFill="1" applyBorder="1" applyAlignment="1">
      <alignment horizontal="right" vertical="center"/>
      <protection/>
    </xf>
    <xf numFmtId="178" fontId="2" fillId="33" borderId="0" xfId="56" applyNumberFormat="1" applyFont="1" applyFill="1" applyBorder="1" applyAlignment="1">
      <alignment horizontal="right" vertical="center"/>
      <protection/>
    </xf>
    <xf numFmtId="164" fontId="7" fillId="0" borderId="0" xfId="60" applyNumberFormat="1" applyFont="1" applyBorder="1" applyAlignment="1">
      <alignment horizontal="right" vertical="top"/>
      <protection/>
    </xf>
    <xf numFmtId="4" fontId="7" fillId="0" borderId="0" xfId="60" applyNumberFormat="1" applyFont="1" applyBorder="1" applyAlignment="1">
      <alignment horizontal="right" vertical="top"/>
      <protection/>
    </xf>
    <xf numFmtId="165" fontId="7" fillId="0" borderId="0" xfId="60" applyNumberFormat="1" applyFont="1" applyBorder="1" applyAlignment="1">
      <alignment horizontal="right" vertical="top"/>
      <protection/>
    </xf>
    <xf numFmtId="0" fontId="53" fillId="0" borderId="0" xfId="0" applyFont="1" applyBorder="1" applyAlignment="1">
      <alignment/>
    </xf>
    <xf numFmtId="17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33" borderId="0" xfId="0" applyFill="1" applyAlignment="1">
      <alignment horizontal="right"/>
    </xf>
    <xf numFmtId="178" fontId="5" fillId="33" borderId="23" xfId="56" applyNumberFormat="1" applyFont="1" applyFill="1" applyBorder="1" applyAlignment="1">
      <alignment horizontal="right" vertical="center"/>
      <protection/>
    </xf>
    <xf numFmtId="0" fontId="53" fillId="0" borderId="0" xfId="0" applyFont="1" applyAlignment="1">
      <alignment horizontal="right"/>
    </xf>
    <xf numFmtId="3" fontId="9" fillId="0" borderId="15" xfId="71" applyNumberFormat="1" applyFont="1" applyFill="1" applyBorder="1" applyAlignment="1">
      <alignment horizontal="center" vertical="center"/>
    </xf>
    <xf numFmtId="3" fontId="69" fillId="0" borderId="15" xfId="71" applyNumberFormat="1" applyFont="1" applyFill="1" applyBorder="1" applyAlignment="1">
      <alignment horizontal="center" vertical="center"/>
    </xf>
    <xf numFmtId="3" fontId="12" fillId="0" borderId="15" xfId="71" applyNumberFormat="1" applyFont="1" applyFill="1" applyBorder="1" applyAlignment="1">
      <alignment horizontal="center" vertical="center"/>
    </xf>
    <xf numFmtId="0" fontId="11" fillId="33" borderId="28" xfId="54" applyFont="1" applyFill="1" applyBorder="1" applyAlignment="1">
      <alignment vertical="center" wrapText="1"/>
      <protection/>
    </xf>
    <xf numFmtId="0" fontId="9" fillId="33" borderId="46" xfId="54" applyFont="1" applyFill="1" applyBorder="1" applyAlignment="1">
      <alignment horizontal="center" vertical="center"/>
      <protection/>
    </xf>
    <xf numFmtId="0" fontId="9" fillId="33" borderId="19" xfId="54" applyFont="1" applyFill="1" applyBorder="1" applyAlignment="1">
      <alignment vertical="center" wrapText="1"/>
      <protection/>
    </xf>
    <xf numFmtId="3" fontId="9" fillId="33" borderId="20" xfId="71" applyNumberFormat="1" applyFont="1" applyFill="1" applyBorder="1" applyAlignment="1">
      <alignment horizontal="center" vertical="center"/>
    </xf>
    <xf numFmtId="3" fontId="12" fillId="33" borderId="20" xfId="71" applyNumberFormat="1" applyFont="1" applyFill="1" applyBorder="1" applyAlignment="1">
      <alignment horizontal="center" vertical="center"/>
    </xf>
    <xf numFmtId="0" fontId="11" fillId="33" borderId="19" xfId="54" applyFont="1" applyFill="1" applyBorder="1" applyAlignment="1">
      <alignment vertical="center" wrapText="1"/>
      <protection/>
    </xf>
    <xf numFmtId="0" fontId="10" fillId="33" borderId="25" xfId="54" applyFont="1" applyFill="1" applyBorder="1" applyAlignment="1">
      <alignment vertical="center" wrapText="1"/>
      <protection/>
    </xf>
    <xf numFmtId="3" fontId="10" fillId="33" borderId="27" xfId="71" applyNumberFormat="1" applyFont="1" applyFill="1" applyBorder="1" applyAlignment="1">
      <alignment horizontal="center" vertical="center"/>
    </xf>
    <xf numFmtId="3" fontId="9" fillId="33" borderId="46" xfId="71" applyNumberFormat="1" applyFont="1" applyFill="1" applyBorder="1" applyAlignment="1">
      <alignment horizontal="center" vertical="center"/>
    </xf>
    <xf numFmtId="0" fontId="13" fillId="33" borderId="28" xfId="54" applyFont="1" applyFill="1" applyBorder="1" applyAlignment="1">
      <alignment vertical="center" wrapText="1"/>
      <protection/>
    </xf>
    <xf numFmtId="3" fontId="0" fillId="0" borderId="0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0" fontId="13" fillId="33" borderId="19" xfId="54" applyFont="1" applyFill="1" applyBorder="1" applyAlignment="1">
      <alignment vertical="center" wrapText="1"/>
      <protection/>
    </xf>
    <xf numFmtId="178" fontId="2" fillId="33" borderId="20" xfId="56" applyNumberFormat="1" applyFont="1" applyFill="1" applyBorder="1" applyAlignment="1">
      <alignment horizontal="center" vertical="center"/>
      <protection/>
    </xf>
    <xf numFmtId="178" fontId="5" fillId="33" borderId="20" xfId="56" applyNumberFormat="1" applyFont="1" applyFill="1" applyBorder="1" applyAlignment="1">
      <alignment horizontal="center" vertical="center"/>
      <protection/>
    </xf>
    <xf numFmtId="0" fontId="9" fillId="0" borderId="19" xfId="54" applyFont="1" applyFill="1" applyBorder="1" applyAlignment="1">
      <alignment vertical="center" wrapText="1"/>
      <protection/>
    </xf>
    <xf numFmtId="3" fontId="9" fillId="0" borderId="20" xfId="71" applyNumberFormat="1" applyFont="1" applyBorder="1" applyAlignment="1">
      <alignment horizontal="center" vertical="center"/>
    </xf>
    <xf numFmtId="0" fontId="10" fillId="0" borderId="21" xfId="54" applyFont="1" applyFill="1" applyBorder="1" applyAlignment="1">
      <alignment vertical="center" wrapText="1"/>
      <protection/>
    </xf>
    <xf numFmtId="49" fontId="10" fillId="0" borderId="22" xfId="54" applyNumberFormat="1" applyFont="1" applyBorder="1" applyAlignment="1">
      <alignment horizontal="center" vertical="center"/>
      <protection/>
    </xf>
    <xf numFmtId="3" fontId="10" fillId="33" borderId="22" xfId="71" applyNumberFormat="1" applyFont="1" applyFill="1" applyBorder="1" applyAlignment="1">
      <alignment horizontal="center" vertical="center"/>
    </xf>
    <xf numFmtId="3" fontId="10" fillId="33" borderId="23" xfId="71" applyNumberFormat="1" applyFont="1" applyFill="1" applyBorder="1" applyAlignment="1">
      <alignment horizontal="center" vertical="center"/>
    </xf>
    <xf numFmtId="0" fontId="5" fillId="0" borderId="0" xfId="56" applyFont="1" applyAlignment="1">
      <alignment wrapText="1"/>
      <protection/>
    </xf>
    <xf numFmtId="0" fontId="0" fillId="0" borderId="0" xfId="0" applyAlignment="1">
      <alignment/>
    </xf>
    <xf numFmtId="0" fontId="9" fillId="33" borderId="0" xfId="54" applyFont="1" applyFill="1" applyAlignment="1">
      <alignment horizontal="left"/>
      <protection/>
    </xf>
    <xf numFmtId="0" fontId="5" fillId="0" borderId="0" xfId="56" applyFont="1" applyAlignment="1">
      <alignment/>
      <protection/>
    </xf>
    <xf numFmtId="0" fontId="3" fillId="33" borderId="0" xfId="54" applyFont="1" applyFill="1" applyAlignment="1">
      <alignment horizontal="center"/>
      <protection/>
    </xf>
    <xf numFmtId="0" fontId="2" fillId="0" borderId="0" xfId="56" applyAlignment="1">
      <alignment wrapText="1"/>
      <protection/>
    </xf>
    <xf numFmtId="0" fontId="3" fillId="0" borderId="0" xfId="56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5" fillId="33" borderId="0" xfId="57" applyFont="1" applyFill="1" applyAlignment="1">
      <alignment horizontal="center"/>
      <protection/>
    </xf>
    <xf numFmtId="0" fontId="2" fillId="33" borderId="0" xfId="57" applyFill="1" applyAlignment="1">
      <alignment horizontal="center"/>
      <protection/>
    </xf>
    <xf numFmtId="0" fontId="14" fillId="33" borderId="47" xfId="57" applyFont="1" applyFill="1" applyBorder="1" applyAlignment="1">
      <alignment horizontal="center" vertical="center" wrapText="1"/>
      <protection/>
    </xf>
    <xf numFmtId="0" fontId="14" fillId="33" borderId="48" xfId="57" applyFont="1" applyFill="1" applyBorder="1" applyAlignment="1">
      <alignment horizontal="center" vertical="center" wrapText="1"/>
      <protection/>
    </xf>
    <xf numFmtId="0" fontId="14" fillId="33" borderId="49" xfId="57" applyFont="1" applyFill="1" applyBorder="1" applyAlignment="1">
      <alignment horizontal="center" vertical="center" wrapText="1"/>
      <protection/>
    </xf>
    <xf numFmtId="3" fontId="14" fillId="33" borderId="32" xfId="57" applyNumberFormat="1" applyFont="1" applyFill="1" applyBorder="1" applyAlignment="1">
      <alignment horizontal="center" vertical="center" wrapText="1"/>
      <protection/>
    </xf>
    <xf numFmtId="3" fontId="14" fillId="33" borderId="50" xfId="57" applyNumberFormat="1" applyFont="1" applyFill="1" applyBorder="1" applyAlignment="1">
      <alignment horizontal="center" vertical="center" wrapText="1"/>
      <protection/>
    </xf>
    <xf numFmtId="3" fontId="14" fillId="33" borderId="43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1_1" xfId="55"/>
    <cellStyle name="Обычный_Лист2" xfId="56"/>
    <cellStyle name="Обычный_Лист3" xfId="57"/>
    <cellStyle name="Обычный_Лист3_2" xfId="58"/>
    <cellStyle name="Обычный_Лист6" xfId="59"/>
    <cellStyle name="Обычный_ОПУ" xfId="60"/>
    <cellStyle name="Обычный_ОПУ_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_Лист1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tabSelected="1" workbookViewId="0" topLeftCell="A13">
      <selection activeCell="C28" sqref="C28"/>
    </sheetView>
  </sheetViews>
  <sheetFormatPr defaultColWidth="9.140625" defaultRowHeight="15"/>
  <cols>
    <col min="1" max="1" width="56.28125" style="7" customWidth="1"/>
    <col min="2" max="2" width="7.8515625" style="73" customWidth="1"/>
    <col min="3" max="3" width="21.140625" style="177" customWidth="1"/>
    <col min="4" max="4" width="20.140625" style="14" customWidth="1"/>
    <col min="6" max="6" width="15.7109375" style="12" customWidth="1"/>
    <col min="7" max="7" width="14.140625" style="12" customWidth="1"/>
    <col min="8" max="8" width="22.8515625" style="12" customWidth="1"/>
  </cols>
  <sheetData>
    <row r="1" spans="1:4" ht="15" hidden="1">
      <c r="A1" s="205"/>
      <c r="B1" s="206"/>
      <c r="D1" s="154" t="s">
        <v>246</v>
      </c>
    </row>
    <row r="2" spans="1:7" ht="15" hidden="1">
      <c r="A2" s="205"/>
      <c r="B2" s="206"/>
      <c r="D2" s="155" t="s">
        <v>244</v>
      </c>
      <c r="E2" s="15"/>
      <c r="F2" s="165"/>
      <c r="G2" s="165"/>
    </row>
    <row r="3" spans="1:7" ht="15" hidden="1">
      <c r="A3" s="205"/>
      <c r="B3" s="206"/>
      <c r="D3" s="106" t="s">
        <v>55</v>
      </c>
      <c r="E3" s="15"/>
      <c r="F3" s="165"/>
      <c r="G3" s="165"/>
    </row>
    <row r="4" spans="1:7" ht="15" hidden="1">
      <c r="A4" s="205"/>
      <c r="B4" s="206"/>
      <c r="D4" s="156" t="s">
        <v>54</v>
      </c>
      <c r="E4" s="15"/>
      <c r="F4" s="165"/>
      <c r="G4" s="165"/>
    </row>
    <row r="5" spans="1:4" ht="15" hidden="1">
      <c r="A5" s="296"/>
      <c r="B5" s="296"/>
      <c r="C5" s="296"/>
      <c r="D5" s="296"/>
    </row>
    <row r="6" spans="1:4" ht="15" hidden="1">
      <c r="A6" s="294" t="s">
        <v>10</v>
      </c>
      <c r="B6" s="294"/>
      <c r="C6" s="294"/>
      <c r="D6" s="294"/>
    </row>
    <row r="7" spans="1:4" ht="15" hidden="1">
      <c r="A7" s="294" t="s">
        <v>11</v>
      </c>
      <c r="B7" s="294"/>
      <c r="C7" s="294"/>
      <c r="D7" s="294"/>
    </row>
    <row r="8" spans="1:4" ht="15" hidden="1">
      <c r="A8" s="294" t="s">
        <v>247</v>
      </c>
      <c r="B8" s="294"/>
      <c r="C8" s="294"/>
      <c r="D8" s="294"/>
    </row>
    <row r="9" spans="1:4" ht="15" hidden="1">
      <c r="A9" s="207" t="s">
        <v>248</v>
      </c>
      <c r="B9" s="208"/>
      <c r="C9" s="182"/>
      <c r="D9" s="182"/>
    </row>
    <row r="10" spans="1:4" ht="15" hidden="1">
      <c r="A10" s="207" t="s">
        <v>252</v>
      </c>
      <c r="B10" s="208"/>
      <c r="C10" s="182"/>
      <c r="D10" s="182"/>
    </row>
    <row r="11" spans="1:4" ht="15" hidden="1">
      <c r="A11" s="207" t="s">
        <v>249</v>
      </c>
      <c r="B11" s="208"/>
      <c r="C11" s="182"/>
      <c r="D11" s="182"/>
    </row>
    <row r="12" spans="1:4" ht="15" hidden="1">
      <c r="A12" s="294" t="s">
        <v>12</v>
      </c>
      <c r="B12" s="294"/>
      <c r="C12" s="294"/>
      <c r="D12" s="294"/>
    </row>
    <row r="13" spans="1:4" ht="15">
      <c r="A13" s="182"/>
      <c r="B13" s="182"/>
      <c r="C13" s="182"/>
      <c r="D13" s="182"/>
    </row>
    <row r="14" spans="1:4" ht="15">
      <c r="A14" s="296" t="s">
        <v>253</v>
      </c>
      <c r="B14" s="296"/>
      <c r="C14" s="296"/>
      <c r="D14" s="296"/>
    </row>
    <row r="15" spans="1:4" ht="15">
      <c r="A15" s="296" t="s">
        <v>315</v>
      </c>
      <c r="B15" s="296"/>
      <c r="C15" s="296"/>
      <c r="D15" s="296"/>
    </row>
    <row r="16" spans="1:4" ht="15.75" thickBot="1">
      <c r="A16" s="207"/>
      <c r="B16" s="209"/>
      <c r="C16" s="183"/>
      <c r="D16" s="210" t="s">
        <v>1</v>
      </c>
    </row>
    <row r="17" spans="1:6" ht="24.75" thickBot="1">
      <c r="A17" s="211" t="s">
        <v>13</v>
      </c>
      <c r="B17" s="212" t="s">
        <v>257</v>
      </c>
      <c r="C17" s="184" t="s">
        <v>53</v>
      </c>
      <c r="D17" s="211" t="s">
        <v>15</v>
      </c>
      <c r="E17" s="16"/>
      <c r="F17" s="16"/>
    </row>
    <row r="18" spans="1:5" ht="15">
      <c r="A18" s="271" t="s">
        <v>16</v>
      </c>
      <c r="B18" s="213"/>
      <c r="C18" s="38"/>
      <c r="D18" s="272"/>
      <c r="E18" s="12"/>
    </row>
    <row r="19" spans="1:8" ht="15">
      <c r="A19" s="273" t="s">
        <v>17</v>
      </c>
      <c r="B19" s="214" t="s">
        <v>258</v>
      </c>
      <c r="C19" s="268">
        <f>1709610-C20</f>
        <v>450303</v>
      </c>
      <c r="D19" s="274">
        <v>434439</v>
      </c>
      <c r="E19" s="17"/>
      <c r="G19" s="166"/>
      <c r="H19" s="167"/>
    </row>
    <row r="20" spans="1:8" ht="15">
      <c r="A20" s="273" t="s">
        <v>60</v>
      </c>
      <c r="B20" s="214" t="s">
        <v>284</v>
      </c>
      <c r="C20" s="268">
        <v>1259307</v>
      </c>
      <c r="D20" s="274">
        <v>1100000</v>
      </c>
      <c r="E20" s="12"/>
      <c r="G20" s="168"/>
      <c r="H20" s="169"/>
    </row>
    <row r="21" spans="1:8" ht="15">
      <c r="A21" s="273" t="s">
        <v>283</v>
      </c>
      <c r="B21" s="214" t="s">
        <v>285</v>
      </c>
      <c r="C21" s="268">
        <v>323290</v>
      </c>
      <c r="D21" s="274">
        <v>339050</v>
      </c>
      <c r="E21" s="13"/>
      <c r="F21" s="13"/>
      <c r="G21" s="170"/>
      <c r="H21" s="169"/>
    </row>
    <row r="22" spans="1:8" ht="15">
      <c r="A22" s="273" t="s">
        <v>276</v>
      </c>
      <c r="B22" s="214" t="s">
        <v>286</v>
      </c>
      <c r="C22" s="268">
        <v>340972</v>
      </c>
      <c r="D22" s="274">
        <v>19934</v>
      </c>
      <c r="E22" s="13"/>
      <c r="F22" s="13"/>
      <c r="G22" s="170"/>
      <c r="H22" s="169"/>
    </row>
    <row r="23" spans="1:8" ht="15">
      <c r="A23" s="273" t="s">
        <v>63</v>
      </c>
      <c r="B23" s="214"/>
      <c r="C23" s="268"/>
      <c r="D23" s="274"/>
      <c r="E23" s="13"/>
      <c r="F23" s="13"/>
      <c r="G23" s="166"/>
      <c r="H23" s="167"/>
    </row>
    <row r="24" spans="1:8" ht="15">
      <c r="A24" s="273" t="s">
        <v>18</v>
      </c>
      <c r="B24" s="214"/>
      <c r="C24" s="268">
        <v>4609</v>
      </c>
      <c r="D24" s="274">
        <v>685</v>
      </c>
      <c r="E24" s="13"/>
      <c r="F24" s="13"/>
      <c r="G24" s="168"/>
      <c r="H24" s="169"/>
    </row>
    <row r="25" spans="1:8" ht="15">
      <c r="A25" s="273" t="s">
        <v>275</v>
      </c>
      <c r="B25" s="214" t="s">
        <v>287</v>
      </c>
      <c r="C25" s="268">
        <v>33161</v>
      </c>
      <c r="D25" s="274">
        <v>77905</v>
      </c>
      <c r="E25" s="13"/>
      <c r="F25" s="13"/>
      <c r="G25" s="168"/>
      <c r="H25" s="169"/>
    </row>
    <row r="26" spans="1:8" ht="15">
      <c r="A26" s="273" t="s">
        <v>66</v>
      </c>
      <c r="B26" s="214"/>
      <c r="C26" s="41">
        <f>SUM(C19:C25)</f>
        <v>2411642</v>
      </c>
      <c r="D26" s="275">
        <f>SUM(D19:D25)</f>
        <v>1972013</v>
      </c>
      <c r="E26" s="13"/>
      <c r="F26" s="13"/>
      <c r="G26" s="168"/>
      <c r="H26" s="169"/>
    </row>
    <row r="27" spans="1:8" ht="25.5">
      <c r="A27" s="273" t="s">
        <v>64</v>
      </c>
      <c r="B27" s="214"/>
      <c r="C27" s="39"/>
      <c r="D27" s="274"/>
      <c r="E27" s="13"/>
      <c r="F27" s="13"/>
      <c r="G27" s="168"/>
      <c r="H27" s="169"/>
    </row>
    <row r="28" spans="1:8" ht="15">
      <c r="A28" s="276" t="s">
        <v>19</v>
      </c>
      <c r="B28" s="214"/>
      <c r="C28" s="39"/>
      <c r="D28" s="274"/>
      <c r="E28" s="13"/>
      <c r="F28" s="13"/>
      <c r="G28" s="168"/>
      <c r="H28" s="169"/>
    </row>
    <row r="29" spans="1:8" ht="25.5">
      <c r="A29" s="273" t="s">
        <v>69</v>
      </c>
      <c r="B29" s="214" t="s">
        <v>259</v>
      </c>
      <c r="C29" s="268">
        <v>115651</v>
      </c>
      <c r="D29" s="274">
        <v>125597</v>
      </c>
      <c r="E29" s="13"/>
      <c r="F29" s="13"/>
      <c r="G29" s="168"/>
      <c r="H29" s="169"/>
    </row>
    <row r="30" spans="1:8" ht="15">
      <c r="A30" s="273" t="s">
        <v>20</v>
      </c>
      <c r="B30" s="214" t="s">
        <v>260</v>
      </c>
      <c r="C30" s="268">
        <v>3490559</v>
      </c>
      <c r="D30" s="274">
        <v>302656</v>
      </c>
      <c r="E30" s="13"/>
      <c r="F30" s="13"/>
      <c r="G30" s="169"/>
      <c r="H30" s="169"/>
    </row>
    <row r="31" spans="1:8" ht="15">
      <c r="A31" s="273" t="s">
        <v>21</v>
      </c>
      <c r="B31" s="214" t="s">
        <v>261</v>
      </c>
      <c r="C31" s="268">
        <v>18663181</v>
      </c>
      <c r="D31" s="274">
        <v>19226150</v>
      </c>
      <c r="E31" s="13"/>
      <c r="F31" s="13"/>
      <c r="G31" s="170"/>
      <c r="H31" s="169"/>
    </row>
    <row r="32" spans="1:8" ht="15">
      <c r="A32" s="273" t="s">
        <v>22</v>
      </c>
      <c r="B32" s="214" t="s">
        <v>262</v>
      </c>
      <c r="C32" s="39">
        <v>174561</v>
      </c>
      <c r="D32" s="274">
        <v>174561</v>
      </c>
      <c r="E32" s="13"/>
      <c r="F32" s="13"/>
      <c r="G32" s="169"/>
      <c r="H32" s="169"/>
    </row>
    <row r="33" spans="1:8" ht="15">
      <c r="A33" s="273" t="s">
        <v>277</v>
      </c>
      <c r="B33" s="214" t="s">
        <v>263</v>
      </c>
      <c r="C33" s="39">
        <v>0</v>
      </c>
      <c r="D33" s="274">
        <v>2414549</v>
      </c>
      <c r="E33" s="13"/>
      <c r="F33" s="13"/>
      <c r="G33" s="170"/>
      <c r="H33" s="169"/>
    </row>
    <row r="34" spans="1:8" ht="15">
      <c r="A34" s="273" t="s">
        <v>71</v>
      </c>
      <c r="B34" s="214"/>
      <c r="C34" s="39">
        <f>SUM(C29:C33)</f>
        <v>22443952</v>
      </c>
      <c r="D34" s="274">
        <f>SUM(D29:D33)</f>
        <v>22243513</v>
      </c>
      <c r="E34" s="13"/>
      <c r="F34" s="13"/>
      <c r="G34" s="168"/>
      <c r="H34" s="169"/>
    </row>
    <row r="35" spans="1:8" ht="15.75" thickBot="1">
      <c r="A35" s="277" t="s">
        <v>72</v>
      </c>
      <c r="B35" s="215"/>
      <c r="C35" s="216">
        <f>C26+C34+C27</f>
        <v>24855594</v>
      </c>
      <c r="D35" s="278">
        <f>D26+D34+D27</f>
        <v>24215526</v>
      </c>
      <c r="E35" s="13"/>
      <c r="F35" s="13"/>
      <c r="G35" s="168"/>
      <c r="H35" s="169"/>
    </row>
    <row r="36" spans="1:8" ht="39" customHeight="1" thickBot="1">
      <c r="A36" s="211" t="s">
        <v>267</v>
      </c>
      <c r="B36" s="212" t="s">
        <v>3</v>
      </c>
      <c r="C36" s="185" t="s">
        <v>14</v>
      </c>
      <c r="D36" s="31" t="s">
        <v>15</v>
      </c>
      <c r="E36" s="13"/>
      <c r="F36" s="13"/>
      <c r="G36" s="168"/>
      <c r="H36" s="169"/>
    </row>
    <row r="37" spans="1:8" ht="15">
      <c r="A37" s="271" t="s">
        <v>23</v>
      </c>
      <c r="B37" s="213"/>
      <c r="C37" s="186"/>
      <c r="D37" s="279"/>
      <c r="E37" s="13"/>
      <c r="F37" s="13"/>
      <c r="G37" s="168"/>
      <c r="H37" s="169"/>
    </row>
    <row r="38" spans="1:8" ht="15">
      <c r="A38" s="280" t="s">
        <v>278</v>
      </c>
      <c r="B38" s="213" t="s">
        <v>264</v>
      </c>
      <c r="C38" s="268">
        <v>1100510</v>
      </c>
      <c r="D38" s="274">
        <v>1433031</v>
      </c>
      <c r="E38" s="13"/>
      <c r="F38" s="13"/>
      <c r="G38" s="168"/>
      <c r="H38" s="169"/>
    </row>
    <row r="39" spans="1:8" ht="15">
      <c r="A39" s="273" t="s">
        <v>295</v>
      </c>
      <c r="B39" s="213" t="s">
        <v>288</v>
      </c>
      <c r="C39" s="269">
        <v>39750</v>
      </c>
      <c r="D39" s="274">
        <v>77883</v>
      </c>
      <c r="E39" s="13"/>
      <c r="F39" s="13"/>
      <c r="G39" s="168"/>
      <c r="H39" s="169"/>
    </row>
    <row r="40" spans="1:8" ht="25.5">
      <c r="A40" s="273" t="s">
        <v>296</v>
      </c>
      <c r="B40" s="213" t="s">
        <v>289</v>
      </c>
      <c r="C40" s="269">
        <v>1163591</v>
      </c>
      <c r="D40" s="274">
        <f>1268102</f>
        <v>1268102</v>
      </c>
      <c r="E40" s="13"/>
      <c r="F40" s="13"/>
      <c r="G40" s="168"/>
      <c r="H40" s="169"/>
    </row>
    <row r="41" spans="1:8" ht="15">
      <c r="A41" s="273" t="s">
        <v>74</v>
      </c>
      <c r="B41" s="213" t="s">
        <v>290</v>
      </c>
      <c r="C41" s="268">
        <v>10390</v>
      </c>
      <c r="D41" s="274">
        <v>10388</v>
      </c>
      <c r="E41" s="13"/>
      <c r="F41" s="13"/>
      <c r="G41" s="173"/>
      <c r="H41" s="167"/>
    </row>
    <row r="42" spans="1:8" ht="15">
      <c r="A42" s="273" t="s">
        <v>280</v>
      </c>
      <c r="B42" s="213" t="s">
        <v>291</v>
      </c>
      <c r="C42" s="281">
        <v>98041</v>
      </c>
      <c r="D42" s="282">
        <v>2351</v>
      </c>
      <c r="E42" s="13"/>
      <c r="F42" s="13"/>
      <c r="G42" s="168"/>
      <c r="H42" s="169"/>
    </row>
    <row r="43" spans="1:8" ht="25.5">
      <c r="A43" s="273" t="s">
        <v>75</v>
      </c>
      <c r="B43" s="214"/>
      <c r="C43" s="270">
        <f>SUM(C38:C42)</f>
        <v>2412282</v>
      </c>
      <c r="D43" s="275">
        <f>SUM(D38:D42)</f>
        <v>2791755</v>
      </c>
      <c r="E43" s="13"/>
      <c r="F43" s="13"/>
      <c r="G43" s="168"/>
      <c r="H43" s="169"/>
    </row>
    <row r="44" spans="1:8" ht="15">
      <c r="A44" s="276" t="s">
        <v>24</v>
      </c>
      <c r="B44" s="214"/>
      <c r="C44" s="268"/>
      <c r="D44" s="274"/>
      <c r="E44" s="13"/>
      <c r="F44" s="13"/>
      <c r="G44" s="168"/>
      <c r="H44" s="169"/>
    </row>
    <row r="45" spans="1:8" ht="15">
      <c r="A45" s="280" t="s">
        <v>279</v>
      </c>
      <c r="B45" s="214" t="s">
        <v>292</v>
      </c>
      <c r="C45" s="268">
        <v>4402040</v>
      </c>
      <c r="D45" s="274">
        <v>3884373</v>
      </c>
      <c r="E45" s="13"/>
      <c r="F45" s="13"/>
      <c r="G45" s="168"/>
      <c r="H45" s="169"/>
    </row>
    <row r="46" spans="1:8" ht="15">
      <c r="A46" s="283" t="s">
        <v>281</v>
      </c>
      <c r="B46" s="214" t="s">
        <v>265</v>
      </c>
      <c r="C46" s="268">
        <v>17898933</v>
      </c>
      <c r="D46" s="274">
        <v>17781422</v>
      </c>
      <c r="E46" s="13"/>
      <c r="F46" s="13"/>
      <c r="G46" s="167"/>
      <c r="H46" s="167"/>
    </row>
    <row r="47" spans="1:8" ht="15">
      <c r="A47" s="273" t="s">
        <v>282</v>
      </c>
      <c r="B47" s="214" t="s">
        <v>293</v>
      </c>
      <c r="C47" s="268">
        <v>459647</v>
      </c>
      <c r="D47" s="274">
        <v>429529</v>
      </c>
      <c r="E47" s="13"/>
      <c r="F47" s="13"/>
      <c r="G47" s="169"/>
      <c r="H47" s="169"/>
    </row>
    <row r="48" spans="1:8" ht="15">
      <c r="A48" s="273" t="s">
        <v>84</v>
      </c>
      <c r="B48" s="214"/>
      <c r="C48" s="39"/>
      <c r="D48" s="274"/>
      <c r="E48" s="13"/>
      <c r="F48" s="13"/>
      <c r="G48" s="169"/>
      <c r="H48" s="169"/>
    </row>
    <row r="49" spans="1:8" ht="15">
      <c r="A49" s="273" t="s">
        <v>25</v>
      </c>
      <c r="B49" s="214"/>
      <c r="C49" s="39"/>
      <c r="D49" s="274"/>
      <c r="E49" s="13"/>
      <c r="F49" s="13"/>
      <c r="G49" s="172"/>
      <c r="H49" s="167"/>
    </row>
    <row r="50" spans="1:8" ht="15">
      <c r="A50" s="273" t="s">
        <v>26</v>
      </c>
      <c r="B50" s="214"/>
      <c r="C50" s="39"/>
      <c r="D50" s="274"/>
      <c r="E50" s="13"/>
      <c r="F50" s="13"/>
      <c r="G50" s="168"/>
      <c r="H50" s="169"/>
    </row>
    <row r="51" spans="1:8" ht="25.5">
      <c r="A51" s="273" t="s">
        <v>88</v>
      </c>
      <c r="B51" s="214"/>
      <c r="C51" s="217">
        <f>SUM(C45:C50)</f>
        <v>22760620</v>
      </c>
      <c r="D51" s="275">
        <f>SUM(D45:D50)</f>
        <v>22095324</v>
      </c>
      <c r="E51" s="13"/>
      <c r="F51" s="13"/>
      <c r="G51" s="168"/>
      <c r="H51" s="169"/>
    </row>
    <row r="52" spans="1:8" ht="15">
      <c r="A52" s="276" t="s">
        <v>27</v>
      </c>
      <c r="B52" s="214"/>
      <c r="C52" s="39"/>
      <c r="D52" s="274"/>
      <c r="E52" s="13"/>
      <c r="F52" s="13"/>
      <c r="G52" s="168"/>
      <c r="H52" s="169"/>
    </row>
    <row r="53" spans="1:8" ht="15">
      <c r="A53" s="273" t="s">
        <v>28</v>
      </c>
      <c r="B53" s="214" t="s">
        <v>294</v>
      </c>
      <c r="C53" s="39">
        <v>300000</v>
      </c>
      <c r="D53" s="274">
        <v>300000</v>
      </c>
      <c r="E53" s="13"/>
      <c r="F53" s="13"/>
      <c r="G53" s="171"/>
      <c r="H53" s="169"/>
    </row>
    <row r="54" spans="1:8" ht="15">
      <c r="A54" s="273" t="s">
        <v>269</v>
      </c>
      <c r="B54" s="214" t="s">
        <v>266</v>
      </c>
      <c r="C54" s="39">
        <v>182606</v>
      </c>
      <c r="D54" s="274">
        <v>182606</v>
      </c>
      <c r="E54" s="13"/>
      <c r="F54" s="13"/>
      <c r="G54" s="170"/>
      <c r="H54" s="169"/>
    </row>
    <row r="55" spans="1:8" ht="15">
      <c r="A55" s="273" t="s">
        <v>31</v>
      </c>
      <c r="B55" s="214"/>
      <c r="C55" s="141">
        <f>ОПУ!C23+D55</f>
        <v>-799914</v>
      </c>
      <c r="D55" s="284">
        <v>-1154159</v>
      </c>
      <c r="E55" s="13"/>
      <c r="F55" s="13"/>
      <c r="G55" s="169"/>
      <c r="H55" s="195"/>
    </row>
    <row r="56" spans="1:8" ht="25.5">
      <c r="A56" s="273" t="s">
        <v>76</v>
      </c>
      <c r="B56" s="214"/>
      <c r="C56" s="122">
        <f>SUM(C53:C55)</f>
        <v>-317308</v>
      </c>
      <c r="D56" s="285">
        <f>SUM(D53:D55)</f>
        <v>-671553</v>
      </c>
      <c r="E56" s="13"/>
      <c r="F56" s="13"/>
      <c r="G56" s="169"/>
      <c r="H56" s="170"/>
    </row>
    <row r="57" spans="1:8" ht="15">
      <c r="A57" s="286" t="s">
        <v>77</v>
      </c>
      <c r="B57" s="75"/>
      <c r="C57" s="40"/>
      <c r="D57" s="287"/>
      <c r="E57" s="13"/>
      <c r="F57" s="13"/>
      <c r="G57" s="169"/>
      <c r="H57" s="171"/>
    </row>
    <row r="58" spans="1:8" ht="15">
      <c r="A58" s="286" t="s">
        <v>78</v>
      </c>
      <c r="B58" s="75"/>
      <c r="C58" s="122">
        <f>C56+C57</f>
        <v>-317308</v>
      </c>
      <c r="D58" s="285">
        <f>D56+D57</f>
        <v>-671553</v>
      </c>
      <c r="E58" s="13"/>
      <c r="F58" s="13"/>
      <c r="G58" s="169"/>
      <c r="H58" s="168"/>
    </row>
    <row r="59" spans="1:8" ht="15.75" thickBot="1">
      <c r="A59" s="288" t="s">
        <v>79</v>
      </c>
      <c r="B59" s="289"/>
      <c r="C59" s="290">
        <f>C43+C51+C58</f>
        <v>24855594</v>
      </c>
      <c r="D59" s="291">
        <f>D43+D51+D58</f>
        <v>24215526</v>
      </c>
      <c r="E59" s="13"/>
      <c r="F59" s="13"/>
      <c r="G59" s="172"/>
      <c r="H59" s="167"/>
    </row>
    <row r="60" spans="2:8" ht="15">
      <c r="B60" s="74"/>
      <c r="C60" s="187"/>
      <c r="D60" s="42"/>
      <c r="E60" s="12"/>
      <c r="G60" s="168"/>
      <c r="H60" s="169"/>
    </row>
    <row r="61" spans="1:8" ht="15">
      <c r="A61" s="297" t="s">
        <v>319</v>
      </c>
      <c r="B61" s="293"/>
      <c r="C61" s="293"/>
      <c r="D61" s="293"/>
      <c r="G61" s="168"/>
      <c r="H61" s="169"/>
    </row>
    <row r="62" spans="1:8" ht="15">
      <c r="A62" s="78" t="s">
        <v>251</v>
      </c>
      <c r="B62" s="74"/>
      <c r="C62" s="188"/>
      <c r="D62" s="188"/>
      <c r="G62" s="168"/>
      <c r="H62" s="169"/>
    </row>
    <row r="63" spans="1:8" ht="15">
      <c r="A63" s="295" t="s">
        <v>9</v>
      </c>
      <c r="B63" s="295"/>
      <c r="C63" s="295"/>
      <c r="D63" s="295"/>
      <c r="G63" s="169"/>
      <c r="H63" s="168"/>
    </row>
    <row r="64" spans="1:8" ht="15">
      <c r="A64" s="10"/>
      <c r="B64" s="10"/>
      <c r="C64" s="10"/>
      <c r="D64" s="10"/>
      <c r="G64" s="169"/>
      <c r="H64" s="168"/>
    </row>
    <row r="65" spans="1:8" ht="15">
      <c r="A65" s="10" t="s">
        <v>320</v>
      </c>
      <c r="B65" s="10"/>
      <c r="C65" s="10"/>
      <c r="D65" s="10"/>
      <c r="G65" s="169"/>
      <c r="H65" s="168"/>
    </row>
    <row r="66" spans="1:8" ht="15">
      <c r="A66" s="79"/>
      <c r="B66" s="76"/>
      <c r="C66" s="189"/>
      <c r="D66" s="4"/>
      <c r="G66" s="169"/>
      <c r="H66" s="168"/>
    </row>
    <row r="67" spans="1:8" ht="15">
      <c r="A67" s="292"/>
      <c r="B67" s="293"/>
      <c r="C67" s="293"/>
      <c r="D67" s="293"/>
      <c r="G67" s="169"/>
      <c r="H67" s="168"/>
    </row>
    <row r="68" spans="7:8" ht="15">
      <c r="G68" s="169"/>
      <c r="H68" s="170"/>
    </row>
    <row r="69" spans="7:8" ht="15">
      <c r="G69" s="169"/>
      <c r="H69" s="171"/>
    </row>
    <row r="70" spans="7:8" ht="15">
      <c r="G70" s="172"/>
      <c r="H70" s="167"/>
    </row>
    <row r="71" spans="7:8" ht="15">
      <c r="G71" s="170"/>
      <c r="H71" s="169"/>
    </row>
    <row r="72" spans="7:8" ht="15">
      <c r="G72" s="166"/>
      <c r="H72" s="167"/>
    </row>
    <row r="73" spans="4:8" ht="15">
      <c r="D73" s="179"/>
      <c r="E73" s="12"/>
      <c r="F73" s="170"/>
      <c r="G73" s="169"/>
      <c r="H73" s="169"/>
    </row>
    <row r="74" spans="4:8" ht="15">
      <c r="D74" s="179"/>
      <c r="E74" s="12"/>
      <c r="F74" s="168"/>
      <c r="G74" s="168"/>
      <c r="H74" s="169"/>
    </row>
    <row r="75" spans="4:8" ht="15">
      <c r="D75" s="179"/>
      <c r="E75" s="12"/>
      <c r="F75" s="170"/>
      <c r="G75" s="169"/>
      <c r="H75" s="169"/>
    </row>
    <row r="76" spans="4:8" ht="15">
      <c r="D76" s="180"/>
      <c r="E76" s="180"/>
      <c r="F76" s="180"/>
      <c r="G76" s="169"/>
      <c r="H76" s="169"/>
    </row>
    <row r="77" spans="4:8" ht="15">
      <c r="D77" s="164"/>
      <c r="E77" s="12"/>
      <c r="G77" s="167"/>
      <c r="H77" s="173"/>
    </row>
    <row r="78" spans="4:8" ht="15">
      <c r="D78" s="164"/>
      <c r="E78" s="12"/>
      <c r="G78" s="169"/>
      <c r="H78" s="171"/>
    </row>
    <row r="79" spans="7:8" ht="15">
      <c r="G79" s="167"/>
      <c r="H79" s="166"/>
    </row>
    <row r="80" spans="7:8" ht="15">
      <c r="G80" s="169"/>
      <c r="H80" s="168"/>
    </row>
    <row r="81" spans="7:8" ht="15">
      <c r="G81" s="169"/>
      <c r="H81" s="168"/>
    </row>
    <row r="82" spans="7:8" ht="15">
      <c r="G82" s="169"/>
      <c r="H82" s="168"/>
    </row>
    <row r="83" spans="7:8" ht="15">
      <c r="G83" s="169"/>
      <c r="H83" s="168"/>
    </row>
    <row r="84" spans="7:8" ht="15">
      <c r="G84" s="169"/>
      <c r="H84" s="169"/>
    </row>
    <row r="85" spans="7:8" ht="15">
      <c r="G85" s="169"/>
      <c r="H85" s="169"/>
    </row>
    <row r="86" spans="7:8" ht="15">
      <c r="G86" s="167"/>
      <c r="H86" s="166"/>
    </row>
    <row r="87" spans="7:8" ht="15">
      <c r="G87" s="169"/>
      <c r="H87" s="168"/>
    </row>
    <row r="88" spans="7:8" ht="15">
      <c r="G88" s="169"/>
      <c r="H88" s="170"/>
    </row>
    <row r="89" spans="7:8" ht="15">
      <c r="G89" s="167"/>
      <c r="H89" s="166"/>
    </row>
    <row r="90" spans="7:8" ht="15">
      <c r="G90" s="169"/>
      <c r="H90" s="168"/>
    </row>
    <row r="91" spans="7:8" ht="15">
      <c r="G91" s="169"/>
      <c r="H91" s="168"/>
    </row>
    <row r="92" spans="7:8" ht="15">
      <c r="G92" s="169"/>
      <c r="H92" s="168"/>
    </row>
    <row r="93" spans="7:8" ht="15">
      <c r="G93" s="169"/>
      <c r="H93" s="171"/>
    </row>
    <row r="94" spans="7:8" ht="15">
      <c r="G94" s="169"/>
      <c r="H94" s="169"/>
    </row>
    <row r="95" spans="7:8" ht="15">
      <c r="G95" s="169"/>
      <c r="H95" s="169"/>
    </row>
    <row r="96" spans="7:8" ht="15">
      <c r="G96" s="169"/>
      <c r="H96" s="169"/>
    </row>
    <row r="97" spans="7:8" ht="15">
      <c r="G97" s="167"/>
      <c r="H97" s="166"/>
    </row>
    <row r="98" spans="7:8" ht="15">
      <c r="G98" s="169"/>
      <c r="H98" s="168"/>
    </row>
    <row r="99" spans="7:8" ht="15">
      <c r="G99" s="169"/>
      <c r="H99" s="169"/>
    </row>
    <row r="100" spans="7:8" ht="15">
      <c r="G100" s="167"/>
      <c r="H100" s="166"/>
    </row>
    <row r="101" spans="7:8" ht="15">
      <c r="G101" s="169"/>
      <c r="H101" s="168"/>
    </row>
    <row r="102" spans="7:8" ht="15">
      <c r="G102" s="169"/>
      <c r="H102" s="171"/>
    </row>
    <row r="103" spans="7:8" ht="15">
      <c r="G103" s="167"/>
      <c r="H103" s="173"/>
    </row>
    <row r="104" spans="7:8" ht="15">
      <c r="G104" s="169"/>
      <c r="H104" s="171"/>
    </row>
    <row r="105" spans="7:8" ht="15">
      <c r="G105" s="169"/>
      <c r="H105" s="171"/>
    </row>
    <row r="106" spans="7:8" ht="15">
      <c r="G106" s="167"/>
      <c r="H106" s="173"/>
    </row>
    <row r="107" spans="7:8" ht="15">
      <c r="G107" s="169"/>
      <c r="H107" s="171"/>
    </row>
    <row r="108" spans="7:8" ht="15">
      <c r="G108" s="167"/>
      <c r="H108" s="166"/>
    </row>
    <row r="109" spans="7:8" ht="15">
      <c r="G109" s="169"/>
      <c r="H109" s="168"/>
    </row>
    <row r="110" spans="7:8" ht="15">
      <c r="G110" s="167"/>
      <c r="H110" s="166"/>
    </row>
    <row r="111" spans="7:8" ht="15">
      <c r="G111" s="169"/>
      <c r="H111" s="168"/>
    </row>
    <row r="112" spans="7:8" ht="15">
      <c r="G112" s="167"/>
      <c r="H112" s="167"/>
    </row>
    <row r="113" spans="7:8" ht="15">
      <c r="G113" s="169"/>
      <c r="H113" s="169"/>
    </row>
    <row r="114" spans="7:8" ht="15">
      <c r="G114" s="169"/>
      <c r="H114" s="169"/>
    </row>
    <row r="115" spans="7:8" ht="15">
      <c r="G115" s="167"/>
      <c r="H115" s="167"/>
    </row>
    <row r="116" spans="7:8" ht="15">
      <c r="G116" s="169"/>
      <c r="H116" s="169"/>
    </row>
    <row r="117" spans="7:8" ht="15">
      <c r="G117" s="167"/>
      <c r="H117" s="167"/>
    </row>
    <row r="118" spans="7:8" ht="15">
      <c r="G118" s="169"/>
      <c r="H118" s="169"/>
    </row>
    <row r="119" spans="7:8" ht="15">
      <c r="G119" s="169"/>
      <c r="H119" s="169"/>
    </row>
    <row r="120" spans="7:8" ht="15">
      <c r="G120" s="169"/>
      <c r="H120" s="169"/>
    </row>
    <row r="121" spans="7:8" ht="15">
      <c r="G121" s="167"/>
      <c r="H121" s="167"/>
    </row>
    <row r="122" spans="7:8" ht="15">
      <c r="G122" s="169"/>
      <c r="H122" s="169"/>
    </row>
    <row r="123" spans="7:8" ht="15">
      <c r="G123" s="169"/>
      <c r="H123" s="169"/>
    </row>
    <row r="124" spans="7:8" ht="15">
      <c r="G124" s="167"/>
      <c r="H124" s="167"/>
    </row>
    <row r="125" spans="7:8" ht="15">
      <c r="G125" s="169"/>
      <c r="H125" s="169"/>
    </row>
    <row r="126" spans="7:8" ht="15">
      <c r="G126" s="169"/>
      <c r="H126" s="169"/>
    </row>
    <row r="127" spans="7:8" ht="15">
      <c r="G127" s="167"/>
      <c r="H127" s="167"/>
    </row>
    <row r="128" spans="7:8" ht="15">
      <c r="G128" s="169"/>
      <c r="H128" s="169"/>
    </row>
    <row r="129" spans="7:8" ht="15">
      <c r="G129" s="169"/>
      <c r="H129" s="169"/>
    </row>
    <row r="130" spans="7:8" ht="15">
      <c r="G130" s="169"/>
      <c r="H130" s="169"/>
    </row>
    <row r="131" spans="7:8" ht="15">
      <c r="G131" s="167"/>
      <c r="H131" s="167"/>
    </row>
    <row r="132" spans="7:8" ht="15">
      <c r="G132" s="169"/>
      <c r="H132" s="169"/>
    </row>
    <row r="133" spans="7:8" ht="15">
      <c r="G133" s="169"/>
      <c r="H133" s="169"/>
    </row>
    <row r="134" spans="7:8" ht="15">
      <c r="G134" s="169"/>
      <c r="H134" s="169"/>
    </row>
    <row r="135" spans="7:8" ht="15">
      <c r="G135" s="169"/>
      <c r="H135" s="169"/>
    </row>
    <row r="136" spans="7:8" ht="15">
      <c r="G136" s="169"/>
      <c r="H136" s="169"/>
    </row>
    <row r="137" spans="7:8" ht="15">
      <c r="G137" s="169"/>
      <c r="H137" s="169"/>
    </row>
    <row r="138" spans="7:8" ht="15">
      <c r="G138" s="169"/>
      <c r="H138" s="169"/>
    </row>
    <row r="139" spans="7:8" ht="15">
      <c r="G139" s="169"/>
      <c r="H139" s="169"/>
    </row>
    <row r="140" spans="7:8" ht="15">
      <c r="G140" s="169"/>
      <c r="H140" s="169"/>
    </row>
    <row r="141" spans="7:8" ht="15">
      <c r="G141" s="167"/>
      <c r="H141" s="167"/>
    </row>
    <row r="142" spans="7:8" ht="15">
      <c r="G142" s="169"/>
      <c r="H142" s="169"/>
    </row>
    <row r="143" spans="7:8" ht="15">
      <c r="G143" s="167"/>
      <c r="H143" s="167"/>
    </row>
    <row r="144" spans="7:8" ht="15">
      <c r="G144" s="169"/>
      <c r="H144" s="169"/>
    </row>
    <row r="145" spans="7:8" ht="15">
      <c r="G145" s="169"/>
      <c r="H145" s="169"/>
    </row>
    <row r="146" spans="7:8" ht="15">
      <c r="G146" s="169"/>
      <c r="H146" s="169"/>
    </row>
    <row r="147" spans="7:8" ht="15">
      <c r="G147" s="166"/>
      <c r="H147" s="166"/>
    </row>
  </sheetData>
  <sheetProtection/>
  <mergeCells count="10">
    <mergeCell ref="A67:D67"/>
    <mergeCell ref="A12:D12"/>
    <mergeCell ref="A63:D63"/>
    <mergeCell ref="A14:D14"/>
    <mergeCell ref="A15:D15"/>
    <mergeCell ref="A5:D5"/>
    <mergeCell ref="A6:D6"/>
    <mergeCell ref="A7:D7"/>
    <mergeCell ref="A8:D8"/>
    <mergeCell ref="A61:D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37" sqref="A37:IV37"/>
    </sheetView>
  </sheetViews>
  <sheetFormatPr defaultColWidth="31.57421875" defaultRowHeight="15"/>
  <cols>
    <col min="1" max="1" width="53.57421875" style="0" customWidth="1"/>
    <col min="2" max="2" width="8.57421875" style="80" bestFit="1" customWidth="1"/>
    <col min="3" max="3" width="17.00390625" style="163" customWidth="1"/>
    <col min="4" max="4" width="17.57421875" style="0" customWidth="1"/>
    <col min="5" max="5" width="13.8515625" style="12" customWidth="1"/>
    <col min="6" max="6" width="11.7109375" style="18" customWidth="1"/>
  </cols>
  <sheetData>
    <row r="1" ht="15">
      <c r="C1" s="154"/>
    </row>
    <row r="2" ht="15" hidden="1">
      <c r="C2" s="155" t="s">
        <v>244</v>
      </c>
    </row>
    <row r="3" spans="3:6" ht="15" hidden="1">
      <c r="C3" s="106" t="s">
        <v>55</v>
      </c>
      <c r="F3" s="253"/>
    </row>
    <row r="4" spans="1:6" ht="15" hidden="1">
      <c r="A4" s="3"/>
      <c r="B4" s="81"/>
      <c r="C4" s="156" t="s">
        <v>54</v>
      </c>
      <c r="F4" s="253"/>
    </row>
    <row r="5" spans="1:6" ht="15" hidden="1">
      <c r="A5" s="300" t="s">
        <v>0</v>
      </c>
      <c r="B5" s="301"/>
      <c r="C5" s="301"/>
      <c r="D5" s="301"/>
      <c r="F5" s="253"/>
    </row>
    <row r="6" spans="1:4" ht="15">
      <c r="A6" s="3"/>
      <c r="B6" s="81"/>
      <c r="C6" s="157"/>
      <c r="D6" s="72"/>
    </row>
    <row r="7" spans="1:4" ht="15">
      <c r="A7" s="298" t="s">
        <v>254</v>
      </c>
      <c r="B7" s="298"/>
      <c r="C7" s="298"/>
      <c r="D7" s="298"/>
    </row>
    <row r="8" spans="1:4" ht="15">
      <c r="A8" s="299" t="s">
        <v>316</v>
      </c>
      <c r="B8" s="299"/>
      <c r="C8" s="299"/>
      <c r="D8" s="299"/>
    </row>
    <row r="9" spans="1:4" ht="15.75" thickBot="1">
      <c r="A9" s="3"/>
      <c r="B9" s="81"/>
      <c r="C9" s="157"/>
      <c r="D9" s="4" t="s">
        <v>1</v>
      </c>
    </row>
    <row r="10" spans="1:6" s="7" customFormat="1" ht="26.25" thickBot="1">
      <c r="A10" s="5" t="s">
        <v>2</v>
      </c>
      <c r="B10" s="82" t="s">
        <v>257</v>
      </c>
      <c r="C10" s="6" t="s">
        <v>4</v>
      </c>
      <c r="D10" s="5" t="s">
        <v>5</v>
      </c>
      <c r="E10" s="254"/>
      <c r="F10" s="252"/>
    </row>
    <row r="11" spans="1:10" ht="15">
      <c r="A11" s="43" t="s">
        <v>89</v>
      </c>
      <c r="B11" s="86" t="s">
        <v>297</v>
      </c>
      <c r="C11" s="190">
        <v>2965056</v>
      </c>
      <c r="D11" s="219">
        <v>2650617</v>
      </c>
      <c r="E11" s="255"/>
      <c r="F11" s="253"/>
      <c r="G11" s="259"/>
      <c r="H11" s="12"/>
      <c r="I11" s="12"/>
      <c r="J11" s="12"/>
    </row>
    <row r="12" spans="1:10" ht="15">
      <c r="A12" s="63" t="s">
        <v>90</v>
      </c>
      <c r="B12" s="83" t="s">
        <v>298</v>
      </c>
      <c r="C12" s="191">
        <v>-1136177</v>
      </c>
      <c r="D12" s="220">
        <v>-975345</v>
      </c>
      <c r="E12" s="255"/>
      <c r="F12" s="253"/>
      <c r="G12" s="259"/>
      <c r="H12" s="12"/>
      <c r="I12" s="12"/>
      <c r="J12" s="12"/>
    </row>
    <row r="13" spans="1:10" ht="15">
      <c r="A13" s="64" t="s">
        <v>303</v>
      </c>
      <c r="B13" s="83"/>
      <c r="C13" s="109">
        <f>C11+C12</f>
        <v>1828879</v>
      </c>
      <c r="D13" s="110">
        <f>D11+D12</f>
        <v>1675272</v>
      </c>
      <c r="E13" s="256"/>
      <c r="F13" s="253"/>
      <c r="G13" s="178"/>
      <c r="H13" s="12"/>
      <c r="I13" s="12"/>
      <c r="J13" s="12"/>
    </row>
    <row r="14" spans="1:10" ht="15">
      <c r="A14" s="64" t="s">
        <v>91</v>
      </c>
      <c r="B14" s="83"/>
      <c r="C14" s="109"/>
      <c r="D14" s="110"/>
      <c r="E14" s="256"/>
      <c r="F14" s="253"/>
      <c r="H14" s="12"/>
      <c r="I14" s="12"/>
      <c r="J14" s="12"/>
    </row>
    <row r="15" spans="1:10" ht="15">
      <c r="A15" s="63" t="s">
        <v>7</v>
      </c>
      <c r="B15" s="83" t="s">
        <v>299</v>
      </c>
      <c r="C15" s="111">
        <v>-93910</v>
      </c>
      <c r="D15" s="220">
        <v>-74909</v>
      </c>
      <c r="E15" s="257"/>
      <c r="F15" s="253"/>
      <c r="H15" s="12"/>
      <c r="I15" s="12"/>
      <c r="J15" s="12"/>
    </row>
    <row r="16" spans="1:10" ht="15">
      <c r="A16" s="65" t="s">
        <v>8</v>
      </c>
      <c r="B16" s="83" t="s">
        <v>300</v>
      </c>
      <c r="C16" s="192">
        <v>-37832</v>
      </c>
      <c r="D16" s="220">
        <v>-19482</v>
      </c>
      <c r="E16" s="258"/>
      <c r="F16" s="253"/>
      <c r="H16" s="12"/>
      <c r="I16" s="12"/>
      <c r="J16" s="12"/>
    </row>
    <row r="17" spans="1:10" ht="15">
      <c r="A17" s="63" t="s">
        <v>6</v>
      </c>
      <c r="B17" s="83"/>
      <c r="C17" s="111"/>
      <c r="D17" s="220"/>
      <c r="E17" s="257"/>
      <c r="F17" s="253"/>
      <c r="G17" s="260"/>
      <c r="H17" s="261"/>
      <c r="I17" s="261"/>
      <c r="J17" s="12"/>
    </row>
    <row r="18" spans="1:10" s="30" customFormat="1" ht="15">
      <c r="A18" s="66" t="s">
        <v>304</v>
      </c>
      <c r="B18" s="107"/>
      <c r="C18" s="109">
        <f>C13+C15+C16+C17</f>
        <v>1697137</v>
      </c>
      <c r="D18" s="110">
        <f>D13+D15+D16+D17</f>
        <v>1580881</v>
      </c>
      <c r="E18" s="256"/>
      <c r="F18" s="253"/>
      <c r="G18" s="260"/>
      <c r="H18" s="259"/>
      <c r="I18" s="259"/>
      <c r="J18" s="262"/>
    </row>
    <row r="19" spans="1:10" ht="15">
      <c r="A19" s="63" t="s">
        <v>93</v>
      </c>
      <c r="B19" s="83" t="s">
        <v>301</v>
      </c>
      <c r="C19" s="111">
        <v>42922</v>
      </c>
      <c r="D19" s="108">
        <v>10976</v>
      </c>
      <c r="E19" s="257"/>
      <c r="F19" s="253"/>
      <c r="G19" s="260"/>
      <c r="H19" s="259"/>
      <c r="I19" s="259"/>
      <c r="J19" s="12"/>
    </row>
    <row r="20" spans="1:10" ht="15">
      <c r="A20" s="63" t="s">
        <v>95</v>
      </c>
      <c r="B20" s="83" t="s">
        <v>302</v>
      </c>
      <c r="C20" s="111">
        <v>-1385814</v>
      </c>
      <c r="D20" s="108">
        <v>-1404075</v>
      </c>
      <c r="E20" s="257"/>
      <c r="F20" s="253"/>
      <c r="G20" s="2"/>
      <c r="H20" s="259"/>
      <c r="I20" s="259"/>
      <c r="J20" s="12"/>
    </row>
    <row r="21" spans="1:10" ht="15">
      <c r="A21" s="64" t="s">
        <v>305</v>
      </c>
      <c r="B21" s="83"/>
      <c r="C21" s="109">
        <f>C18+C19+C20</f>
        <v>354245</v>
      </c>
      <c r="D21" s="110">
        <f>D18+D19+D20</f>
        <v>187782</v>
      </c>
      <c r="E21" s="256"/>
      <c r="F21" s="253"/>
      <c r="G21" s="259"/>
      <c r="H21" s="259"/>
      <c r="I21" s="259"/>
      <c r="J21" s="12"/>
    </row>
    <row r="22" spans="1:10" ht="15">
      <c r="A22" s="63" t="s">
        <v>101</v>
      </c>
      <c r="B22" s="83"/>
      <c r="C22" s="111"/>
      <c r="D22" s="108"/>
      <c r="E22" s="257"/>
      <c r="F22" s="253"/>
      <c r="G22" s="259"/>
      <c r="H22" s="263"/>
      <c r="I22" s="264"/>
      <c r="J22" s="12"/>
    </row>
    <row r="23" spans="1:10" ht="15">
      <c r="A23" s="63" t="s">
        <v>306</v>
      </c>
      <c r="B23" s="83"/>
      <c r="C23" s="158">
        <f>C21-C22</f>
        <v>354245</v>
      </c>
      <c r="D23" s="220">
        <f>D21-D22</f>
        <v>187782</v>
      </c>
      <c r="E23" s="257"/>
      <c r="F23" s="253"/>
      <c r="H23" s="12"/>
      <c r="I23" s="12"/>
      <c r="J23" s="12"/>
    </row>
    <row r="24" spans="1:10" ht="15">
      <c r="A24" s="66" t="s">
        <v>111</v>
      </c>
      <c r="B24" s="83"/>
      <c r="C24" s="109">
        <f>C26+C29</f>
        <v>11808.166666666666</v>
      </c>
      <c r="D24" s="113">
        <f>D26+D29</f>
        <v>6259.4</v>
      </c>
      <c r="E24" s="256"/>
      <c r="F24" s="253"/>
      <c r="H24" s="12"/>
      <c r="I24" s="12"/>
      <c r="J24" s="12"/>
    </row>
    <row r="25" spans="1:10" ht="15">
      <c r="A25" s="87" t="s">
        <v>37</v>
      </c>
      <c r="B25" s="88"/>
      <c r="C25" s="159"/>
      <c r="D25" s="114"/>
      <c r="E25" s="257"/>
      <c r="F25" s="253"/>
      <c r="H25" s="12"/>
      <c r="I25" s="12"/>
      <c r="J25" s="12"/>
    </row>
    <row r="26" spans="1:10" ht="15">
      <c r="A26" s="63" t="s">
        <v>112</v>
      </c>
      <c r="B26" s="88"/>
      <c r="C26" s="159">
        <f>C27</f>
        <v>11808.166666666666</v>
      </c>
      <c r="D26" s="114">
        <f>D27</f>
        <v>6259.4</v>
      </c>
      <c r="E26" s="257"/>
      <c r="F26" s="253"/>
      <c r="H26" s="12"/>
      <c r="I26" s="12"/>
      <c r="J26" s="12"/>
    </row>
    <row r="27" spans="1:10" ht="15">
      <c r="A27" s="63" t="s">
        <v>113</v>
      </c>
      <c r="B27" s="83"/>
      <c r="C27" s="158">
        <f>C23/30</f>
        <v>11808.166666666666</v>
      </c>
      <c r="D27" s="220">
        <f>D23/30</f>
        <v>6259.4</v>
      </c>
      <c r="E27" s="257"/>
      <c r="F27" s="253"/>
      <c r="H27" s="12"/>
      <c r="I27" s="12"/>
      <c r="J27" s="12"/>
    </row>
    <row r="28" spans="1:10" ht="15">
      <c r="A28" s="63" t="s">
        <v>114</v>
      </c>
      <c r="B28" s="83"/>
      <c r="C28" s="158"/>
      <c r="D28" s="108"/>
      <c r="F28" s="253"/>
      <c r="H28" s="12"/>
      <c r="I28" s="12"/>
      <c r="J28" s="12"/>
    </row>
    <row r="29" spans="1:10" ht="15">
      <c r="A29" s="63" t="s">
        <v>115</v>
      </c>
      <c r="B29" s="83"/>
      <c r="C29" s="160"/>
      <c r="D29" s="140"/>
      <c r="F29" s="253"/>
      <c r="H29" s="12"/>
      <c r="I29" s="12"/>
      <c r="J29" s="12"/>
    </row>
    <row r="30" spans="1:6" ht="15">
      <c r="A30" s="63" t="s">
        <v>113</v>
      </c>
      <c r="B30" s="83"/>
      <c r="C30" s="160"/>
      <c r="D30" s="140"/>
      <c r="F30" s="253"/>
    </row>
    <row r="31" spans="1:6" ht="15.75" thickBot="1">
      <c r="A31" s="62" t="s">
        <v>114</v>
      </c>
      <c r="B31" s="84"/>
      <c r="C31" s="161"/>
      <c r="D31" s="67"/>
      <c r="F31" s="253"/>
    </row>
    <row r="32" spans="1:6" ht="15">
      <c r="A32" s="3"/>
      <c r="B32" s="81"/>
      <c r="C32" s="157"/>
      <c r="D32" s="3"/>
      <c r="F32" s="253"/>
    </row>
    <row r="33" spans="1:4" ht="15">
      <c r="A33" s="295" t="s">
        <v>9</v>
      </c>
      <c r="B33" s="295"/>
      <c r="C33" s="295"/>
      <c r="D33" s="295"/>
    </row>
    <row r="34" spans="1:4" ht="15">
      <c r="A34" s="10"/>
      <c r="B34" s="10"/>
      <c r="C34" s="10"/>
      <c r="D34" s="10"/>
    </row>
    <row r="35" spans="1:4" ht="15">
      <c r="A35" s="10" t="s">
        <v>320</v>
      </c>
      <c r="B35" s="10"/>
      <c r="C35" s="10"/>
      <c r="D35" s="10"/>
    </row>
    <row r="36" spans="1:4" ht="15">
      <c r="A36" s="8"/>
      <c r="B36" s="76"/>
      <c r="C36" s="60"/>
      <c r="D36" s="8"/>
    </row>
    <row r="37" spans="1:4" ht="15">
      <c r="A37" s="10"/>
      <c r="B37" s="77"/>
      <c r="C37" s="61"/>
      <c r="D37" s="10"/>
    </row>
    <row r="38" spans="1:4" ht="15">
      <c r="A38" s="12"/>
      <c r="B38" s="85"/>
      <c r="C38" s="162"/>
      <c r="D38" s="12"/>
    </row>
  </sheetData>
  <sheetProtection/>
  <mergeCells count="4">
    <mergeCell ref="A33:D33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zoomScalePageLayoutView="0" workbookViewId="0" topLeftCell="A48">
      <selection activeCell="A83" sqref="A83:IV83"/>
    </sheetView>
  </sheetViews>
  <sheetFormatPr defaultColWidth="9.140625" defaultRowHeight="15"/>
  <cols>
    <col min="1" max="1" width="61.57421875" style="18" customWidth="1"/>
    <col min="2" max="2" width="0" style="89" hidden="1" customWidth="1"/>
    <col min="3" max="3" width="18.7109375" style="18" customWidth="1"/>
    <col min="4" max="4" width="16.8515625" style="18" customWidth="1"/>
    <col min="5" max="16384" width="9.140625" style="18" customWidth="1"/>
  </cols>
  <sheetData>
    <row r="1" ht="15" hidden="1">
      <c r="D1" s="102" t="s">
        <v>245</v>
      </c>
    </row>
    <row r="2" ht="15" hidden="1">
      <c r="D2" s="101" t="s">
        <v>244</v>
      </c>
    </row>
    <row r="3" spans="1:4" ht="15" hidden="1">
      <c r="A3" s="19"/>
      <c r="B3" s="90"/>
      <c r="C3" s="19"/>
      <c r="D3" s="104" t="s">
        <v>55</v>
      </c>
    </row>
    <row r="4" spans="1:4" ht="15" hidden="1">
      <c r="A4" s="19"/>
      <c r="B4" s="90"/>
      <c r="C4" s="19"/>
      <c r="D4" s="105" t="s">
        <v>54</v>
      </c>
    </row>
    <row r="5" spans="1:4" ht="15" hidden="1">
      <c r="A5" s="20" t="s">
        <v>34</v>
      </c>
      <c r="B5" s="90"/>
      <c r="C5" s="19"/>
      <c r="D5" s="72"/>
    </row>
    <row r="6" spans="1:4" ht="15">
      <c r="A6" s="19"/>
      <c r="B6" s="90"/>
      <c r="C6" s="19"/>
      <c r="D6" s="72"/>
    </row>
    <row r="7" spans="1:4" ht="15">
      <c r="A7" s="302" t="s">
        <v>255</v>
      </c>
      <c r="B7" s="302"/>
      <c r="C7" s="302"/>
      <c r="D7" s="302"/>
    </row>
    <row r="8" spans="1:4" ht="15">
      <c r="A8" s="299" t="s">
        <v>317</v>
      </c>
      <c r="B8" s="299"/>
      <c r="C8" s="299"/>
      <c r="D8" s="299"/>
    </row>
    <row r="9" spans="1:4" ht="15">
      <c r="A9" s="303" t="s">
        <v>33</v>
      </c>
      <c r="B9" s="303"/>
      <c r="C9" s="303"/>
      <c r="D9" s="303"/>
    </row>
    <row r="10" spans="1:4" ht="15.75" thickBot="1">
      <c r="A10" s="19"/>
      <c r="B10" s="90"/>
      <c r="C10" s="19"/>
      <c r="D10" s="21" t="s">
        <v>35</v>
      </c>
    </row>
    <row r="11" spans="1:4" ht="26.25" thickBot="1">
      <c r="A11" s="22" t="s">
        <v>2</v>
      </c>
      <c r="B11" s="91" t="s">
        <v>3</v>
      </c>
      <c r="C11" s="23" t="s">
        <v>4</v>
      </c>
      <c r="D11" s="24" t="s">
        <v>5</v>
      </c>
    </row>
    <row r="12" spans="1:4" ht="15">
      <c r="A12" s="304" t="s">
        <v>36</v>
      </c>
      <c r="B12" s="305"/>
      <c r="C12" s="305"/>
      <c r="D12" s="306"/>
    </row>
    <row r="13" spans="1:4" ht="15">
      <c r="A13" s="44" t="s">
        <v>271</v>
      </c>
      <c r="B13" s="92" t="s">
        <v>56</v>
      </c>
      <c r="C13" s="32">
        <f>C15+C16+C17+C18+C19+C20</f>
        <v>3351335</v>
      </c>
      <c r="D13" s="45">
        <f>D15+D16+D17+D18+D19+D20</f>
        <v>2546439</v>
      </c>
    </row>
    <row r="14" spans="1:4" ht="15">
      <c r="A14" s="46" t="s">
        <v>37</v>
      </c>
      <c r="B14" s="92"/>
      <c r="C14" s="34"/>
      <c r="D14" s="47"/>
    </row>
    <row r="15" spans="1:4" ht="15">
      <c r="A15" s="46" t="s">
        <v>116</v>
      </c>
      <c r="B15" s="92" t="s">
        <v>57</v>
      </c>
      <c r="C15" s="34">
        <v>3336583</v>
      </c>
      <c r="D15" s="47">
        <v>2545848</v>
      </c>
    </row>
    <row r="16" spans="1:4" ht="15">
      <c r="A16" s="46" t="s">
        <v>117</v>
      </c>
      <c r="B16" s="92" t="s">
        <v>58</v>
      </c>
      <c r="C16" s="95"/>
      <c r="D16" s="97"/>
    </row>
    <row r="17" spans="1:4" ht="15">
      <c r="A17" s="46" t="s">
        <v>118</v>
      </c>
      <c r="B17" s="92" t="s">
        <v>59</v>
      </c>
      <c r="C17" s="96"/>
      <c r="D17" s="47"/>
    </row>
    <row r="18" spans="1:4" ht="15">
      <c r="A18" s="46" t="s">
        <v>119</v>
      </c>
      <c r="B18" s="92" t="s">
        <v>61</v>
      </c>
      <c r="C18" s="96"/>
      <c r="D18" s="47"/>
    </row>
    <row r="19" spans="1:4" ht="15">
      <c r="A19" s="48" t="s">
        <v>120</v>
      </c>
      <c r="B19" s="92" t="s">
        <v>62</v>
      </c>
      <c r="C19" s="223">
        <v>14752</v>
      </c>
      <c r="D19" s="224">
        <v>591</v>
      </c>
    </row>
    <row r="20" spans="1:4" ht="15">
      <c r="A20" s="46" t="s">
        <v>38</v>
      </c>
      <c r="B20" s="92" t="s">
        <v>67</v>
      </c>
      <c r="C20" s="34"/>
      <c r="D20" s="47"/>
    </row>
    <row r="21" spans="1:4" ht="15">
      <c r="A21" s="44" t="s">
        <v>272</v>
      </c>
      <c r="B21" s="92" t="s">
        <v>92</v>
      </c>
      <c r="C21" s="112">
        <f>C23+C24+C25+C26+C27+C28+C29</f>
        <v>-2287078</v>
      </c>
      <c r="D21" s="113">
        <f>D23+D24+D25+D26+D27+D28+D29</f>
        <v>-2628360</v>
      </c>
    </row>
    <row r="22" spans="1:4" ht="15">
      <c r="A22" s="46" t="s">
        <v>37</v>
      </c>
      <c r="B22" s="92"/>
      <c r="C22" s="34"/>
      <c r="D22" s="47"/>
    </row>
    <row r="23" spans="1:4" ht="15">
      <c r="A23" s="46" t="s">
        <v>39</v>
      </c>
      <c r="B23" s="92" t="s">
        <v>94</v>
      </c>
      <c r="C23" s="116">
        <f>-797017</f>
        <v>-797017</v>
      </c>
      <c r="D23" s="117">
        <v>-525292</v>
      </c>
    </row>
    <row r="24" spans="1:4" ht="15">
      <c r="A24" s="46" t="s">
        <v>121</v>
      </c>
      <c r="B24" s="92" t="s">
        <v>96</v>
      </c>
      <c r="C24" s="116"/>
      <c r="D24" s="117">
        <v>-3721</v>
      </c>
    </row>
    <row r="25" spans="1:4" ht="15">
      <c r="A25" s="46" t="s">
        <v>122</v>
      </c>
      <c r="B25" s="92" t="s">
        <v>97</v>
      </c>
      <c r="C25" s="116">
        <v>-76943</v>
      </c>
      <c r="D25" s="117">
        <v>-59859</v>
      </c>
    </row>
    <row r="26" spans="1:4" ht="15">
      <c r="A26" s="46" t="s">
        <v>123</v>
      </c>
      <c r="B26" s="92" t="s">
        <v>98</v>
      </c>
      <c r="C26" s="116">
        <v>-1311390</v>
      </c>
      <c r="D26" s="251">
        <v>-1827922</v>
      </c>
    </row>
    <row r="27" spans="1:4" ht="15">
      <c r="A27" s="46" t="s">
        <v>124</v>
      </c>
      <c r="B27" s="92" t="s">
        <v>99</v>
      </c>
      <c r="C27" s="118"/>
      <c r="D27" s="119"/>
    </row>
    <row r="28" spans="1:4" ht="15">
      <c r="A28" s="46" t="s">
        <v>125</v>
      </c>
      <c r="B28" s="92" t="s">
        <v>126</v>
      </c>
      <c r="C28" s="116">
        <v>-89180</v>
      </c>
      <c r="D28" s="117">
        <v>-201993</v>
      </c>
    </row>
    <row r="29" spans="1:4" ht="15">
      <c r="A29" s="46" t="s">
        <v>40</v>
      </c>
      <c r="B29" s="92" t="s">
        <v>127</v>
      </c>
      <c r="C29" s="192">
        <v>-12548</v>
      </c>
      <c r="D29" s="117">
        <v>-9573</v>
      </c>
    </row>
    <row r="30" spans="1:4" ht="25.5">
      <c r="A30" s="49" t="s">
        <v>128</v>
      </c>
      <c r="B30" s="92" t="s">
        <v>129</v>
      </c>
      <c r="C30" s="32">
        <f>C13+C21</f>
        <v>1064257</v>
      </c>
      <c r="D30" s="113">
        <f>D13+D21</f>
        <v>-81921</v>
      </c>
    </row>
    <row r="31" spans="1:4" ht="15">
      <c r="A31" s="307" t="s">
        <v>41</v>
      </c>
      <c r="B31" s="308"/>
      <c r="C31" s="308"/>
      <c r="D31" s="309"/>
    </row>
    <row r="32" spans="1:4" ht="15">
      <c r="A32" s="44" t="s">
        <v>271</v>
      </c>
      <c r="B32" s="92" t="s">
        <v>130</v>
      </c>
      <c r="C32" s="50">
        <f>C34+C35+C36+C37+C38+C40+C41+C42+C43+C44</f>
        <v>1507690</v>
      </c>
      <c r="D32" s="115">
        <f>D34+D35+D36+D37+D38+D40+D41+D42+D43+D44</f>
        <v>728332</v>
      </c>
    </row>
    <row r="33" spans="1:4" ht="15">
      <c r="A33" s="46" t="s">
        <v>37</v>
      </c>
      <c r="B33" s="92"/>
      <c r="C33" s="36"/>
      <c r="D33" s="51"/>
    </row>
    <row r="34" spans="1:4" ht="15">
      <c r="A34" s="46" t="s">
        <v>42</v>
      </c>
      <c r="B34" s="92" t="s">
        <v>131</v>
      </c>
      <c r="C34" s="36"/>
      <c r="D34" s="51"/>
    </row>
    <row r="35" spans="1:4" ht="15">
      <c r="A35" s="46" t="s">
        <v>43</v>
      </c>
      <c r="B35" s="92" t="s">
        <v>132</v>
      </c>
      <c r="C35" s="36"/>
      <c r="D35" s="51"/>
    </row>
    <row r="36" spans="1:4" ht="15">
      <c r="A36" s="46" t="s">
        <v>44</v>
      </c>
      <c r="B36" s="92" t="s">
        <v>133</v>
      </c>
      <c r="C36" s="36"/>
      <c r="D36" s="51"/>
    </row>
    <row r="37" spans="1:4" ht="25.5">
      <c r="A37" s="63" t="s">
        <v>134</v>
      </c>
      <c r="B37" s="92" t="s">
        <v>135</v>
      </c>
      <c r="C37" s="36"/>
      <c r="D37" s="51"/>
    </row>
    <row r="38" spans="1:4" ht="15">
      <c r="A38" s="63" t="s">
        <v>136</v>
      </c>
      <c r="B38" s="92" t="s">
        <v>137</v>
      </c>
      <c r="C38" s="36"/>
      <c r="D38" s="51"/>
    </row>
    <row r="39" spans="1:4" ht="15">
      <c r="A39" s="63" t="s">
        <v>139</v>
      </c>
      <c r="B39" s="92" t="s">
        <v>138</v>
      </c>
      <c r="C39" s="36"/>
      <c r="D39" s="51"/>
    </row>
    <row r="40" spans="1:4" ht="15">
      <c r="A40" s="46" t="s">
        <v>140</v>
      </c>
      <c r="B40" s="92" t="s">
        <v>141</v>
      </c>
      <c r="C40" s="36"/>
      <c r="D40" s="51"/>
    </row>
    <row r="41" spans="1:4" ht="15">
      <c r="A41" s="46" t="s">
        <v>45</v>
      </c>
      <c r="B41" s="92" t="s">
        <v>142</v>
      </c>
      <c r="C41" s="36"/>
      <c r="D41" s="51"/>
    </row>
    <row r="42" spans="1:4" ht="15">
      <c r="A42" s="46" t="s">
        <v>143</v>
      </c>
      <c r="B42" s="92" t="s">
        <v>144</v>
      </c>
      <c r="C42" s="36"/>
      <c r="D42" s="51"/>
    </row>
    <row r="43" spans="1:4" ht="15">
      <c r="A43" s="46" t="s">
        <v>314</v>
      </c>
      <c r="B43" s="92" t="s">
        <v>145</v>
      </c>
      <c r="C43" s="36">
        <f>1907690-400000</f>
        <v>1507690</v>
      </c>
      <c r="D43" s="51">
        <v>728332</v>
      </c>
    </row>
    <row r="44" spans="1:4" ht="15">
      <c r="A44" s="48" t="s">
        <v>38</v>
      </c>
      <c r="B44" s="92" t="s">
        <v>146</v>
      </c>
      <c r="C44" s="36"/>
      <c r="D44" s="51"/>
    </row>
    <row r="45" spans="1:4" ht="15">
      <c r="A45" s="44" t="s">
        <v>273</v>
      </c>
      <c r="B45" s="92" t="s">
        <v>147</v>
      </c>
      <c r="C45" s="112">
        <f>C47+C48+C49+C50+C51+C53+C54+C55+C57+C56</f>
        <v>-2633254</v>
      </c>
      <c r="D45" s="113">
        <f>D47+D48+D49+D50+D51+D53+D54+D55+D57+D56</f>
        <v>-1916792</v>
      </c>
    </row>
    <row r="46" spans="1:4" ht="15">
      <c r="A46" s="46" t="s">
        <v>37</v>
      </c>
      <c r="B46" s="92"/>
      <c r="C46" s="36"/>
      <c r="D46" s="51"/>
    </row>
    <row r="47" spans="1:4" ht="15">
      <c r="A47" s="46" t="s">
        <v>46</v>
      </c>
      <c r="B47" s="92" t="s">
        <v>148</v>
      </c>
      <c r="C47" s="116">
        <v>-566803</v>
      </c>
      <c r="D47" s="117">
        <v>-30871</v>
      </c>
    </row>
    <row r="48" spans="1:4" ht="15">
      <c r="A48" s="46" t="s">
        <v>250</v>
      </c>
      <c r="B48" s="92" t="s">
        <v>149</v>
      </c>
      <c r="C48" s="116">
        <v>-800</v>
      </c>
      <c r="D48" s="117"/>
    </row>
    <row r="49" spans="1:4" ht="15">
      <c r="A49" s="46" t="s">
        <v>307</v>
      </c>
      <c r="B49" s="92" t="s">
        <v>150</v>
      </c>
      <c r="C49" s="116"/>
      <c r="D49" s="117"/>
    </row>
    <row r="50" spans="1:4" ht="25.5">
      <c r="A50" s="63" t="s">
        <v>151</v>
      </c>
      <c r="B50" s="92" t="s">
        <v>154</v>
      </c>
      <c r="C50" s="36"/>
      <c r="D50" s="51"/>
    </row>
    <row r="51" spans="1:4" ht="15">
      <c r="A51" s="63" t="s">
        <v>152</v>
      </c>
      <c r="B51" s="92" t="s">
        <v>155</v>
      </c>
      <c r="C51" s="36"/>
      <c r="D51" s="51"/>
    </row>
    <row r="52" spans="1:4" ht="15">
      <c r="A52" s="63" t="s">
        <v>153</v>
      </c>
      <c r="B52" s="92" t="s">
        <v>156</v>
      </c>
      <c r="C52" s="36"/>
      <c r="D52" s="51"/>
    </row>
    <row r="53" spans="1:4" ht="15">
      <c r="A53" s="46" t="s">
        <v>158</v>
      </c>
      <c r="B53" s="92" t="s">
        <v>157</v>
      </c>
      <c r="C53" s="36"/>
      <c r="D53" s="51"/>
    </row>
    <row r="54" spans="1:4" ht="15">
      <c r="A54" s="46" t="s">
        <v>159</v>
      </c>
      <c r="B54" s="92" t="s">
        <v>160</v>
      </c>
      <c r="C54" s="36"/>
      <c r="D54" s="51"/>
    </row>
    <row r="55" spans="1:4" ht="15">
      <c r="A55" s="46" t="s">
        <v>45</v>
      </c>
      <c r="B55" s="92" t="s">
        <v>161</v>
      </c>
      <c r="C55" s="36"/>
      <c r="D55" s="117"/>
    </row>
    <row r="56" spans="1:4" ht="15">
      <c r="A56" s="46" t="s">
        <v>270</v>
      </c>
      <c r="B56" s="92" t="s">
        <v>162</v>
      </c>
      <c r="C56" s="116">
        <v>-1650000</v>
      </c>
      <c r="D56" s="117">
        <v>-200000</v>
      </c>
    </row>
    <row r="57" spans="1:4" ht="15">
      <c r="A57" s="48" t="s">
        <v>47</v>
      </c>
      <c r="B57" s="92" t="s">
        <v>163</v>
      </c>
      <c r="C57" s="116">
        <f>-115651-300000</f>
        <v>-415651</v>
      </c>
      <c r="D57" s="117">
        <v>-1685921</v>
      </c>
    </row>
    <row r="58" spans="1:4" ht="25.5">
      <c r="A58" s="49" t="s">
        <v>164</v>
      </c>
      <c r="B58" s="92" t="s">
        <v>166</v>
      </c>
      <c r="C58" s="112">
        <f>C32+C45</f>
        <v>-1125564</v>
      </c>
      <c r="D58" s="113">
        <f>D32+D45</f>
        <v>-1188460</v>
      </c>
    </row>
    <row r="59" spans="1:4" ht="15">
      <c r="A59" s="307" t="s">
        <v>48</v>
      </c>
      <c r="B59" s="308"/>
      <c r="C59" s="308"/>
      <c r="D59" s="309"/>
    </row>
    <row r="60" spans="1:4" ht="15">
      <c r="A60" s="44" t="s">
        <v>271</v>
      </c>
      <c r="B60" s="92" t="s">
        <v>165</v>
      </c>
      <c r="C60" s="37">
        <f>C62+C63+C64+C65</f>
        <v>539118</v>
      </c>
      <c r="D60" s="52">
        <f>D62+D63+D64+D65</f>
        <v>1925620</v>
      </c>
    </row>
    <row r="61" spans="1:4" ht="15">
      <c r="A61" s="46" t="s">
        <v>37</v>
      </c>
      <c r="B61" s="92"/>
      <c r="C61" s="33"/>
      <c r="D61" s="51"/>
    </row>
    <row r="62" spans="1:4" ht="15">
      <c r="A62" s="48" t="s">
        <v>308</v>
      </c>
      <c r="B62" s="92" t="s">
        <v>167</v>
      </c>
      <c r="C62" s="33"/>
      <c r="D62" s="51">
        <v>104431</v>
      </c>
    </row>
    <row r="63" spans="1:4" ht="15">
      <c r="A63" s="48" t="s">
        <v>168</v>
      </c>
      <c r="B63" s="92" t="s">
        <v>170</v>
      </c>
      <c r="C63" s="33">
        <v>539118</v>
      </c>
      <c r="D63" s="51">
        <v>1492389</v>
      </c>
    </row>
    <row r="64" spans="1:4" ht="15">
      <c r="A64" s="48" t="s">
        <v>169</v>
      </c>
      <c r="B64" s="92" t="s">
        <v>171</v>
      </c>
      <c r="C64" s="33"/>
      <c r="D64" s="51"/>
    </row>
    <row r="65" spans="1:4" ht="15">
      <c r="A65" s="46" t="s">
        <v>38</v>
      </c>
      <c r="B65" s="92" t="s">
        <v>172</v>
      </c>
      <c r="C65" s="33"/>
      <c r="D65" s="51">
        <v>328800</v>
      </c>
    </row>
    <row r="66" spans="1:4" ht="15">
      <c r="A66" s="44" t="s">
        <v>274</v>
      </c>
      <c r="B66" s="92" t="s">
        <v>100</v>
      </c>
      <c r="C66" s="249">
        <f>C68+C69+C70+C71</f>
        <v>-461947</v>
      </c>
      <c r="D66" s="113">
        <f>D68+D69+D70+D71</f>
        <v>-461938</v>
      </c>
    </row>
    <row r="67" spans="1:4" ht="15">
      <c r="A67" s="46" t="s">
        <v>37</v>
      </c>
      <c r="B67" s="92"/>
      <c r="C67" s="33"/>
      <c r="D67" s="51"/>
    </row>
    <row r="68" spans="1:4" ht="15">
      <c r="A68" s="53" t="s">
        <v>173</v>
      </c>
      <c r="B68" s="92" t="s">
        <v>65</v>
      </c>
      <c r="C68" s="250">
        <v>-461937</v>
      </c>
      <c r="D68" s="117">
        <v>-461938</v>
      </c>
    </row>
    <row r="69" spans="1:4" ht="15">
      <c r="A69" s="48" t="s">
        <v>309</v>
      </c>
      <c r="B69" s="92" t="s">
        <v>174</v>
      </c>
      <c r="C69" s="250">
        <v>-10</v>
      </c>
      <c r="D69" s="117"/>
    </row>
    <row r="70" spans="1:4" ht="15">
      <c r="A70" s="48" t="s">
        <v>175</v>
      </c>
      <c r="B70" s="92" t="s">
        <v>177</v>
      </c>
      <c r="C70" s="35"/>
      <c r="D70" s="56"/>
    </row>
    <row r="71" spans="1:4" ht="15">
      <c r="A71" s="46" t="s">
        <v>176</v>
      </c>
      <c r="B71" s="92" t="s">
        <v>178</v>
      </c>
      <c r="C71" s="250"/>
      <c r="D71" s="117"/>
    </row>
    <row r="72" spans="1:4" ht="25.5">
      <c r="A72" s="49" t="s">
        <v>179</v>
      </c>
      <c r="B72" s="92" t="s">
        <v>68</v>
      </c>
      <c r="C72" s="249">
        <f>C60+C66</f>
        <v>77171</v>
      </c>
      <c r="D72" s="113">
        <f>D60+D66</f>
        <v>1463682</v>
      </c>
    </row>
    <row r="73" spans="1:4" ht="15">
      <c r="A73" s="49" t="s">
        <v>180</v>
      </c>
      <c r="B73" s="92" t="s">
        <v>70</v>
      </c>
      <c r="C73" s="37"/>
      <c r="D73" s="52"/>
    </row>
    <row r="74" spans="1:4" ht="25.5">
      <c r="A74" s="54" t="s">
        <v>181</v>
      </c>
      <c r="B74" s="92" t="s">
        <v>182</v>
      </c>
      <c r="C74" s="249">
        <f>C30+C58+C72</f>
        <v>15864</v>
      </c>
      <c r="D74" s="55">
        <f>D30+D58+D72</f>
        <v>193301</v>
      </c>
    </row>
    <row r="75" spans="1:4" s="25" customFormat="1" ht="25.5">
      <c r="A75" s="54" t="s">
        <v>185</v>
      </c>
      <c r="B75" s="93" t="s">
        <v>183</v>
      </c>
      <c r="C75" s="35">
        <v>434439</v>
      </c>
      <c r="D75" s="56">
        <v>132969</v>
      </c>
    </row>
    <row r="76" spans="1:4" s="25" customFormat="1" ht="26.25" thickBot="1">
      <c r="A76" s="57" t="s">
        <v>186</v>
      </c>
      <c r="B76" s="94" t="s">
        <v>184</v>
      </c>
      <c r="C76" s="58">
        <f>C74+C75</f>
        <v>450303</v>
      </c>
      <c r="D76" s="59">
        <f>D74+D75</f>
        <v>326270</v>
      </c>
    </row>
    <row r="77" spans="1:4" ht="15">
      <c r="A77" s="19"/>
      <c r="B77" s="90"/>
      <c r="C77" s="19"/>
      <c r="D77" s="19"/>
    </row>
    <row r="78" spans="1:4" ht="15">
      <c r="A78" s="19"/>
      <c r="B78" s="90"/>
      <c r="C78" s="68"/>
      <c r="D78" s="68"/>
    </row>
    <row r="79" spans="1:4" ht="15">
      <c r="A79" s="295" t="s">
        <v>9</v>
      </c>
      <c r="B79" s="295"/>
      <c r="C79" s="295"/>
      <c r="D79" s="295"/>
    </row>
    <row r="80" spans="1:4" ht="15">
      <c r="A80" s="10"/>
      <c r="B80" s="10"/>
      <c r="C80" s="10"/>
      <c r="D80" s="10"/>
    </row>
    <row r="81" spans="1:4" ht="15">
      <c r="A81" s="10" t="s">
        <v>320</v>
      </c>
      <c r="B81" s="10"/>
      <c r="C81" s="10"/>
      <c r="D81" s="10"/>
    </row>
    <row r="82" spans="1:4" ht="15">
      <c r="A82" s="8"/>
      <c r="B82" s="76"/>
      <c r="C82" s="9"/>
      <c r="D82" s="8"/>
    </row>
    <row r="83" spans="1:4" ht="15">
      <c r="A83" s="10"/>
      <c r="B83" s="77"/>
      <c r="C83" s="11"/>
      <c r="D83" s="10"/>
    </row>
  </sheetData>
  <sheetProtection/>
  <mergeCells count="7">
    <mergeCell ref="A79:D79"/>
    <mergeCell ref="A7:D7"/>
    <mergeCell ref="A8:D8"/>
    <mergeCell ref="A9:D9"/>
    <mergeCell ref="A12:D12"/>
    <mergeCell ref="A31:D31"/>
    <mergeCell ref="A59:D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6">
      <selection activeCell="A84" sqref="A84"/>
    </sheetView>
  </sheetViews>
  <sheetFormatPr defaultColWidth="9.140625" defaultRowHeight="15"/>
  <cols>
    <col min="1" max="1" width="50.140625" style="0" customWidth="1"/>
    <col min="2" max="2" width="5.7109375" style="73" hidden="1" customWidth="1"/>
    <col min="3" max="3" width="10.28125" style="0" customWidth="1"/>
    <col min="4" max="4" width="10.7109375" style="0" customWidth="1"/>
    <col min="5" max="5" width="10.57421875" style="0" customWidth="1"/>
    <col min="6" max="6" width="9.8515625" style="0" customWidth="1"/>
    <col min="7" max="7" width="12.140625" style="0" customWidth="1"/>
    <col min="8" max="8" width="11.421875" style="0" customWidth="1"/>
    <col min="9" max="9" width="12.00390625" style="0" customWidth="1"/>
    <col min="10" max="10" width="12.140625" style="69" customWidth="1"/>
  </cols>
  <sheetData>
    <row r="1" spans="1:9" ht="15" hidden="1">
      <c r="A1" s="69"/>
      <c r="C1" s="69"/>
      <c r="D1" s="69"/>
      <c r="E1" s="69"/>
      <c r="F1" s="69"/>
      <c r="G1" s="69"/>
      <c r="H1" s="69"/>
      <c r="I1" s="69"/>
    </row>
    <row r="2" spans="1:9" ht="15" hidden="1">
      <c r="A2" s="69"/>
      <c r="C2" s="69"/>
      <c r="D2" s="69"/>
      <c r="E2" s="69"/>
      <c r="F2" s="69"/>
      <c r="G2" s="70"/>
      <c r="H2" s="102" t="s">
        <v>243</v>
      </c>
      <c r="I2" s="103"/>
    </row>
    <row r="3" spans="1:9" ht="15" hidden="1">
      <c r="A3" s="69"/>
      <c r="C3" s="69"/>
      <c r="D3" s="69"/>
      <c r="E3" s="69"/>
      <c r="F3" s="69"/>
      <c r="G3" s="70"/>
      <c r="H3" s="101" t="s">
        <v>244</v>
      </c>
      <c r="I3" s="103"/>
    </row>
    <row r="4" spans="8:9" ht="15" hidden="1">
      <c r="H4" s="104" t="s">
        <v>55</v>
      </c>
      <c r="I4" s="104"/>
    </row>
    <row r="5" spans="1:10" s="18" customFormat="1" ht="15" hidden="1">
      <c r="A5" s="20" t="s">
        <v>34</v>
      </c>
      <c r="B5" s="98"/>
      <c r="C5" s="19"/>
      <c r="D5" s="19"/>
      <c r="E5" s="19"/>
      <c r="F5" s="72"/>
      <c r="H5" s="105" t="s">
        <v>54</v>
      </c>
      <c r="I5" s="106"/>
      <c r="J5" s="265"/>
    </row>
    <row r="6" ht="15">
      <c r="J6" s="15"/>
    </row>
    <row r="7" spans="1:10" ht="15">
      <c r="A7" s="310" t="s">
        <v>256</v>
      </c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5">
      <c r="A8" s="310" t="s">
        <v>316</v>
      </c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5.75" thickBot="1">
      <c r="A9" s="26"/>
      <c r="C9" s="26"/>
      <c r="D9" s="71"/>
      <c r="E9" s="71"/>
      <c r="F9" s="26"/>
      <c r="I9" s="312" t="s">
        <v>1</v>
      </c>
      <c r="J9" s="312"/>
    </row>
    <row r="10" spans="1:10" s="181" customFormat="1" ht="13.5" thickBot="1">
      <c r="A10" s="313" t="s">
        <v>2</v>
      </c>
      <c r="B10" s="315" t="s">
        <v>3</v>
      </c>
      <c r="C10" s="317" t="s">
        <v>49</v>
      </c>
      <c r="D10" s="317"/>
      <c r="E10" s="317"/>
      <c r="F10" s="317"/>
      <c r="G10" s="317"/>
      <c r="H10" s="318" t="s">
        <v>50</v>
      </c>
      <c r="I10" s="318" t="s">
        <v>77</v>
      </c>
      <c r="J10" s="311" t="s">
        <v>32</v>
      </c>
    </row>
    <row r="11" spans="1:10" s="181" customFormat="1" ht="93" customHeight="1" thickBot="1">
      <c r="A11" s="314"/>
      <c r="B11" s="316"/>
      <c r="C11" s="27" t="s">
        <v>187</v>
      </c>
      <c r="D11" s="27" t="s">
        <v>269</v>
      </c>
      <c r="E11" s="27" t="s">
        <v>29</v>
      </c>
      <c r="F11" s="27" t="s">
        <v>30</v>
      </c>
      <c r="G11" s="27" t="s">
        <v>51</v>
      </c>
      <c r="H11" s="318"/>
      <c r="I11" s="318"/>
      <c r="J11" s="311"/>
    </row>
    <row r="12" spans="1:10" s="30" customFormat="1" ht="15">
      <c r="A12" s="142" t="s">
        <v>52</v>
      </c>
      <c r="B12" s="148" t="s">
        <v>56</v>
      </c>
      <c r="C12" s="120">
        <v>300000</v>
      </c>
      <c r="D12" s="121">
        <v>44657</v>
      </c>
      <c r="E12" s="121"/>
      <c r="F12" s="121"/>
      <c r="G12" s="122">
        <v>-1870777</v>
      </c>
      <c r="H12" s="122">
        <f>SUM(C12:G12)</f>
        <v>-1526120</v>
      </c>
      <c r="I12" s="121"/>
      <c r="J12" s="110">
        <f>H12+I12</f>
        <v>-1526120</v>
      </c>
    </row>
    <row r="13" spans="1:10" ht="15">
      <c r="A13" s="143" t="s">
        <v>188</v>
      </c>
      <c r="B13" s="149" t="s">
        <v>57</v>
      </c>
      <c r="C13" s="123"/>
      <c r="D13" s="124"/>
      <c r="E13" s="124"/>
      <c r="F13" s="124"/>
      <c r="G13" s="124"/>
      <c r="H13" s="122">
        <f aca="true" t="shared" si="0" ref="H13:H59">SUM(C13:G13)</f>
        <v>0</v>
      </c>
      <c r="I13" s="124"/>
      <c r="J13" s="110">
        <f aca="true" t="shared" si="1" ref="J13:J76">H13+I13</f>
        <v>0</v>
      </c>
    </row>
    <row r="14" spans="1:10" ht="15">
      <c r="A14" s="143" t="s">
        <v>313</v>
      </c>
      <c r="B14" s="149" t="s">
        <v>100</v>
      </c>
      <c r="C14" s="123">
        <f>C12+C13</f>
        <v>300000</v>
      </c>
      <c r="D14" s="124">
        <v>44657</v>
      </c>
      <c r="E14" s="124"/>
      <c r="F14" s="124"/>
      <c r="G14" s="125">
        <f>G12+G13</f>
        <v>-1870777</v>
      </c>
      <c r="H14" s="141">
        <f t="shared" si="0"/>
        <v>-1526120</v>
      </c>
      <c r="I14" s="124"/>
      <c r="J14" s="110">
        <f t="shared" si="1"/>
        <v>-1526120</v>
      </c>
    </row>
    <row r="15" spans="1:10" ht="15">
      <c r="A15" s="143" t="s">
        <v>310</v>
      </c>
      <c r="B15" s="149" t="s">
        <v>102</v>
      </c>
      <c r="C15" s="123"/>
      <c r="D15" s="124"/>
      <c r="E15" s="124"/>
      <c r="F15" s="124"/>
      <c r="G15" s="125">
        <f>G16+G17</f>
        <v>716618</v>
      </c>
      <c r="H15" s="141">
        <f t="shared" si="0"/>
        <v>716618</v>
      </c>
      <c r="I15" s="124">
        <f>I16+I17</f>
        <v>0</v>
      </c>
      <c r="J15" s="110">
        <f t="shared" si="1"/>
        <v>716618</v>
      </c>
    </row>
    <row r="16" spans="1:10" ht="15">
      <c r="A16" s="143" t="s">
        <v>189</v>
      </c>
      <c r="B16" s="149" t="s">
        <v>73</v>
      </c>
      <c r="C16" s="123"/>
      <c r="D16" s="124"/>
      <c r="E16" s="124"/>
      <c r="F16" s="124"/>
      <c r="G16" s="125">
        <v>716618</v>
      </c>
      <c r="H16" s="141">
        <f t="shared" si="0"/>
        <v>716618</v>
      </c>
      <c r="I16" s="124"/>
      <c r="J16" s="110">
        <f t="shared" si="1"/>
        <v>716618</v>
      </c>
    </row>
    <row r="17" spans="1:10" ht="15">
      <c r="A17" s="143" t="s">
        <v>311</v>
      </c>
      <c r="B17" s="149" t="s">
        <v>190</v>
      </c>
      <c r="C17" s="123"/>
      <c r="D17" s="124"/>
      <c r="E17" s="124"/>
      <c r="F17" s="124"/>
      <c r="G17" s="124"/>
      <c r="H17" s="122">
        <f t="shared" si="0"/>
        <v>0</v>
      </c>
      <c r="I17" s="124"/>
      <c r="J17" s="110">
        <f t="shared" si="1"/>
        <v>0</v>
      </c>
    </row>
    <row r="18" spans="1:10" ht="15" hidden="1">
      <c r="A18" s="143" t="s">
        <v>37</v>
      </c>
      <c r="B18" s="149"/>
      <c r="C18" s="123"/>
      <c r="D18" s="124"/>
      <c r="E18" s="124"/>
      <c r="F18" s="124"/>
      <c r="G18" s="124"/>
      <c r="H18" s="122">
        <f t="shared" si="0"/>
        <v>0</v>
      </c>
      <c r="I18" s="124"/>
      <c r="J18" s="110">
        <f t="shared" si="1"/>
        <v>0</v>
      </c>
    </row>
    <row r="19" spans="1:10" ht="25.5" hidden="1">
      <c r="A19" s="143" t="s">
        <v>191</v>
      </c>
      <c r="B19" s="149" t="s">
        <v>192</v>
      </c>
      <c r="C19" s="123"/>
      <c r="D19" s="124"/>
      <c r="E19" s="124"/>
      <c r="F19" s="124"/>
      <c r="G19" s="124"/>
      <c r="H19" s="122">
        <f t="shared" si="0"/>
        <v>0</v>
      </c>
      <c r="I19" s="124"/>
      <c r="J19" s="110">
        <f t="shared" si="1"/>
        <v>0</v>
      </c>
    </row>
    <row r="20" spans="1:10" ht="25.5" hidden="1">
      <c r="A20" s="143" t="s">
        <v>193</v>
      </c>
      <c r="B20" s="149" t="s">
        <v>194</v>
      </c>
      <c r="C20" s="123"/>
      <c r="D20" s="124"/>
      <c r="E20" s="124"/>
      <c r="F20" s="124"/>
      <c r="G20" s="124"/>
      <c r="H20" s="122">
        <f t="shared" si="0"/>
        <v>0</v>
      </c>
      <c r="I20" s="124"/>
      <c r="J20" s="110">
        <f t="shared" si="1"/>
        <v>0</v>
      </c>
    </row>
    <row r="21" spans="1:10" ht="38.25" hidden="1">
      <c r="A21" s="143" t="s">
        <v>195</v>
      </c>
      <c r="B21" s="149" t="s">
        <v>196</v>
      </c>
      <c r="C21" s="123"/>
      <c r="D21" s="124"/>
      <c r="E21" s="124"/>
      <c r="F21" s="124"/>
      <c r="G21" s="124"/>
      <c r="H21" s="122">
        <f t="shared" si="0"/>
        <v>0</v>
      </c>
      <c r="I21" s="124"/>
      <c r="J21" s="110">
        <f t="shared" si="1"/>
        <v>0</v>
      </c>
    </row>
    <row r="22" spans="1:10" ht="51" hidden="1">
      <c r="A22" s="203" t="s">
        <v>105</v>
      </c>
      <c r="B22" s="149" t="s">
        <v>197</v>
      </c>
      <c r="C22" s="123"/>
      <c r="D22" s="124"/>
      <c r="E22" s="124"/>
      <c r="F22" s="124"/>
      <c r="G22" s="124"/>
      <c r="H22" s="122">
        <f t="shared" si="0"/>
        <v>0</v>
      </c>
      <c r="I22" s="124"/>
      <c r="J22" s="110">
        <f t="shared" si="1"/>
        <v>0</v>
      </c>
    </row>
    <row r="23" spans="1:10" ht="25.5" hidden="1">
      <c r="A23" s="203" t="s">
        <v>106</v>
      </c>
      <c r="B23" s="149" t="s">
        <v>198</v>
      </c>
      <c r="C23" s="123"/>
      <c r="D23" s="124"/>
      <c r="E23" s="124"/>
      <c r="F23" s="124"/>
      <c r="G23" s="124"/>
      <c r="H23" s="122">
        <f t="shared" si="0"/>
        <v>0</v>
      </c>
      <c r="I23" s="124"/>
      <c r="J23" s="110">
        <f t="shared" si="1"/>
        <v>0</v>
      </c>
    </row>
    <row r="24" spans="1:10" ht="25.5" hidden="1">
      <c r="A24" s="203" t="s">
        <v>107</v>
      </c>
      <c r="B24" s="149" t="s">
        <v>199</v>
      </c>
      <c r="C24" s="123"/>
      <c r="D24" s="124"/>
      <c r="E24" s="124"/>
      <c r="F24" s="124"/>
      <c r="G24" s="124"/>
      <c r="H24" s="122">
        <f t="shared" si="0"/>
        <v>0</v>
      </c>
      <c r="I24" s="124"/>
      <c r="J24" s="110">
        <f t="shared" si="1"/>
        <v>0</v>
      </c>
    </row>
    <row r="25" spans="1:10" ht="25.5" hidden="1">
      <c r="A25" s="143" t="s">
        <v>201</v>
      </c>
      <c r="B25" s="149" t="s">
        <v>200</v>
      </c>
      <c r="C25" s="126"/>
      <c r="D25" s="127"/>
      <c r="E25" s="127"/>
      <c r="F25" s="127"/>
      <c r="G25" s="127"/>
      <c r="H25" s="122">
        <f t="shared" si="0"/>
        <v>0</v>
      </c>
      <c r="I25" s="127"/>
      <c r="J25" s="110">
        <f t="shared" si="1"/>
        <v>0</v>
      </c>
    </row>
    <row r="26" spans="1:10" ht="25.5" hidden="1">
      <c r="A26" s="145" t="s">
        <v>202</v>
      </c>
      <c r="B26" s="149" t="s">
        <v>203</v>
      </c>
      <c r="C26" s="123"/>
      <c r="D26" s="124"/>
      <c r="E26" s="124"/>
      <c r="F26" s="124"/>
      <c r="G26" s="124"/>
      <c r="H26" s="122">
        <f t="shared" si="0"/>
        <v>0</v>
      </c>
      <c r="I26" s="124"/>
      <c r="J26" s="110">
        <f t="shared" si="1"/>
        <v>0</v>
      </c>
    </row>
    <row r="27" spans="1:10" ht="25.5" hidden="1">
      <c r="A27" s="203" t="s">
        <v>108</v>
      </c>
      <c r="B27" s="149" t="s">
        <v>204</v>
      </c>
      <c r="C27" s="123"/>
      <c r="D27" s="124"/>
      <c r="E27" s="124"/>
      <c r="F27" s="124"/>
      <c r="G27" s="124"/>
      <c r="H27" s="122">
        <f t="shared" si="0"/>
        <v>0</v>
      </c>
      <c r="I27" s="124"/>
      <c r="J27" s="110">
        <f t="shared" si="1"/>
        <v>0</v>
      </c>
    </row>
    <row r="28" spans="1:10" ht="15" customHeight="1">
      <c r="A28" s="145" t="s">
        <v>312</v>
      </c>
      <c r="B28" s="149" t="s">
        <v>103</v>
      </c>
      <c r="C28" s="123"/>
      <c r="D28" s="124">
        <f>D43</f>
        <v>137949</v>
      </c>
      <c r="E28" s="124"/>
      <c r="F28" s="124"/>
      <c r="G28" s="124"/>
      <c r="H28" s="122">
        <f t="shared" si="0"/>
        <v>137949</v>
      </c>
      <c r="I28" s="124"/>
      <c r="J28" s="110">
        <f t="shared" si="1"/>
        <v>137949</v>
      </c>
    </row>
    <row r="29" spans="1:10" ht="15" hidden="1">
      <c r="A29" s="145" t="s">
        <v>37</v>
      </c>
      <c r="B29" s="149"/>
      <c r="C29" s="123"/>
      <c r="D29" s="124"/>
      <c r="E29" s="124"/>
      <c r="F29" s="124"/>
      <c r="G29" s="124"/>
      <c r="H29" s="122">
        <f t="shared" si="0"/>
        <v>0</v>
      </c>
      <c r="I29" s="124"/>
      <c r="J29" s="110">
        <f t="shared" si="1"/>
        <v>0</v>
      </c>
    </row>
    <row r="30" spans="1:10" ht="15" hidden="1">
      <c r="A30" s="145" t="s">
        <v>205</v>
      </c>
      <c r="B30" s="149" t="s">
        <v>80</v>
      </c>
      <c r="C30" s="123"/>
      <c r="D30" s="124"/>
      <c r="E30" s="124"/>
      <c r="F30" s="124"/>
      <c r="G30" s="124"/>
      <c r="H30" s="122">
        <f t="shared" si="0"/>
        <v>0</v>
      </c>
      <c r="I30" s="124"/>
      <c r="J30" s="110">
        <f t="shared" si="1"/>
        <v>0</v>
      </c>
    </row>
    <row r="31" spans="1:10" ht="15" hidden="1">
      <c r="A31" s="145" t="s">
        <v>37</v>
      </c>
      <c r="B31" s="149"/>
      <c r="C31" s="123"/>
      <c r="D31" s="124"/>
      <c r="E31" s="124"/>
      <c r="F31" s="124"/>
      <c r="G31" s="124"/>
      <c r="H31" s="122">
        <f t="shared" si="0"/>
        <v>0</v>
      </c>
      <c r="I31" s="124"/>
      <c r="J31" s="110">
        <f t="shared" si="1"/>
        <v>0</v>
      </c>
    </row>
    <row r="32" spans="1:10" ht="15" hidden="1">
      <c r="A32" s="145" t="s">
        <v>206</v>
      </c>
      <c r="B32" s="149"/>
      <c r="C32" s="123"/>
      <c r="D32" s="124"/>
      <c r="E32" s="124"/>
      <c r="F32" s="124"/>
      <c r="G32" s="124"/>
      <c r="H32" s="122">
        <f t="shared" si="0"/>
        <v>0</v>
      </c>
      <c r="I32" s="124"/>
      <c r="J32" s="110">
        <f t="shared" si="1"/>
        <v>0</v>
      </c>
    </row>
    <row r="33" spans="1:10" ht="25.5" hidden="1">
      <c r="A33" s="145" t="s">
        <v>207</v>
      </c>
      <c r="B33" s="149"/>
      <c r="C33" s="123"/>
      <c r="D33" s="124"/>
      <c r="E33" s="124"/>
      <c r="F33" s="124"/>
      <c r="G33" s="124"/>
      <c r="H33" s="122">
        <f t="shared" si="0"/>
        <v>0</v>
      </c>
      <c r="I33" s="124"/>
      <c r="J33" s="110">
        <f t="shared" si="1"/>
        <v>0</v>
      </c>
    </row>
    <row r="34" spans="1:10" ht="25.5" hidden="1">
      <c r="A34" s="145" t="s">
        <v>208</v>
      </c>
      <c r="B34" s="149"/>
      <c r="C34" s="123"/>
      <c r="D34" s="124"/>
      <c r="E34" s="124"/>
      <c r="F34" s="124"/>
      <c r="G34" s="124"/>
      <c r="H34" s="122">
        <f t="shared" si="0"/>
        <v>0</v>
      </c>
      <c r="I34" s="124"/>
      <c r="J34" s="110">
        <f t="shared" si="1"/>
        <v>0</v>
      </c>
    </row>
    <row r="35" spans="1:10" ht="15" hidden="1">
      <c r="A35" s="145" t="s">
        <v>209</v>
      </c>
      <c r="B35" s="149" t="s">
        <v>81</v>
      </c>
      <c r="C35" s="123"/>
      <c r="D35" s="124"/>
      <c r="E35" s="124"/>
      <c r="F35" s="124"/>
      <c r="G35" s="124"/>
      <c r="H35" s="122">
        <f t="shared" si="0"/>
        <v>0</v>
      </c>
      <c r="I35" s="124"/>
      <c r="J35" s="110">
        <f t="shared" si="1"/>
        <v>0</v>
      </c>
    </row>
    <row r="36" spans="1:10" ht="15" hidden="1">
      <c r="A36" s="145" t="s">
        <v>210</v>
      </c>
      <c r="B36" s="149" t="s">
        <v>82</v>
      </c>
      <c r="C36" s="123"/>
      <c r="D36" s="124"/>
      <c r="E36" s="124"/>
      <c r="F36" s="124"/>
      <c r="G36" s="124"/>
      <c r="H36" s="122">
        <f t="shared" si="0"/>
        <v>0</v>
      </c>
      <c r="I36" s="124"/>
      <c r="J36" s="110">
        <f t="shared" si="1"/>
        <v>0</v>
      </c>
    </row>
    <row r="37" spans="1:10" ht="25.5" hidden="1">
      <c r="A37" s="145" t="s">
        <v>211</v>
      </c>
      <c r="B37" s="149" t="s">
        <v>83</v>
      </c>
      <c r="C37" s="123"/>
      <c r="D37" s="124"/>
      <c r="E37" s="124"/>
      <c r="F37" s="124"/>
      <c r="G37" s="124"/>
      <c r="H37" s="122">
        <f t="shared" si="0"/>
        <v>0</v>
      </c>
      <c r="I37" s="124"/>
      <c r="J37" s="110">
        <f t="shared" si="1"/>
        <v>0</v>
      </c>
    </row>
    <row r="38" spans="1:10" ht="25.5" hidden="1">
      <c r="A38" s="145" t="s">
        <v>212</v>
      </c>
      <c r="B38" s="149" t="s">
        <v>85</v>
      </c>
      <c r="C38" s="123"/>
      <c r="D38" s="124"/>
      <c r="E38" s="124"/>
      <c r="F38" s="124"/>
      <c r="G38" s="124"/>
      <c r="H38" s="122">
        <f t="shared" si="0"/>
        <v>0</v>
      </c>
      <c r="I38" s="124"/>
      <c r="J38" s="110">
        <f t="shared" si="1"/>
        <v>0</v>
      </c>
    </row>
    <row r="39" spans="1:10" ht="15" hidden="1">
      <c r="A39" s="145" t="s">
        <v>213</v>
      </c>
      <c r="B39" s="149" t="s">
        <v>86</v>
      </c>
      <c r="C39" s="123"/>
      <c r="D39" s="124"/>
      <c r="E39" s="124"/>
      <c r="F39" s="124"/>
      <c r="G39" s="124"/>
      <c r="H39" s="122">
        <f t="shared" si="0"/>
        <v>0</v>
      </c>
      <c r="I39" s="124"/>
      <c r="J39" s="110">
        <f t="shared" si="1"/>
        <v>0</v>
      </c>
    </row>
    <row r="40" spans="1:10" ht="15" hidden="1">
      <c r="A40" s="145" t="s">
        <v>214</v>
      </c>
      <c r="B40" s="149" t="s">
        <v>87</v>
      </c>
      <c r="C40" s="123"/>
      <c r="D40" s="124"/>
      <c r="E40" s="124"/>
      <c r="F40" s="124"/>
      <c r="G40" s="124"/>
      <c r="H40" s="122">
        <f t="shared" si="0"/>
        <v>0</v>
      </c>
      <c r="I40" s="124"/>
      <c r="J40" s="110">
        <f t="shared" si="1"/>
        <v>0</v>
      </c>
    </row>
    <row r="41" spans="1:10" ht="15" hidden="1">
      <c r="A41" s="145" t="s">
        <v>215</v>
      </c>
      <c r="B41" s="149" t="s">
        <v>216</v>
      </c>
      <c r="C41" s="123"/>
      <c r="D41" s="124"/>
      <c r="E41" s="124"/>
      <c r="F41" s="124"/>
      <c r="G41" s="124"/>
      <c r="H41" s="122">
        <f t="shared" si="0"/>
        <v>0</v>
      </c>
      <c r="I41" s="124"/>
      <c r="J41" s="110">
        <f t="shared" si="1"/>
        <v>0</v>
      </c>
    </row>
    <row r="42" spans="1:10" ht="25.5" hidden="1">
      <c r="A42" s="145" t="s">
        <v>217</v>
      </c>
      <c r="B42" s="149" t="s">
        <v>218</v>
      </c>
      <c r="C42" s="123"/>
      <c r="D42" s="124"/>
      <c r="E42" s="124"/>
      <c r="F42" s="124"/>
      <c r="G42" s="124"/>
      <c r="H42" s="122">
        <f t="shared" si="0"/>
        <v>0</v>
      </c>
      <c r="I42" s="124"/>
      <c r="J42" s="110">
        <f t="shared" si="1"/>
        <v>0</v>
      </c>
    </row>
    <row r="43" spans="1:10" ht="18" customHeight="1">
      <c r="A43" s="204" t="s">
        <v>268</v>
      </c>
      <c r="B43" s="151"/>
      <c r="C43" s="200"/>
      <c r="D43" s="201">
        <v>137949</v>
      </c>
      <c r="E43" s="201"/>
      <c r="F43" s="201"/>
      <c r="G43" s="202"/>
      <c r="H43" s="122">
        <f t="shared" si="0"/>
        <v>137949</v>
      </c>
      <c r="I43" s="201"/>
      <c r="J43" s="110">
        <f t="shared" si="1"/>
        <v>137949</v>
      </c>
    </row>
    <row r="44" spans="1:10" s="30" customFormat="1" ht="25.5">
      <c r="A44" s="146" t="s">
        <v>242</v>
      </c>
      <c r="B44" s="150" t="s">
        <v>104</v>
      </c>
      <c r="C44" s="128">
        <f>C14+C15+C28</f>
        <v>300000</v>
      </c>
      <c r="D44" s="129">
        <f>D14+D15+D28</f>
        <v>182606</v>
      </c>
      <c r="E44" s="129">
        <f>E14+E15+E28</f>
        <v>0</v>
      </c>
      <c r="F44" s="129">
        <f>F14+F15+F28</f>
        <v>0</v>
      </c>
      <c r="G44" s="122">
        <f>G14+G15+G28</f>
        <v>-1154159</v>
      </c>
      <c r="H44" s="122">
        <f>SUM(C44:G44)</f>
        <v>-671553</v>
      </c>
      <c r="I44" s="129"/>
      <c r="J44" s="110">
        <f t="shared" si="1"/>
        <v>-671553</v>
      </c>
    </row>
    <row r="45" spans="1:10" ht="15">
      <c r="A45" s="143" t="s">
        <v>188</v>
      </c>
      <c r="B45" s="151" t="s">
        <v>219</v>
      </c>
      <c r="C45" s="123"/>
      <c r="D45" s="124"/>
      <c r="E45" s="124"/>
      <c r="F45" s="124"/>
      <c r="G45" s="124"/>
      <c r="H45" s="122">
        <f t="shared" si="0"/>
        <v>0</v>
      </c>
      <c r="I45" s="124"/>
      <c r="J45" s="110">
        <f t="shared" si="1"/>
        <v>0</v>
      </c>
    </row>
    <row r="46" spans="1:10" ht="15">
      <c r="A46" s="143" t="s">
        <v>313</v>
      </c>
      <c r="B46" s="149" t="s">
        <v>109</v>
      </c>
      <c r="C46" s="123">
        <f>C44+C45</f>
        <v>300000</v>
      </c>
      <c r="D46" s="124">
        <v>182606</v>
      </c>
      <c r="E46" s="124"/>
      <c r="F46" s="124"/>
      <c r="G46" s="125">
        <f>G44+G45</f>
        <v>-1154159</v>
      </c>
      <c r="H46" s="141">
        <f>SUM(C46:G46)</f>
        <v>-671553</v>
      </c>
      <c r="I46" s="124"/>
      <c r="J46" s="110">
        <f t="shared" si="1"/>
        <v>-671553</v>
      </c>
    </row>
    <row r="47" spans="1:10" ht="15">
      <c r="A47" s="143" t="s">
        <v>310</v>
      </c>
      <c r="B47" s="149" t="s">
        <v>110</v>
      </c>
      <c r="C47" s="123">
        <f>C48+C49</f>
        <v>0</v>
      </c>
      <c r="D47" s="124">
        <f>D48+D49</f>
        <v>0</v>
      </c>
      <c r="E47" s="124">
        <f>E48+E49</f>
        <v>0</v>
      </c>
      <c r="F47" s="124">
        <f>F48+F49</f>
        <v>0</v>
      </c>
      <c r="G47" s="125">
        <f>G48+G49</f>
        <v>354245</v>
      </c>
      <c r="H47" s="141">
        <f t="shared" si="0"/>
        <v>354245</v>
      </c>
      <c r="I47" s="124"/>
      <c r="J47" s="110">
        <f t="shared" si="1"/>
        <v>354245</v>
      </c>
    </row>
    <row r="48" spans="1:10" ht="15">
      <c r="A48" s="143" t="s">
        <v>189</v>
      </c>
      <c r="B48" s="149" t="s">
        <v>220</v>
      </c>
      <c r="C48" s="126"/>
      <c r="D48" s="127"/>
      <c r="E48" s="127"/>
      <c r="F48" s="127"/>
      <c r="G48" s="125">
        <f>ОПУ!C23</f>
        <v>354245</v>
      </c>
      <c r="H48" s="141">
        <f>SUM(C48:G48)</f>
        <v>354245</v>
      </c>
      <c r="I48" s="127"/>
      <c r="J48" s="110">
        <f t="shared" si="1"/>
        <v>354245</v>
      </c>
    </row>
    <row r="49" spans="1:10" ht="15">
      <c r="A49" s="143" t="s">
        <v>311</v>
      </c>
      <c r="B49" s="149" t="s">
        <v>221</v>
      </c>
      <c r="C49" s="123"/>
      <c r="D49" s="124"/>
      <c r="E49" s="124"/>
      <c r="F49" s="124"/>
      <c r="G49" s="124"/>
      <c r="H49" s="122">
        <f t="shared" si="0"/>
        <v>0</v>
      </c>
      <c r="I49" s="124"/>
      <c r="J49" s="110">
        <f t="shared" si="1"/>
        <v>0</v>
      </c>
    </row>
    <row r="50" spans="1:10" ht="15" hidden="1">
      <c r="A50" s="143" t="s">
        <v>37</v>
      </c>
      <c r="B50" s="149"/>
      <c r="C50" s="130"/>
      <c r="D50" s="131"/>
      <c r="E50" s="131"/>
      <c r="F50" s="124"/>
      <c r="G50" s="124"/>
      <c r="H50" s="122">
        <f t="shared" si="0"/>
        <v>0</v>
      </c>
      <c r="I50" s="124"/>
      <c r="J50" s="110">
        <f t="shared" si="1"/>
        <v>0</v>
      </c>
    </row>
    <row r="51" spans="1:10" ht="25.5" hidden="1">
      <c r="A51" s="143" t="s">
        <v>191</v>
      </c>
      <c r="B51" s="149" t="s">
        <v>222</v>
      </c>
      <c r="C51" s="123"/>
      <c r="D51" s="124"/>
      <c r="E51" s="124"/>
      <c r="F51" s="124"/>
      <c r="G51" s="127"/>
      <c r="H51" s="122">
        <f t="shared" si="0"/>
        <v>0</v>
      </c>
      <c r="I51" s="124"/>
      <c r="J51" s="110">
        <f t="shared" si="1"/>
        <v>0</v>
      </c>
    </row>
    <row r="52" spans="1:10" ht="25.5" hidden="1">
      <c r="A52" s="143" t="s">
        <v>193</v>
      </c>
      <c r="B52" s="149" t="s">
        <v>223</v>
      </c>
      <c r="C52" s="123"/>
      <c r="D52" s="124"/>
      <c r="E52" s="124"/>
      <c r="F52" s="124"/>
      <c r="G52" s="127"/>
      <c r="H52" s="122">
        <f t="shared" si="0"/>
        <v>0</v>
      </c>
      <c r="I52" s="124"/>
      <c r="J52" s="110">
        <f t="shared" si="1"/>
        <v>0</v>
      </c>
    </row>
    <row r="53" spans="1:10" ht="38.25" hidden="1">
      <c r="A53" s="143" t="s">
        <v>195</v>
      </c>
      <c r="B53" s="149" t="s">
        <v>224</v>
      </c>
      <c r="C53" s="123"/>
      <c r="D53" s="124"/>
      <c r="E53" s="124"/>
      <c r="F53" s="124"/>
      <c r="G53" s="124"/>
      <c r="H53" s="122">
        <f t="shared" si="0"/>
        <v>0</v>
      </c>
      <c r="I53" s="124"/>
      <c r="J53" s="110">
        <f t="shared" si="1"/>
        <v>0</v>
      </c>
    </row>
    <row r="54" spans="1:10" ht="51" hidden="1">
      <c r="A54" s="144" t="s">
        <v>105</v>
      </c>
      <c r="B54" s="149" t="s">
        <v>225</v>
      </c>
      <c r="C54" s="123"/>
      <c r="D54" s="124"/>
      <c r="E54" s="124"/>
      <c r="F54" s="124"/>
      <c r="G54" s="124"/>
      <c r="H54" s="122">
        <f t="shared" si="0"/>
        <v>0</v>
      </c>
      <c r="I54" s="124"/>
      <c r="J54" s="110">
        <f t="shared" si="1"/>
        <v>0</v>
      </c>
    </row>
    <row r="55" spans="1:10" ht="25.5" hidden="1">
      <c r="A55" s="144" t="s">
        <v>106</v>
      </c>
      <c r="B55" s="149" t="s">
        <v>226</v>
      </c>
      <c r="C55" s="123"/>
      <c r="D55" s="124"/>
      <c r="E55" s="124"/>
      <c r="F55" s="124"/>
      <c r="G55" s="124"/>
      <c r="H55" s="122">
        <f t="shared" si="0"/>
        <v>0</v>
      </c>
      <c r="I55" s="124"/>
      <c r="J55" s="110">
        <f t="shared" si="1"/>
        <v>0</v>
      </c>
    </row>
    <row r="56" spans="1:10" s="28" customFormat="1" ht="25.5" hidden="1">
      <c r="A56" s="144" t="s">
        <v>107</v>
      </c>
      <c r="B56" s="149" t="s">
        <v>227</v>
      </c>
      <c r="C56" s="132"/>
      <c r="D56" s="133"/>
      <c r="E56" s="133"/>
      <c r="F56" s="133"/>
      <c r="G56" s="134"/>
      <c r="H56" s="122">
        <f t="shared" si="0"/>
        <v>0</v>
      </c>
      <c r="I56" s="133"/>
      <c r="J56" s="110">
        <f t="shared" si="1"/>
        <v>0</v>
      </c>
    </row>
    <row r="57" spans="1:10" ht="25.5" hidden="1">
      <c r="A57" s="143" t="s">
        <v>201</v>
      </c>
      <c r="B57" s="149" t="s">
        <v>228</v>
      </c>
      <c r="C57" s="135"/>
      <c r="D57" s="136"/>
      <c r="E57" s="136"/>
      <c r="F57" s="136"/>
      <c r="G57" s="136"/>
      <c r="H57" s="122">
        <f t="shared" si="0"/>
        <v>0</v>
      </c>
      <c r="I57" s="136"/>
      <c r="J57" s="110">
        <f t="shared" si="1"/>
        <v>0</v>
      </c>
    </row>
    <row r="58" spans="1:10" ht="25.5" hidden="1">
      <c r="A58" s="145" t="s">
        <v>202</v>
      </c>
      <c r="B58" s="149" t="s">
        <v>229</v>
      </c>
      <c r="C58" s="135"/>
      <c r="D58" s="136"/>
      <c r="E58" s="136"/>
      <c r="F58" s="136"/>
      <c r="G58" s="136"/>
      <c r="H58" s="122">
        <f t="shared" si="0"/>
        <v>0</v>
      </c>
      <c r="I58" s="136"/>
      <c r="J58" s="110">
        <f t="shared" si="1"/>
        <v>0</v>
      </c>
    </row>
    <row r="59" spans="1:10" ht="25.5" hidden="1">
      <c r="A59" s="144" t="s">
        <v>108</v>
      </c>
      <c r="B59" s="149" t="s">
        <v>230</v>
      </c>
      <c r="C59" s="135"/>
      <c r="D59" s="136"/>
      <c r="E59" s="136"/>
      <c r="F59" s="136"/>
      <c r="G59" s="136"/>
      <c r="H59" s="122">
        <f t="shared" si="0"/>
        <v>0</v>
      </c>
      <c r="I59" s="136"/>
      <c r="J59" s="110">
        <f t="shared" si="1"/>
        <v>0</v>
      </c>
    </row>
    <row r="60" spans="1:10" ht="15">
      <c r="A60" s="145" t="s">
        <v>312</v>
      </c>
      <c r="B60" s="152" t="s">
        <v>231</v>
      </c>
      <c r="C60" s="135"/>
      <c r="D60" s="121">
        <f>D75</f>
        <v>0</v>
      </c>
      <c r="E60" s="136"/>
      <c r="F60" s="136"/>
      <c r="G60" s="136"/>
      <c r="H60" s="122">
        <f>SUM(C60:G60)</f>
        <v>0</v>
      </c>
      <c r="I60" s="136"/>
      <c r="J60" s="110">
        <f t="shared" si="1"/>
        <v>0</v>
      </c>
    </row>
    <row r="61" spans="1:10" ht="15" hidden="1">
      <c r="A61" s="145" t="s">
        <v>37</v>
      </c>
      <c r="B61" s="152"/>
      <c r="C61" s="135"/>
      <c r="D61" s="136"/>
      <c r="E61" s="136"/>
      <c r="F61" s="136"/>
      <c r="G61" s="136"/>
      <c r="H61" s="122">
        <f aca="true" t="shared" si="2" ref="H61:H74">SUM(C61:G61)</f>
        <v>0</v>
      </c>
      <c r="I61" s="136"/>
      <c r="J61" s="110">
        <f t="shared" si="1"/>
        <v>0</v>
      </c>
    </row>
    <row r="62" spans="1:10" ht="15" hidden="1">
      <c r="A62" s="145" t="s">
        <v>205</v>
      </c>
      <c r="B62" s="152" t="s">
        <v>232</v>
      </c>
      <c r="C62" s="135"/>
      <c r="D62" s="136"/>
      <c r="E62" s="136"/>
      <c r="F62" s="136"/>
      <c r="G62" s="136"/>
      <c r="H62" s="122">
        <f t="shared" si="2"/>
        <v>0</v>
      </c>
      <c r="I62" s="136"/>
      <c r="J62" s="110">
        <f t="shared" si="1"/>
        <v>0</v>
      </c>
    </row>
    <row r="63" spans="1:10" ht="15" hidden="1">
      <c r="A63" s="145" t="s">
        <v>37</v>
      </c>
      <c r="B63" s="152"/>
      <c r="C63" s="135"/>
      <c r="D63" s="136"/>
      <c r="E63" s="136"/>
      <c r="F63" s="136"/>
      <c r="G63" s="136"/>
      <c r="H63" s="122">
        <f t="shared" si="2"/>
        <v>0</v>
      </c>
      <c r="I63" s="136"/>
      <c r="J63" s="110">
        <f t="shared" si="1"/>
        <v>0</v>
      </c>
    </row>
    <row r="64" spans="1:10" ht="15" hidden="1">
      <c r="A64" s="145" t="s">
        <v>206</v>
      </c>
      <c r="B64" s="152"/>
      <c r="C64" s="135"/>
      <c r="D64" s="136"/>
      <c r="E64" s="136"/>
      <c r="F64" s="136"/>
      <c r="G64" s="136"/>
      <c r="H64" s="122">
        <f t="shared" si="2"/>
        <v>0</v>
      </c>
      <c r="I64" s="136"/>
      <c r="J64" s="110">
        <f t="shared" si="1"/>
        <v>0</v>
      </c>
    </row>
    <row r="65" spans="1:10" ht="25.5" hidden="1">
      <c r="A65" s="145" t="s">
        <v>207</v>
      </c>
      <c r="B65" s="152"/>
      <c r="C65" s="135"/>
      <c r="D65" s="136"/>
      <c r="E65" s="136"/>
      <c r="F65" s="136"/>
      <c r="G65" s="136"/>
      <c r="H65" s="122">
        <f t="shared" si="2"/>
        <v>0</v>
      </c>
      <c r="I65" s="136"/>
      <c r="J65" s="110">
        <f t="shared" si="1"/>
        <v>0</v>
      </c>
    </row>
    <row r="66" spans="1:10" ht="25.5" hidden="1">
      <c r="A66" s="145" t="s">
        <v>208</v>
      </c>
      <c r="B66" s="152"/>
      <c r="C66" s="135"/>
      <c r="D66" s="136"/>
      <c r="E66" s="136"/>
      <c r="F66" s="136"/>
      <c r="G66" s="136"/>
      <c r="H66" s="122">
        <f t="shared" si="2"/>
        <v>0</v>
      </c>
      <c r="I66" s="136"/>
      <c r="J66" s="110">
        <f t="shared" si="1"/>
        <v>0</v>
      </c>
    </row>
    <row r="67" spans="1:10" ht="15" hidden="1">
      <c r="A67" s="145" t="s">
        <v>209</v>
      </c>
      <c r="B67" s="152" t="s">
        <v>233</v>
      </c>
      <c r="C67" s="135"/>
      <c r="D67" s="136"/>
      <c r="E67" s="136"/>
      <c r="F67" s="136"/>
      <c r="G67" s="136"/>
      <c r="H67" s="122">
        <f t="shared" si="2"/>
        <v>0</v>
      </c>
      <c r="I67" s="136"/>
      <c r="J67" s="110">
        <f t="shared" si="1"/>
        <v>0</v>
      </c>
    </row>
    <row r="68" spans="1:10" ht="15" hidden="1">
      <c r="A68" s="145" t="s">
        <v>210</v>
      </c>
      <c r="B68" s="152" t="s">
        <v>234</v>
      </c>
      <c r="C68" s="135"/>
      <c r="D68" s="136"/>
      <c r="E68" s="136"/>
      <c r="F68" s="136"/>
      <c r="G68" s="136"/>
      <c r="H68" s="122">
        <f t="shared" si="2"/>
        <v>0</v>
      </c>
      <c r="I68" s="136"/>
      <c r="J68" s="110">
        <f t="shared" si="1"/>
        <v>0</v>
      </c>
    </row>
    <row r="69" spans="1:10" ht="25.5" hidden="1">
      <c r="A69" s="145" t="s">
        <v>211</v>
      </c>
      <c r="B69" s="152" t="s">
        <v>235</v>
      </c>
      <c r="C69" s="135"/>
      <c r="D69" s="136"/>
      <c r="E69" s="136"/>
      <c r="F69" s="136"/>
      <c r="G69" s="136"/>
      <c r="H69" s="122">
        <f t="shared" si="2"/>
        <v>0</v>
      </c>
      <c r="I69" s="136"/>
      <c r="J69" s="110">
        <f t="shared" si="1"/>
        <v>0</v>
      </c>
    </row>
    <row r="70" spans="1:10" ht="25.5" hidden="1">
      <c r="A70" s="145" t="s">
        <v>212</v>
      </c>
      <c r="B70" s="152" t="s">
        <v>236</v>
      </c>
      <c r="C70" s="135"/>
      <c r="D70" s="136"/>
      <c r="E70" s="136"/>
      <c r="F70" s="136"/>
      <c r="G70" s="136"/>
      <c r="H70" s="122">
        <f t="shared" si="2"/>
        <v>0</v>
      </c>
      <c r="I70" s="136"/>
      <c r="J70" s="110">
        <f t="shared" si="1"/>
        <v>0</v>
      </c>
    </row>
    <row r="71" spans="1:10" ht="15" hidden="1">
      <c r="A71" s="145" t="s">
        <v>213</v>
      </c>
      <c r="B71" s="152" t="s">
        <v>237</v>
      </c>
      <c r="C71" s="135"/>
      <c r="D71" s="136"/>
      <c r="E71" s="136"/>
      <c r="F71" s="136"/>
      <c r="G71" s="136"/>
      <c r="H71" s="122">
        <f t="shared" si="2"/>
        <v>0</v>
      </c>
      <c r="I71" s="136"/>
      <c r="J71" s="110">
        <f t="shared" si="1"/>
        <v>0</v>
      </c>
    </row>
    <row r="72" spans="1:10" ht="15" hidden="1">
      <c r="A72" s="145" t="s">
        <v>214</v>
      </c>
      <c r="B72" s="152" t="s">
        <v>238</v>
      </c>
      <c r="C72" s="135"/>
      <c r="D72" s="136"/>
      <c r="E72" s="136"/>
      <c r="F72" s="136"/>
      <c r="G72" s="136"/>
      <c r="H72" s="122">
        <f t="shared" si="2"/>
        <v>0</v>
      </c>
      <c r="I72" s="136"/>
      <c r="J72" s="110">
        <f t="shared" si="1"/>
        <v>0</v>
      </c>
    </row>
    <row r="73" spans="1:10" ht="15" hidden="1">
      <c r="A73" s="145" t="s">
        <v>215</v>
      </c>
      <c r="B73" s="152" t="s">
        <v>239</v>
      </c>
      <c r="C73" s="135"/>
      <c r="D73" s="136"/>
      <c r="E73" s="136"/>
      <c r="F73" s="136"/>
      <c r="G73" s="136"/>
      <c r="H73" s="122">
        <f t="shared" si="2"/>
        <v>0</v>
      </c>
      <c r="I73" s="136"/>
      <c r="J73" s="110">
        <f t="shared" si="1"/>
        <v>0</v>
      </c>
    </row>
    <row r="74" spans="1:10" ht="25.5" hidden="1">
      <c r="A74" s="145" t="s">
        <v>217</v>
      </c>
      <c r="B74" s="152" t="s">
        <v>240</v>
      </c>
      <c r="C74" s="135"/>
      <c r="D74" s="136"/>
      <c r="E74" s="136"/>
      <c r="F74" s="136"/>
      <c r="G74" s="136"/>
      <c r="H74" s="122">
        <f t="shared" si="2"/>
        <v>0</v>
      </c>
      <c r="I74" s="136"/>
      <c r="J74" s="110">
        <f t="shared" si="1"/>
        <v>0</v>
      </c>
    </row>
    <row r="75" spans="1:10" ht="15">
      <c r="A75" s="204" t="s">
        <v>268</v>
      </c>
      <c r="B75" s="196"/>
      <c r="C75" s="197"/>
      <c r="D75" s="198"/>
      <c r="E75" s="198"/>
      <c r="F75" s="198"/>
      <c r="G75" s="199"/>
      <c r="H75" s="122">
        <f>SUM(C75:G75)</f>
        <v>0</v>
      </c>
      <c r="I75" s="198"/>
      <c r="J75" s="110">
        <f t="shared" si="1"/>
        <v>0</v>
      </c>
    </row>
    <row r="76" spans="1:10" s="30" customFormat="1" ht="15.75" thickBot="1">
      <c r="A76" s="147" t="s">
        <v>318</v>
      </c>
      <c r="B76" s="153" t="s">
        <v>241</v>
      </c>
      <c r="C76" s="137">
        <f>C46+C47+C60</f>
        <v>300000</v>
      </c>
      <c r="D76" s="138">
        <f>D46+D47+D60</f>
        <v>182606</v>
      </c>
      <c r="E76" s="138">
        <f>E46+E47+E60</f>
        <v>0</v>
      </c>
      <c r="F76" s="138">
        <f>F46+F47+F60</f>
        <v>0</v>
      </c>
      <c r="G76" s="139">
        <f>G46+G47+G60</f>
        <v>-799914</v>
      </c>
      <c r="H76" s="139">
        <f>SUM(C76:G76)</f>
        <v>-317308</v>
      </c>
      <c r="I76" s="138">
        <f>I46+I47+I60</f>
        <v>0</v>
      </c>
      <c r="J76" s="266">
        <f t="shared" si="1"/>
        <v>-317308</v>
      </c>
    </row>
    <row r="78" spans="1:6" ht="15">
      <c r="A78" s="29"/>
      <c r="B78" s="99"/>
      <c r="C78" s="12"/>
      <c r="D78" s="12"/>
      <c r="E78" s="12"/>
      <c r="F78" s="12"/>
    </row>
    <row r="79" spans="1:10" s="30" customFormat="1" ht="15">
      <c r="A79" s="295" t="s">
        <v>9</v>
      </c>
      <c r="B79" s="295"/>
      <c r="C79" s="295"/>
      <c r="D79" s="295"/>
      <c r="E79" s="295"/>
      <c r="F79" s="295"/>
      <c r="J79" s="267"/>
    </row>
    <row r="80" spans="1:10" s="30" customFormat="1" ht="15">
      <c r="A80" s="10"/>
      <c r="B80" s="10"/>
      <c r="C80" s="10"/>
      <c r="D80" s="10"/>
      <c r="E80" s="10"/>
      <c r="F80" s="10"/>
      <c r="J80" s="267"/>
    </row>
    <row r="81" spans="1:10" s="30" customFormat="1" ht="15">
      <c r="A81" s="10" t="s">
        <v>320</v>
      </c>
      <c r="B81" s="10"/>
      <c r="C81" s="10"/>
      <c r="D81" s="10"/>
      <c r="E81" s="10"/>
      <c r="F81" s="10"/>
      <c r="J81" s="267"/>
    </row>
    <row r="82" spans="1:10" s="30" customFormat="1" ht="15">
      <c r="A82" s="8"/>
      <c r="B82" s="100"/>
      <c r="C82" s="9"/>
      <c r="D82" s="9"/>
      <c r="E82" s="9"/>
      <c r="F82" s="8"/>
      <c r="J82" s="267"/>
    </row>
    <row r="83" spans="1:10" s="30" customFormat="1" ht="15">
      <c r="A83" s="10"/>
      <c r="B83" s="100"/>
      <c r="C83" s="11"/>
      <c r="D83" s="11"/>
      <c r="E83" s="11"/>
      <c r="F83" s="10"/>
      <c r="J83" s="267"/>
    </row>
  </sheetData>
  <sheetProtection/>
  <mergeCells count="10">
    <mergeCell ref="A7:J7"/>
    <mergeCell ref="A8:J8"/>
    <mergeCell ref="J10:J11"/>
    <mergeCell ref="A79:F79"/>
    <mergeCell ref="I9:J9"/>
    <mergeCell ref="A10:A11"/>
    <mergeCell ref="B10:B11"/>
    <mergeCell ref="C10:G10"/>
    <mergeCell ref="H10:H11"/>
    <mergeCell ref="I10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6.00390625" style="174" customWidth="1"/>
    <col min="2" max="2" width="16.00390625" style="174" customWidth="1"/>
    <col min="3" max="3" width="13.57421875" style="174" bestFit="1" customWidth="1"/>
    <col min="4" max="16384" width="9.140625" style="174" customWidth="1"/>
  </cols>
  <sheetData>
    <row r="1" ht="15">
      <c r="A1" s="226"/>
    </row>
    <row r="2" spans="1:2" ht="15">
      <c r="A2" s="227"/>
      <c r="B2" s="228"/>
    </row>
    <row r="3" spans="1:3" ht="15">
      <c r="A3" s="227"/>
      <c r="B3" s="228"/>
      <c r="C3" s="193"/>
    </row>
    <row r="4" spans="1:2" ht="15">
      <c r="A4" s="227"/>
      <c r="B4" s="228"/>
    </row>
    <row r="5" spans="1:2" ht="15">
      <c r="A5" s="227"/>
      <c r="B5" s="228"/>
    </row>
    <row r="6" spans="1:2" ht="15">
      <c r="A6" s="227"/>
      <c r="B6" s="228"/>
    </row>
    <row r="7" spans="1:2" ht="15">
      <c r="A7" s="227"/>
      <c r="B7" s="228"/>
    </row>
    <row r="8" spans="1:2" ht="15">
      <c r="A8" s="227"/>
      <c r="B8" s="228"/>
    </row>
    <row r="9" spans="1:2" ht="15">
      <c r="A9" s="227"/>
      <c r="B9" s="229"/>
    </row>
    <row r="10" spans="1:2" ht="15">
      <c r="A10" s="227"/>
      <c r="B10" s="228"/>
    </row>
    <row r="11" spans="1:2" ht="15">
      <c r="A11" s="227"/>
      <c r="B11" s="228"/>
    </row>
    <row r="12" spans="1:2" ht="15">
      <c r="A12" s="227"/>
      <c r="B12" s="228"/>
    </row>
    <row r="13" spans="1:9" ht="15">
      <c r="A13" s="227"/>
      <c r="B13" s="230"/>
      <c r="C13" s="218"/>
      <c r="I13" s="231"/>
    </row>
    <row r="14" spans="1:9" ht="15">
      <c r="A14" s="227"/>
      <c r="B14" s="228"/>
      <c r="I14" s="232"/>
    </row>
    <row r="15" spans="1:9" ht="15">
      <c r="A15" s="227"/>
      <c r="B15" s="228"/>
      <c r="I15" s="233"/>
    </row>
    <row r="16" spans="1:9" ht="15">
      <c r="A16" s="227"/>
      <c r="B16" s="228"/>
      <c r="C16" s="193"/>
      <c r="I16" s="233"/>
    </row>
    <row r="17" spans="1:9" ht="15">
      <c r="A17" s="227"/>
      <c r="B17" s="228"/>
      <c r="I17" s="233"/>
    </row>
    <row r="18" spans="1:9" ht="15">
      <c r="A18" s="227"/>
      <c r="B18" s="228"/>
      <c r="I18" s="233"/>
    </row>
    <row r="19" spans="1:9" ht="15">
      <c r="A19" s="227"/>
      <c r="B19" s="228"/>
      <c r="C19" s="193"/>
      <c r="I19" s="233"/>
    </row>
    <row r="20" spans="1:9" ht="15">
      <c r="A20" s="227"/>
      <c r="B20" s="228"/>
      <c r="I20" s="234"/>
    </row>
    <row r="21" spans="1:9" ht="15">
      <c r="A21" s="227"/>
      <c r="B21" s="228"/>
      <c r="I21" s="233"/>
    </row>
    <row r="22" spans="1:9" ht="15">
      <c r="A22" s="227"/>
      <c r="B22" s="228"/>
      <c r="C22" s="193"/>
      <c r="I22" s="234"/>
    </row>
    <row r="23" spans="1:9" ht="15">
      <c r="A23" s="227"/>
      <c r="B23" s="228"/>
      <c r="I23" s="234"/>
    </row>
    <row r="24" spans="1:9" ht="15">
      <c r="A24" s="227"/>
      <c r="B24" s="228"/>
      <c r="I24" s="234"/>
    </row>
    <row r="25" spans="1:9" ht="15">
      <c r="A25" s="227"/>
      <c r="B25" s="228"/>
      <c r="C25" s="193"/>
      <c r="I25" s="234"/>
    </row>
    <row r="26" spans="1:9" ht="15">
      <c r="A26" s="227"/>
      <c r="B26" s="228"/>
      <c r="I26" s="234"/>
    </row>
    <row r="27" spans="1:2" ht="15">
      <c r="A27" s="227"/>
      <c r="B27" s="228"/>
    </row>
    <row r="28" spans="1:2" ht="15">
      <c r="A28" s="227"/>
      <c r="B28" s="228"/>
    </row>
    <row r="29" spans="1:2" ht="15">
      <c r="A29" s="227"/>
      <c r="B29" s="228"/>
    </row>
    <row r="30" spans="1:2" ht="15">
      <c r="A30" s="227"/>
      <c r="B30" s="228"/>
    </row>
    <row r="31" spans="1:2" ht="15">
      <c r="A31" s="227"/>
      <c r="B31" s="228"/>
    </row>
    <row r="32" spans="1:2" ht="15">
      <c r="A32" s="227"/>
      <c r="B32" s="228"/>
    </row>
    <row r="33" spans="1:2" ht="15">
      <c r="A33" s="227"/>
      <c r="B33" s="228"/>
    </row>
    <row r="34" spans="1:2" ht="15">
      <c r="A34" s="227"/>
      <c r="B34" s="228"/>
    </row>
    <row r="35" spans="1:2" ht="15">
      <c r="A35" s="235"/>
      <c r="B35" s="225"/>
    </row>
    <row r="36" spans="1:2" ht="15">
      <c r="A36" s="235"/>
      <c r="B36" s="193"/>
    </row>
    <row r="37" spans="1:2" ht="15">
      <c r="A37" s="227"/>
      <c r="B37" s="193"/>
    </row>
    <row r="38" spans="1:2" ht="15">
      <c r="A38" s="227"/>
      <c r="B38" s="193"/>
    </row>
    <row r="39" spans="1:2" ht="15">
      <c r="A39" s="227"/>
      <c r="B39" s="193"/>
    </row>
    <row r="40" spans="1:2" ht="15">
      <c r="A40" s="227"/>
      <c r="B40" s="193"/>
    </row>
    <row r="41" spans="1:2" ht="15">
      <c r="A41" s="227"/>
      <c r="B41" s="193"/>
    </row>
    <row r="42" spans="1:2" ht="15">
      <c r="A42" s="236"/>
      <c r="B42" s="193"/>
    </row>
    <row r="43" ht="15">
      <c r="A43" s="23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2">
      <selection activeCell="D38" sqref="D38"/>
    </sheetView>
  </sheetViews>
  <sheetFormatPr defaultColWidth="9.140625" defaultRowHeight="15"/>
  <cols>
    <col min="1" max="1" width="24.140625" style="174" customWidth="1"/>
    <col min="2" max="2" width="15.28125" style="174" customWidth="1"/>
    <col min="3" max="3" width="19.8515625" style="174" customWidth="1"/>
    <col min="4" max="16384" width="9.140625" style="174" customWidth="1"/>
  </cols>
  <sheetData>
    <row r="1" spans="1:2" ht="15">
      <c r="A1" s="237"/>
      <c r="B1" s="238"/>
    </row>
    <row r="2" spans="1:2" ht="15">
      <c r="A2" s="239"/>
      <c r="B2" s="240"/>
    </row>
    <row r="3" spans="1:3" ht="15">
      <c r="A3" s="239"/>
      <c r="B3" s="238"/>
      <c r="C3" s="193"/>
    </row>
    <row r="4" spans="1:2" ht="15">
      <c r="A4" s="239"/>
      <c r="B4" s="238"/>
    </row>
    <row r="5" spans="1:2" ht="15">
      <c r="A5" s="239"/>
      <c r="B5" s="238"/>
    </row>
    <row r="6" spans="1:2" ht="15">
      <c r="A6" s="239"/>
      <c r="B6" s="238"/>
    </row>
    <row r="7" spans="1:2" ht="15">
      <c r="A7" s="239"/>
      <c r="B7" s="238"/>
    </row>
    <row r="8" spans="1:2" ht="15">
      <c r="A8" s="239"/>
      <c r="B8" s="238"/>
    </row>
    <row r="9" spans="1:2" ht="15">
      <c r="A9" s="239"/>
      <c r="B9" s="238"/>
    </row>
    <row r="10" spans="1:2" ht="15">
      <c r="A10" s="239"/>
      <c r="B10" s="238"/>
    </row>
    <row r="11" spans="1:3" ht="15">
      <c r="A11" s="239"/>
      <c r="B11" s="238"/>
      <c r="C11" s="193"/>
    </row>
    <row r="12" spans="1:2" ht="15">
      <c r="A12" s="239"/>
      <c r="B12" s="238"/>
    </row>
    <row r="13" spans="1:2" ht="15">
      <c r="A13" s="239"/>
      <c r="B13" s="238"/>
    </row>
    <row r="14" spans="1:2" ht="15">
      <c r="A14" s="239"/>
      <c r="B14" s="238"/>
    </row>
    <row r="15" spans="1:2" ht="15">
      <c r="A15" s="239"/>
      <c r="B15" s="238"/>
    </row>
    <row r="16" spans="1:2" ht="15">
      <c r="A16" s="239"/>
      <c r="B16" s="238"/>
    </row>
    <row r="17" spans="1:2" ht="15">
      <c r="A17" s="239"/>
      <c r="B17" s="238"/>
    </row>
    <row r="18" spans="1:2" ht="15">
      <c r="A18" s="239"/>
      <c r="B18" s="238"/>
    </row>
    <row r="19" spans="1:3" ht="15">
      <c r="A19" s="239"/>
      <c r="B19" s="238"/>
      <c r="C19" s="193"/>
    </row>
    <row r="20" spans="1:2" ht="15">
      <c r="A20" s="239"/>
      <c r="B20" s="238"/>
    </row>
    <row r="21" spans="1:3" ht="15">
      <c r="A21" s="239"/>
      <c r="B21" s="238"/>
      <c r="C21" s="193"/>
    </row>
    <row r="22" spans="1:2" ht="15">
      <c r="A22" s="239"/>
      <c r="B22" s="238"/>
    </row>
    <row r="23" spans="1:2" ht="15">
      <c r="A23" s="239"/>
      <c r="B23" s="238"/>
    </row>
    <row r="24" spans="1:3" ht="15">
      <c r="A24" s="239"/>
      <c r="B24" s="238"/>
      <c r="C24" s="193"/>
    </row>
    <row r="25" spans="1:2" ht="15">
      <c r="A25" s="239"/>
      <c r="B25" s="238"/>
    </row>
    <row r="26" spans="1:3" ht="15">
      <c r="A26" s="239"/>
      <c r="B26" s="238"/>
      <c r="C26" s="193"/>
    </row>
    <row r="27" spans="1:3" ht="15">
      <c r="A27" s="239"/>
      <c r="B27" s="238"/>
      <c r="C27" s="193"/>
    </row>
    <row r="28" spans="1:2" ht="15">
      <c r="A28" s="239"/>
      <c r="B28" s="238"/>
    </row>
    <row r="29" spans="1:2" ht="15">
      <c r="A29" s="239"/>
      <c r="B29" s="238"/>
    </row>
    <row r="30" spans="1:7" ht="15">
      <c r="A30" s="239"/>
      <c r="B30" s="238"/>
      <c r="G30" s="231"/>
    </row>
    <row r="31" spans="1:7" ht="15">
      <c r="A31" s="239"/>
      <c r="B31" s="238"/>
      <c r="G31" s="231"/>
    </row>
    <row r="32" spans="1:7" ht="15">
      <c r="A32" s="239"/>
      <c r="B32" s="238"/>
      <c r="C32" s="193"/>
      <c r="G32" s="319"/>
    </row>
    <row r="33" spans="1:7" ht="15">
      <c r="A33" s="239"/>
      <c r="B33" s="238"/>
      <c r="G33" s="319"/>
    </row>
    <row r="34" spans="1:7" ht="15">
      <c r="A34" s="239"/>
      <c r="B34" s="238"/>
      <c r="G34" s="231"/>
    </row>
    <row r="35" spans="1:7" ht="15">
      <c r="A35" s="239"/>
      <c r="B35" s="238"/>
      <c r="C35" s="193"/>
      <c r="G35" s="232"/>
    </row>
    <row r="36" spans="1:7" ht="15">
      <c r="A36" s="239"/>
      <c r="B36" s="238"/>
      <c r="G36" s="231"/>
    </row>
    <row r="37" spans="1:7" ht="15">
      <c r="A37" s="239"/>
      <c r="B37" s="238"/>
      <c r="G37" s="231"/>
    </row>
    <row r="38" spans="1:7" ht="15">
      <c r="A38" s="239"/>
      <c r="B38" s="238"/>
      <c r="G38" s="232"/>
    </row>
    <row r="39" spans="1:7" ht="15">
      <c r="A39" s="239"/>
      <c r="B39" s="238"/>
      <c r="G39" s="232"/>
    </row>
    <row r="40" spans="1:7" ht="15">
      <c r="A40" s="239"/>
      <c r="B40" s="238"/>
      <c r="G40" s="232"/>
    </row>
    <row r="41" spans="1:7" ht="15">
      <c r="A41" s="239"/>
      <c r="B41" s="238"/>
      <c r="C41" s="193"/>
      <c r="G41" s="232"/>
    </row>
    <row r="42" spans="1:7" ht="15">
      <c r="A42" s="239"/>
      <c r="B42" s="238"/>
      <c r="G42" s="232"/>
    </row>
    <row r="43" spans="1:7" ht="15">
      <c r="A43" s="239"/>
      <c r="B43" s="238"/>
      <c r="G43" s="232"/>
    </row>
    <row r="44" spans="1:7" ht="15">
      <c r="A44" s="239"/>
      <c r="B44" s="238"/>
      <c r="G44" s="232"/>
    </row>
    <row r="45" spans="1:7" ht="15">
      <c r="A45" s="239"/>
      <c r="B45" s="238"/>
      <c r="G45" s="162"/>
    </row>
    <row r="46" spans="1:7" ht="15">
      <c r="A46" s="239"/>
      <c r="B46" s="238"/>
      <c r="G46" s="232"/>
    </row>
    <row r="47" spans="1:7" ht="15">
      <c r="A47" s="239"/>
      <c r="B47" s="238"/>
      <c r="G47" s="162"/>
    </row>
    <row r="48" spans="1:2" ht="15">
      <c r="A48" s="239"/>
      <c r="B48" s="238"/>
    </row>
    <row r="49" spans="1:2" ht="15">
      <c r="A49" s="239"/>
      <c r="B49" s="238"/>
    </row>
    <row r="50" spans="1:2" ht="15">
      <c r="A50" s="241"/>
      <c r="B50" s="242"/>
    </row>
    <row r="51" spans="1:2" ht="15">
      <c r="A51" s="241"/>
      <c r="B51" s="241"/>
    </row>
    <row r="52" spans="1:2" ht="15">
      <c r="A52" s="241"/>
      <c r="B52" s="241"/>
    </row>
    <row r="53" spans="1:2" ht="15">
      <c r="A53" s="241"/>
      <c r="B53" s="241"/>
    </row>
    <row r="54" spans="1:2" ht="15">
      <c r="A54" s="241"/>
      <c r="B54" s="241"/>
    </row>
    <row r="55" spans="1:2" ht="15">
      <c r="A55" s="241"/>
      <c r="B55" s="241"/>
    </row>
    <row r="56" spans="1:2" ht="15">
      <c r="A56" s="241"/>
      <c r="B56" s="241"/>
    </row>
  </sheetData>
  <sheetProtection/>
  <mergeCells count="1">
    <mergeCell ref="G32:G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8.421875" style="174" customWidth="1"/>
    <col min="2" max="2" width="13.28125" style="174" customWidth="1"/>
    <col min="3" max="3" width="10.00390625" style="174" bestFit="1" customWidth="1"/>
    <col min="4" max="16384" width="9.140625" style="174" customWidth="1"/>
  </cols>
  <sheetData>
    <row r="1" spans="1:2" ht="15">
      <c r="A1" s="244"/>
      <c r="B1" s="245"/>
    </row>
    <row r="2" spans="1:6" ht="15">
      <c r="A2" s="246"/>
      <c r="B2" s="247"/>
      <c r="F2" s="231"/>
    </row>
    <row r="3" spans="1:6" ht="15.75">
      <c r="A3" s="246"/>
      <c r="B3" s="245"/>
      <c r="D3" s="176"/>
      <c r="F3" s="231"/>
    </row>
    <row r="4" spans="1:6" ht="15.75">
      <c r="A4" s="246"/>
      <c r="B4" s="245"/>
      <c r="D4" s="175"/>
      <c r="F4" s="232"/>
    </row>
    <row r="5" spans="1:6" ht="15.75">
      <c r="A5" s="246"/>
      <c r="B5" s="245"/>
      <c r="D5" s="175"/>
      <c r="F5" s="232"/>
    </row>
    <row r="6" spans="1:6" ht="15.75">
      <c r="A6" s="246"/>
      <c r="B6" s="245"/>
      <c r="D6" s="176"/>
      <c r="F6" s="231"/>
    </row>
    <row r="7" spans="1:6" ht="15.75">
      <c r="A7" s="246"/>
      <c r="B7" s="245"/>
      <c r="D7" s="176"/>
      <c r="F7" s="232"/>
    </row>
    <row r="8" spans="1:6" ht="15.75">
      <c r="A8" s="246"/>
      <c r="B8" s="245"/>
      <c r="D8" s="176"/>
      <c r="F8" s="232"/>
    </row>
    <row r="9" spans="1:6" ht="15.75">
      <c r="A9" s="246"/>
      <c r="B9" s="245"/>
      <c r="D9" s="176"/>
      <c r="F9" s="231"/>
    </row>
    <row r="10" spans="1:6" ht="15.75">
      <c r="A10" s="246"/>
      <c r="B10" s="245"/>
      <c r="D10" s="176"/>
      <c r="F10" s="231"/>
    </row>
    <row r="11" spans="1:6" ht="15.75">
      <c r="A11" s="246"/>
      <c r="B11" s="245"/>
      <c r="D11" s="176"/>
      <c r="F11" s="231"/>
    </row>
    <row r="12" spans="1:6" ht="15.75">
      <c r="A12" s="246"/>
      <c r="B12" s="245"/>
      <c r="D12" s="175"/>
      <c r="F12" s="232"/>
    </row>
    <row r="13" spans="1:6" ht="15.75">
      <c r="A13" s="246"/>
      <c r="B13" s="245"/>
      <c r="D13" s="176"/>
      <c r="F13" s="232"/>
    </row>
    <row r="14" spans="1:6" ht="15">
      <c r="A14" s="246"/>
      <c r="B14" s="245"/>
      <c r="C14" s="193"/>
      <c r="F14" s="231"/>
    </row>
    <row r="15" spans="1:6" ht="15">
      <c r="A15" s="246"/>
      <c r="B15" s="245"/>
      <c r="F15" s="232"/>
    </row>
    <row r="16" spans="1:6" ht="15">
      <c r="A16" s="246"/>
      <c r="B16" s="245"/>
      <c r="F16" s="243"/>
    </row>
    <row r="17" spans="1:3" ht="15">
      <c r="A17" s="246"/>
      <c r="B17" s="245"/>
      <c r="C17" s="193"/>
    </row>
    <row r="18" spans="1:2" ht="15">
      <c r="A18" s="246"/>
      <c r="B18" s="248"/>
    </row>
    <row r="19" spans="1:2" ht="15">
      <c r="A19" s="246"/>
      <c r="B19" s="245"/>
    </row>
    <row r="20" spans="1:2" ht="15">
      <c r="A20" s="246"/>
      <c r="B20" s="245"/>
    </row>
    <row r="21" spans="1:2" ht="15">
      <c r="A21" s="246"/>
      <c r="B21" s="248"/>
    </row>
    <row r="22" ht="15">
      <c r="B22" s="193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17.8515625" style="0" customWidth="1"/>
    <col min="3" max="3" width="15.140625" style="0" customWidth="1"/>
    <col min="5" max="5" width="18.421875" style="0" customWidth="1"/>
    <col min="6" max="6" width="17.8515625" style="0" customWidth="1"/>
    <col min="7" max="7" width="14.8515625" style="1" customWidth="1"/>
    <col min="8" max="8" width="16.140625" style="0" customWidth="1"/>
    <col min="9" max="9" width="17.140625" style="0" customWidth="1"/>
  </cols>
  <sheetData>
    <row r="2" ht="15">
      <c r="B2" s="14"/>
    </row>
    <row r="3" spans="2:5" ht="15">
      <c r="B3" s="2"/>
      <c r="C3" s="1"/>
      <c r="E3" s="2"/>
    </row>
    <row r="4" spans="2:5" ht="15">
      <c r="B4" s="2"/>
      <c r="C4" s="1"/>
      <c r="E4" s="2"/>
    </row>
    <row r="5" spans="2:5" ht="15">
      <c r="B5" s="2"/>
      <c r="C5" s="1"/>
      <c r="E5" s="2"/>
    </row>
    <row r="6" spans="2:8" ht="15">
      <c r="B6" s="2"/>
      <c r="C6" s="1"/>
      <c r="E6" s="2"/>
      <c r="H6" s="2"/>
    </row>
    <row r="7" spans="2:5" ht="15">
      <c r="B7" s="221"/>
      <c r="C7" s="1"/>
      <c r="E7" s="2"/>
    </row>
    <row r="8" spans="2:8" ht="15">
      <c r="B8" s="2"/>
      <c r="C8" s="1"/>
      <c r="E8" s="2"/>
      <c r="H8" s="2"/>
    </row>
    <row r="9" spans="2:5" ht="15">
      <c r="B9" s="2"/>
      <c r="C9" s="1"/>
      <c r="E9" s="222"/>
    </row>
    <row r="10" spans="2:5" ht="15">
      <c r="B10" s="2"/>
      <c r="C10" s="1"/>
      <c r="E10" s="2"/>
    </row>
    <row r="11" spans="2:5" ht="15">
      <c r="B11" s="2"/>
      <c r="C11" s="1"/>
      <c r="E11" s="2"/>
    </row>
    <row r="12" spans="2:5" ht="15">
      <c r="B12" s="2"/>
      <c r="C12" s="1"/>
      <c r="E12" s="2"/>
    </row>
    <row r="13" spans="2:9" ht="15">
      <c r="B13" s="2"/>
      <c r="C13" s="1"/>
      <c r="E13" s="222"/>
      <c r="H13" s="194"/>
      <c r="I13" s="2"/>
    </row>
    <row r="14" ht="15">
      <c r="E14" s="2"/>
    </row>
    <row r="15" spans="2:5" ht="15">
      <c r="B15" s="1"/>
      <c r="C15" s="1"/>
      <c r="E15" s="2"/>
    </row>
    <row r="16" ht="15">
      <c r="E16" s="2"/>
    </row>
    <row r="17" ht="15">
      <c r="E17" s="2"/>
    </row>
    <row r="18" spans="5:6" ht="15">
      <c r="E18" s="2"/>
      <c r="F18" s="2"/>
    </row>
    <row r="19" ht="15">
      <c r="E19" s="2"/>
    </row>
    <row r="20" ht="15">
      <c r="H20" s="2"/>
    </row>
    <row r="21" spans="5:8" ht="15">
      <c r="E21" s="2"/>
      <c r="H21" s="2"/>
    </row>
    <row r="23" ht="15">
      <c r="E23" s="1"/>
    </row>
    <row r="24" ht="15">
      <c r="E24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4.140625" style="174" customWidth="1"/>
    <col min="2" max="2" width="15.28125" style="174" customWidth="1"/>
    <col min="3" max="16384" width="9.140625" style="174" customWidth="1"/>
  </cols>
  <sheetData>
    <row r="1" spans="1:2" ht="15">
      <c r="A1" s="237"/>
      <c r="B1" s="238"/>
    </row>
    <row r="2" spans="1:2" ht="15">
      <c r="A2" s="239"/>
      <c r="B2" s="240"/>
    </row>
    <row r="3" spans="1:2" ht="15">
      <c r="A3" s="239"/>
      <c r="B3" s="238"/>
    </row>
    <row r="4" spans="1:2" ht="15">
      <c r="A4" s="239"/>
      <c r="B4" s="238"/>
    </row>
    <row r="5" spans="1:2" ht="15">
      <c r="A5" s="239"/>
      <c r="B5" s="238"/>
    </row>
    <row r="6" spans="1:2" ht="15">
      <c r="A6" s="239"/>
      <c r="B6" s="238"/>
    </row>
    <row r="7" spans="1:2" ht="15">
      <c r="A7" s="239"/>
      <c r="B7" s="238"/>
    </row>
    <row r="8" spans="1:2" ht="15">
      <c r="A8" s="239"/>
      <c r="B8" s="238"/>
    </row>
    <row r="9" spans="1:2" ht="15">
      <c r="A9" s="239"/>
      <c r="B9" s="238"/>
    </row>
    <row r="10" spans="1:2" ht="15">
      <c r="A10" s="239"/>
      <c r="B10" s="238"/>
    </row>
    <row r="11" spans="1:2" ht="15">
      <c r="A11" s="239"/>
      <c r="B11" s="238"/>
    </row>
    <row r="12" spans="1:2" ht="15">
      <c r="A12" s="239"/>
      <c r="B12" s="238"/>
    </row>
    <row r="13" spans="1:2" ht="15">
      <c r="A13" s="239"/>
      <c r="B13" s="238"/>
    </row>
    <row r="14" spans="1:2" ht="15">
      <c r="A14" s="239"/>
      <c r="B14" s="238"/>
    </row>
    <row r="15" spans="1:2" ht="15">
      <c r="A15" s="239"/>
      <c r="B15" s="238"/>
    </row>
    <row r="16" spans="1:2" ht="15">
      <c r="A16" s="239"/>
      <c r="B16" s="238"/>
    </row>
    <row r="17" spans="1:2" ht="15">
      <c r="A17" s="239"/>
      <c r="B17" s="238"/>
    </row>
    <row r="18" spans="1:2" ht="15">
      <c r="A18" s="239"/>
      <c r="B18" s="238"/>
    </row>
    <row r="19" spans="1:2" ht="15">
      <c r="A19" s="239"/>
      <c r="B19" s="238"/>
    </row>
    <row r="20" spans="1:2" ht="15">
      <c r="A20" s="239"/>
      <c r="B20" s="238"/>
    </row>
    <row r="21" spans="1:2" ht="15">
      <c r="A21" s="239"/>
      <c r="B21" s="238"/>
    </row>
    <row r="22" spans="1:2" ht="15">
      <c r="A22" s="239"/>
      <c r="B22" s="238"/>
    </row>
    <row r="23" spans="1:2" ht="15">
      <c r="A23" s="239"/>
      <c r="B23" s="238"/>
    </row>
    <row r="24" spans="1:2" ht="15">
      <c r="A24" s="239"/>
      <c r="B24" s="238"/>
    </row>
    <row r="25" spans="1:2" ht="15">
      <c r="A25" s="239"/>
      <c r="B25" s="238"/>
    </row>
    <row r="26" spans="1:2" ht="15">
      <c r="A26" s="239"/>
      <c r="B26" s="238"/>
    </row>
    <row r="27" spans="1:2" ht="15">
      <c r="A27" s="239"/>
      <c r="B27" s="238"/>
    </row>
    <row r="28" spans="1:2" ht="15">
      <c r="A28" s="239"/>
      <c r="B28" s="238"/>
    </row>
    <row r="29" spans="1:2" ht="15">
      <c r="A29" s="239"/>
      <c r="B29" s="238"/>
    </row>
    <row r="30" spans="1:2" ht="15">
      <c r="A30" s="239"/>
      <c r="B30" s="238"/>
    </row>
    <row r="31" spans="1:2" ht="15">
      <c r="A31" s="239"/>
      <c r="B31" s="238"/>
    </row>
    <row r="32" spans="1:2" ht="15">
      <c r="A32" s="239"/>
      <c r="B32" s="238"/>
    </row>
    <row r="33" spans="1:2" ht="15">
      <c r="A33" s="239"/>
      <c r="B33" s="238"/>
    </row>
    <row r="34" spans="1:2" ht="15">
      <c r="A34" s="239"/>
      <c r="B34" s="238"/>
    </row>
    <row r="35" spans="1:2" ht="15">
      <c r="A35" s="239"/>
      <c r="B35" s="238"/>
    </row>
    <row r="36" spans="1:2" ht="15">
      <c r="A36" s="239"/>
      <c r="B36" s="238"/>
    </row>
    <row r="37" spans="1:2" ht="15">
      <c r="A37" s="239"/>
      <c r="B37" s="238"/>
    </row>
    <row r="38" spans="1:2" ht="15">
      <c r="A38" s="239"/>
      <c r="B38" s="238"/>
    </row>
    <row r="39" spans="1:2" ht="15">
      <c r="A39" s="239"/>
      <c r="B39" s="238"/>
    </row>
    <row r="40" spans="1:2" ht="15">
      <c r="A40" s="239"/>
      <c r="B40" s="238"/>
    </row>
    <row r="41" spans="1:2" ht="15">
      <c r="A41" s="239"/>
      <c r="B41" s="238"/>
    </row>
    <row r="42" spans="1:2" ht="15">
      <c r="A42" s="239"/>
      <c r="B42" s="238"/>
    </row>
    <row r="43" spans="1:2" ht="15">
      <c r="A43" s="239"/>
      <c r="B43" s="238"/>
    </row>
    <row r="44" spans="1:2" ht="15">
      <c r="A44" s="239"/>
      <c r="B44" s="238"/>
    </row>
    <row r="45" spans="1:2" ht="15">
      <c r="A45" s="239"/>
      <c r="B45" s="238"/>
    </row>
    <row r="46" spans="1:2" ht="15">
      <c r="A46" s="239"/>
      <c r="B46" s="238"/>
    </row>
    <row r="47" spans="1:2" ht="15">
      <c r="A47" s="239"/>
      <c r="B47" s="238"/>
    </row>
    <row r="48" spans="1:2" ht="15">
      <c r="A48" s="239"/>
      <c r="B48" s="238"/>
    </row>
    <row r="49" spans="1:2" ht="15">
      <c r="A49" s="239"/>
      <c r="B49" s="238"/>
    </row>
    <row r="50" spans="1:2" ht="15">
      <c r="A50" s="241"/>
      <c r="B50" s="241"/>
    </row>
    <row r="51" spans="1:2" ht="15">
      <c r="A51" s="241"/>
      <c r="B51" s="241"/>
    </row>
    <row r="52" spans="1:2" ht="15">
      <c r="A52" s="241"/>
      <c r="B52" s="241"/>
    </row>
    <row r="53" spans="1:2" ht="15">
      <c r="A53" s="241"/>
      <c r="B53" s="241"/>
    </row>
    <row r="54" spans="1:2" ht="15">
      <c r="A54" s="241"/>
      <c r="B54" s="241"/>
    </row>
    <row r="55" spans="1:2" ht="15">
      <c r="A55" s="241"/>
      <c r="B55" s="241"/>
    </row>
    <row r="56" spans="1:2" ht="15">
      <c r="A56" s="241"/>
      <c r="B56" s="2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X64</cp:lastModifiedBy>
  <cp:lastPrinted>2013-10-29T12:08:38Z</cp:lastPrinted>
  <dcterms:created xsi:type="dcterms:W3CDTF">2010-04-07T05:06:39Z</dcterms:created>
  <dcterms:modified xsi:type="dcterms:W3CDTF">2013-10-31T03:31:48Z</dcterms:modified>
  <cp:category/>
  <cp:version/>
  <cp:contentType/>
  <cp:contentStatus/>
</cp:coreProperties>
</file>