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.kulayev\Desktop\Данные для is2in\Баланс на 30.09.19\"/>
    </mc:Choice>
  </mc:AlternateContent>
  <xr:revisionPtr revIDLastSave="0" documentId="13_ncr:1_{77686BE6-C27C-43D1-B919-618ED2AA15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тчет об изм.в СК" sheetId="3" r:id="rId3"/>
    <sheet name="ДДС" sheetId="4" r:id="rId4"/>
  </sheets>
  <definedNames>
    <definedName name="OLE_LINK1" localSheetId="0">Баланс!$E$41</definedName>
    <definedName name="OLE_LINK3" localSheetId="0">Баланс!$B$25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2" i="2"/>
  <c r="D12" i="2"/>
  <c r="E35" i="1"/>
  <c r="D35" i="1"/>
  <c r="E34" i="1"/>
  <c r="D34" i="1"/>
  <c r="E28" i="1"/>
  <c r="D28" i="1"/>
  <c r="D19" i="1"/>
</calcChain>
</file>

<file path=xl/sharedStrings.xml><?xml version="1.0" encoding="utf-8"?>
<sst xmlns="http://schemas.openxmlformats.org/spreadsheetml/2006/main" count="191" uniqueCount="135">
  <si>
    <t>Прим.</t>
  </si>
  <si>
    <t>АКТИВЫ</t>
  </si>
  <si>
    <t>Денежные средства и их эквиваленты</t>
  </si>
  <si>
    <t>Инвестиции в ценные бумаги</t>
  </si>
  <si>
    <t>Средства в кредитных учреждениях</t>
  </si>
  <si>
    <t xml:space="preserve">Запасы </t>
  </si>
  <si>
    <t>Авансы выданные</t>
  </si>
  <si>
    <t>Активы по текущему подоходному налогу</t>
  </si>
  <si>
    <t>Долгосрочные активы, предназначенные для продажи</t>
  </si>
  <si>
    <t>Инвестиционная недвижимость</t>
  </si>
  <si>
    <t>Дебиторская задолженность по финансовой аренде</t>
  </si>
  <si>
    <t>Займы выданные</t>
  </si>
  <si>
    <t>Основные средства и нематериальные активы</t>
  </si>
  <si>
    <t>Активы по отсроченному корпоративному подоходному налогу</t>
  </si>
  <si>
    <t>Прочие активы</t>
  </si>
  <si>
    <t>Итого активов</t>
  </si>
  <si>
    <t xml:space="preserve"> </t>
  </si>
  <si>
    <t>ОБЯЗАТЕЛЬСТВА</t>
  </si>
  <si>
    <t>Доходы будущих периодов</t>
  </si>
  <si>
    <t>Предоплата полученная</t>
  </si>
  <si>
    <t xml:space="preserve">Долгосрочные займы </t>
  </si>
  <si>
    <t>Выпущенные долговые ценные бумаги</t>
  </si>
  <si>
    <t>Государственные субсидии</t>
  </si>
  <si>
    <t>Прочие обязательства</t>
  </si>
  <si>
    <t>Итого обязательств</t>
  </si>
  <si>
    <t>СОБСТВЕННЫЙ КАПИТАЛ</t>
  </si>
  <si>
    <t>Акционерный капитал</t>
  </si>
  <si>
    <t>Прочие резервы</t>
  </si>
  <si>
    <t>Накопленный убыток</t>
  </si>
  <si>
    <t>Итого собственного капитала</t>
  </si>
  <si>
    <t>Итого обязательств и собственного капитала</t>
  </si>
  <si>
    <t>тыс.тенге</t>
  </si>
  <si>
    <t>Пересчитано, 
31 декабря 2018 года*</t>
  </si>
  <si>
    <t>_____________________________</t>
  </si>
  <si>
    <t>___________________________</t>
  </si>
  <si>
    <t>Худайбергенов М.Э.</t>
  </si>
  <si>
    <t>Анисова Р.А.</t>
  </si>
  <si>
    <t>Председатель Правления</t>
  </si>
  <si>
    <t>Главный бухгалтер</t>
  </si>
  <si>
    <t>Процентные доходы, рассчитанные с использованием метода эффективной процентной ставки</t>
  </si>
  <si>
    <t>Долговые инвестиционные ценные бумаги, оцениваемые по амортизируемой стоимости</t>
  </si>
  <si>
    <t>Долговые инвестиционные ценные бумаги, оцениваемые по справедливой стоимости через прочий совокупный доход</t>
  </si>
  <si>
    <t>-</t>
  </si>
  <si>
    <t>Прочие процентные доходы</t>
  </si>
  <si>
    <t>Итого процентные доходы</t>
  </si>
  <si>
    <t>Чистая прибыль от погашения финансовых активов, оцениваемых по справедливой стоимости через прочий совокупный доход</t>
  </si>
  <si>
    <t xml:space="preserve">Процентные расходы по долгосрочным займам </t>
  </si>
  <si>
    <t>Процентные расходы по выпущенным облигациям</t>
  </si>
  <si>
    <t>Доход от реализации собственного имущества</t>
  </si>
  <si>
    <t>Себестоимость собственного имущества</t>
  </si>
  <si>
    <t>Чистая прибыль от реализации долгосрочных активов, предназначенных для продажи</t>
  </si>
  <si>
    <t>Прочие операционные доходы</t>
  </si>
  <si>
    <t>Итого чистые операционные доходы</t>
  </si>
  <si>
    <t>Расходы на персонал</t>
  </si>
  <si>
    <t>Прочие операционные расходы</t>
  </si>
  <si>
    <t xml:space="preserve">Убыток от обесценения по долговым финансовым активам </t>
  </si>
  <si>
    <t>Прочий убыток от обесценения</t>
  </si>
  <si>
    <t>Расходы по операциям в иностранной валюте</t>
  </si>
  <si>
    <t>Итого операционные расходы</t>
  </si>
  <si>
    <t>Прибыль до налогообложения</t>
  </si>
  <si>
    <t>Расход по подоходному налогу</t>
  </si>
  <si>
    <t>Прибыль за отчетный период</t>
  </si>
  <si>
    <t xml:space="preserve">Прочий совокупный доход 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</si>
  <si>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</si>
  <si>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 (финансовые активы, имеющиеся в наличии для продажи):</t>
  </si>
  <si>
    <t>-  Чистое изменение справедливой стоимости</t>
  </si>
  <si>
    <t>-   Нетто-величина, перенесенная в состав прибыли или убытка</t>
  </si>
  <si>
    <t>Итого статей, которые могут быть впоследствии реклассифицированы в состав прибыли или убытка</t>
  </si>
  <si>
    <t>Общий совокупный доход за период</t>
  </si>
  <si>
    <t>Прочие 
резервы</t>
  </si>
  <si>
    <t>Накопленный 
убыток</t>
  </si>
  <si>
    <t>Всего</t>
  </si>
  <si>
    <t>Остаток по состоянию на 31 декабря 2017 года</t>
  </si>
  <si>
    <t>Эффект от перехода на МСФО (IFRS) 9 по состоянию на 1 января 2018 года, (пересчитано)</t>
  </si>
  <si>
    <t>Пересчитанный остаток по состоянию на 1 января 2018 года</t>
  </si>
  <si>
    <t>Общий совокупный доход</t>
  </si>
  <si>
    <t>Прибыль за период, неаудировано, (пересчитано)</t>
  </si>
  <si>
    <t>Прочий совокупный доход</t>
  </si>
  <si>
    <t>Статьи, которые могут быть впоследствии реклассифицированы в состав прибыли или убытка:</t>
  </si>
  <si>
    <t>Итого прочего совокупного дохода</t>
  </si>
  <si>
    <t>Общий совокупный доход за отчетный период, (пересчитано)</t>
  </si>
  <si>
    <t>Дивиденды (Примечание 15(б))</t>
  </si>
  <si>
    <t>Остаток по состоянию на 31 декабря 2018 года, (пересчитано)</t>
  </si>
  <si>
    <t>Прибыль за период, неаудировано</t>
  </si>
  <si>
    <t>Общий совокупный доход за отчетный период</t>
  </si>
  <si>
    <t>Денежные потоки от операционной деятельности</t>
  </si>
  <si>
    <t>Проценты, полученные**</t>
  </si>
  <si>
    <t>Проценты выплаченные</t>
  </si>
  <si>
    <t>Поступление денежных средств от клиентов</t>
  </si>
  <si>
    <t>Авансы, полученные от покупателей и заказчиков</t>
  </si>
  <si>
    <t>Денежные средства, уплаченные поставщикам и работникам</t>
  </si>
  <si>
    <t>Авансы, выданные поставщикам товаров и услуг</t>
  </si>
  <si>
    <t>Прочие поступления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</si>
  <si>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</si>
  <si>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</si>
  <si>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>Снятие средств с депозитных счетов в кредитных учреждениях</t>
  </si>
  <si>
    <r>
      <t>Погашение и продажа инвестиций</t>
    </r>
    <r>
      <rPr>
        <sz val="10"/>
        <color rgb="FF000000"/>
        <rFont val="Garamond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 ценные бумаги, учитываемые по справедливой стоимости через прочий совокупный доход</t>
    </r>
  </si>
  <si>
    <t>Изменение в прочих активах</t>
  </si>
  <si>
    <r>
      <t>Чистое увеличение/(уменьшение) операционных обязательств</t>
    </r>
    <r>
      <rPr>
        <sz val="10"/>
        <color rgb="FF000000"/>
        <rFont val="Times New Roman"/>
        <family val="1"/>
        <charset val="204"/>
      </rPr>
      <t>:</t>
    </r>
  </si>
  <si>
    <t>Изменение в прочих обязательствах</t>
  </si>
  <si>
    <t>Чистый поток денежных средств, полученных от операционной деятельности до уплаты подоходного налога</t>
  </si>
  <si>
    <t>Оплата подоходного налога</t>
  </si>
  <si>
    <t>Чистые потоки денежных средств, полученных от операционной деятельности</t>
  </si>
  <si>
    <t>Денежные потоки от инвестиционной деятельности</t>
  </si>
  <si>
    <t>Приобретение инвестиционных ценных бумаг</t>
  </si>
  <si>
    <t>Погашение инвестиционных ценных бумаг</t>
  </si>
  <si>
    <t>Поступление от реализации собственных облигации</t>
  </si>
  <si>
    <t>Приобретение основных средств и инвестиционной недвижимости</t>
  </si>
  <si>
    <t>Чистый поток денежных средств, использованных в инвестиционной деятельности</t>
  </si>
  <si>
    <t>Денежные потоки от финансовой деятельности</t>
  </si>
  <si>
    <t>Чистый поток денежных средств, использованных в финансовой деятельности</t>
  </si>
  <si>
    <t>Нетто (уменьшение)/увеличение денежных средств и их эквивалентов</t>
  </si>
  <si>
    <t>Денежные средства и их эквиваленты на 1 января</t>
  </si>
  <si>
    <t>Влияние изменений величины ожидаемых кредитных убытков на денежные средства и их эквиваленты</t>
  </si>
  <si>
    <t>Влияние изменений валютных курсов на денежные средства и их эквиваленты</t>
  </si>
  <si>
    <t>Денежные средства и их эквиваленты на 30 июня</t>
  </si>
  <si>
    <t>Промежуточный сокращенный отчет о финансовом положении по состоянию на 30 сентября 2019 года</t>
  </si>
  <si>
    <t>Неаудировано, 
30 сентября 2019 года</t>
  </si>
  <si>
    <t>Промежуточная сокращенная финансовая информация, представленная на страницах с 3 по 40, была утверждена руководством 12 ноября 2019 года, и от имени руководства ее подписали:</t>
  </si>
  <si>
    <t>Промежуточный сокращенный отчет о прибыли или убытке и прочем совокупном доходе  за девять месяцев, закончившихся 30 сентября 2019 года</t>
  </si>
  <si>
    <t>Промежуточный сокращенный отчет об изменениях в собственном капитале за девять месяцев, закончившихся 30 сентября 2019 года</t>
  </si>
  <si>
    <t>На 30 сентября 2018 года, неаудировано, (пересчитано)</t>
  </si>
  <si>
    <t>На 30 сентября 2019 года,неаудировано</t>
  </si>
  <si>
    <t>Промежуточный сокращенный отчет о движении денежных средств за шесть месяцев, закончившихся 30 сентября 2019 года</t>
  </si>
  <si>
    <t>Неаудировано девять месяцев, закончившихcя 30 сентября 2019 года</t>
  </si>
  <si>
    <t>Неаудировано шесть месяцев, закончившихся 30 сентября 2018 года</t>
  </si>
  <si>
    <t>Неаудировано за девять месяцев, закончившихся 30 сентября 2019 года</t>
  </si>
  <si>
    <t>Пересчитанов за девять месяцев, закончившихся 
30 сентября 2018 года</t>
  </si>
  <si>
    <t>Авансы, выплаченные на приобретение инвестиционных ценных бумаг</t>
  </si>
  <si>
    <t>Долгосрочные займы, получено (Примечание 18)</t>
  </si>
  <si>
    <t>Долгосрочные займы, выплачены</t>
  </si>
  <si>
    <t>Дивиденды, выплаченные</t>
  </si>
  <si>
    <t>* Процентные доходы Компании в Промежуточном сокращенном отчете о прибыли или убытке и прочем совокупном доходе за девять месяцев, закончившихся 30 сентября 2019 года, содержат неденежные доходы в виде амортизации дисконта по средствам в кредитных учреждениях и инвестициям в ценные бумаги, а также проценты начисленные, но подлежащие оплате после 30 сентября 2019 года по авансам выданным, денежным средствам и их эквивалентам, и средствам в кредитных учреждениях на общую сумму 15,836,417 тысяч тенге (девять месяцев, закончившихся 30 сентября 2018 года: 8,211,265 тысяч тенге).</t>
  </si>
  <si>
    <r>
      <t>Промежуточный сокращенный отчет о движении денежных средств следует рассматривать в совокупности с примечаниями на страницах 7 - 40, которые являются неотъемлемой частью данной промежуточной сокращенной финансовой информации.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</si>
  <si>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Базовая прибыль на одну простую акцию равна 171,21 тенге, Компания в составе акционерного капитала не имеет привилегированных акций.    Базовая прибыль рассчитана путем деления чистой прибыли на количество выпущенных простых акций. Расчет одной простой акции представлен в Примечаниях в разделе 16 , которые являются неотъемлемой частью данной промежуточной сокращенной финансовой информации.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</si>
</sst>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.5"/>
      <color theme="1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sz val="10"/>
      <color rgb="FF000000"/>
      <name val="Garamond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43" fontId="0" fillId="0" borderId="0" xfId="0" applyNumberForma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43" fontId="11" fillId="0" borderId="0" xfId="1" applyFont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43" fontId="16" fillId="0" borderId="1" xfId="1" applyFont="1" applyBorder="1" applyAlignment="1">
      <alignment horizontal="right" vertical="center" wrapText="1"/>
    </xf>
    <xf numFmtId="43" fontId="0" fillId="0" borderId="0" xfId="1" applyFont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3" fontId="11" fillId="0" borderId="1" xfId="1" applyFont="1" applyBorder="1" applyAlignment="1">
      <alignment horizontal="right" wrapText="1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1"/>
  <sheetViews>
    <sheetView tabSelected="1" workbookViewId="0">
      <selection activeCell="D32" sqref="D32"/>
    </sheetView>
  </sheetViews>
  <sheetFormatPr defaultRowHeight="15" x14ac:dyDescent="0.25"/>
  <cols>
    <col min="2" max="2" width="37.28515625" customWidth="1"/>
    <col min="4" max="4" width="19.7109375" customWidth="1"/>
    <col min="5" max="5" width="21.140625" customWidth="1"/>
    <col min="7" max="7" width="15" bestFit="1" customWidth="1"/>
  </cols>
  <sheetData>
    <row r="2" spans="2:5" x14ac:dyDescent="0.25">
      <c r="B2" s="7" t="s">
        <v>116</v>
      </c>
    </row>
    <row r="3" spans="2:5" x14ac:dyDescent="0.25">
      <c r="B3" s="6"/>
      <c r="E3" s="8" t="s">
        <v>31</v>
      </c>
    </row>
    <row r="4" spans="2:5" ht="36.75" customHeight="1" x14ac:dyDescent="0.25">
      <c r="B4" s="2" t="s">
        <v>16</v>
      </c>
      <c r="C4" s="2" t="s">
        <v>0</v>
      </c>
      <c r="D4" s="1" t="s">
        <v>117</v>
      </c>
      <c r="E4" s="1" t="s">
        <v>32</v>
      </c>
    </row>
    <row r="5" spans="2:5" x14ac:dyDescent="0.25">
      <c r="B5" s="2" t="s">
        <v>1</v>
      </c>
      <c r="C5" s="1"/>
      <c r="D5" s="3"/>
      <c r="E5" s="3"/>
    </row>
    <row r="6" spans="2:5" x14ac:dyDescent="0.25">
      <c r="B6" s="4" t="s">
        <v>2</v>
      </c>
      <c r="C6" s="5">
        <v>4</v>
      </c>
      <c r="D6" s="9">
        <v>41781899</v>
      </c>
      <c r="E6" s="9">
        <v>62108916</v>
      </c>
    </row>
    <row r="7" spans="2:5" x14ac:dyDescent="0.25">
      <c r="B7" s="4" t="s">
        <v>3</v>
      </c>
      <c r="C7" s="5">
        <v>5</v>
      </c>
      <c r="D7" s="9">
        <v>261771265</v>
      </c>
      <c r="E7" s="9">
        <v>150866959</v>
      </c>
    </row>
    <row r="8" spans="2:5" x14ac:dyDescent="0.25">
      <c r="B8" s="4" t="s">
        <v>4</v>
      </c>
      <c r="C8" s="5">
        <v>6</v>
      </c>
      <c r="D8" s="9">
        <v>28002238</v>
      </c>
      <c r="E8" s="9">
        <v>28701935</v>
      </c>
    </row>
    <row r="9" spans="2:5" x14ac:dyDescent="0.25">
      <c r="B9" s="4" t="s">
        <v>5</v>
      </c>
      <c r="C9" s="5">
        <v>7</v>
      </c>
      <c r="D9" s="9">
        <v>10599150</v>
      </c>
      <c r="E9" s="9">
        <v>28235712</v>
      </c>
    </row>
    <row r="10" spans="2:5" x14ac:dyDescent="0.25">
      <c r="B10" s="4" t="s">
        <v>6</v>
      </c>
      <c r="C10" s="5">
        <v>8</v>
      </c>
      <c r="D10" s="9">
        <v>6549122</v>
      </c>
      <c r="E10" s="9">
        <v>5618673</v>
      </c>
    </row>
    <row r="11" spans="2:5" x14ac:dyDescent="0.25">
      <c r="B11" s="4" t="s">
        <v>7</v>
      </c>
      <c r="C11" s="5">
        <v>24</v>
      </c>
      <c r="D11" s="9">
        <v>1330324</v>
      </c>
      <c r="E11" s="9">
        <v>2209528</v>
      </c>
    </row>
    <row r="12" spans="2:5" ht="25.5" x14ac:dyDescent="0.25">
      <c r="B12" s="4" t="s">
        <v>8</v>
      </c>
      <c r="C12" s="5">
        <v>11</v>
      </c>
      <c r="D12" s="9">
        <v>7756662</v>
      </c>
      <c r="E12" s="9">
        <v>21419880</v>
      </c>
    </row>
    <row r="13" spans="2:5" x14ac:dyDescent="0.25">
      <c r="B13" s="4" t="s">
        <v>9</v>
      </c>
      <c r="C13" s="5">
        <v>10</v>
      </c>
      <c r="D13" s="9">
        <v>5572127</v>
      </c>
      <c r="E13" s="9">
        <v>5663856</v>
      </c>
    </row>
    <row r="14" spans="2:5" ht="25.5" x14ac:dyDescent="0.25">
      <c r="B14" s="4" t="s">
        <v>10</v>
      </c>
      <c r="C14" s="5">
        <v>12</v>
      </c>
      <c r="D14" s="9">
        <v>22871389</v>
      </c>
      <c r="E14" s="9">
        <v>21051673</v>
      </c>
    </row>
    <row r="15" spans="2:5" x14ac:dyDescent="0.25">
      <c r="B15" s="4" t="s">
        <v>11</v>
      </c>
      <c r="C15" s="5">
        <v>13</v>
      </c>
      <c r="D15" s="9">
        <v>56967518</v>
      </c>
      <c r="E15" s="9">
        <v>46572702</v>
      </c>
    </row>
    <row r="16" spans="2:5" ht="25.5" x14ac:dyDescent="0.25">
      <c r="B16" s="4" t="s">
        <v>12</v>
      </c>
      <c r="C16" s="5">
        <v>14</v>
      </c>
      <c r="D16" s="9">
        <v>2737570</v>
      </c>
      <c r="E16" s="9">
        <v>2789809</v>
      </c>
    </row>
    <row r="17" spans="2:7" ht="25.5" x14ac:dyDescent="0.25">
      <c r="B17" s="4" t="s">
        <v>13</v>
      </c>
      <c r="C17" s="5">
        <v>24</v>
      </c>
      <c r="D17" s="9">
        <v>282581</v>
      </c>
      <c r="E17" s="9">
        <v>1847342</v>
      </c>
    </row>
    <row r="18" spans="2:7" x14ac:dyDescent="0.25">
      <c r="B18" s="4" t="s">
        <v>14</v>
      </c>
      <c r="C18" s="5">
        <v>15</v>
      </c>
      <c r="D18" s="9">
        <v>1618589</v>
      </c>
      <c r="E18" s="9">
        <v>1779500</v>
      </c>
    </row>
    <row r="19" spans="2:7" x14ac:dyDescent="0.25">
      <c r="B19" s="2" t="s">
        <v>15</v>
      </c>
      <c r="C19" s="1"/>
      <c r="D19" s="11">
        <f>SUM(D6:D18)</f>
        <v>447840434</v>
      </c>
      <c r="E19" s="11">
        <v>378866485</v>
      </c>
    </row>
    <row r="20" spans="2:7" x14ac:dyDescent="0.25">
      <c r="B20" s="4" t="s">
        <v>16</v>
      </c>
      <c r="C20" s="5"/>
      <c r="D20" s="9"/>
      <c r="E20" s="9"/>
    </row>
    <row r="21" spans="2:7" x14ac:dyDescent="0.25">
      <c r="B21" s="2" t="s">
        <v>17</v>
      </c>
      <c r="C21" s="1"/>
      <c r="D21" s="11"/>
      <c r="E21" s="11"/>
    </row>
    <row r="22" spans="2:7" x14ac:dyDescent="0.25">
      <c r="B22" s="4" t="s">
        <v>18</v>
      </c>
      <c r="C22" s="5"/>
      <c r="D22" s="9">
        <v>46599</v>
      </c>
      <c r="E22" s="9">
        <v>46599</v>
      </c>
    </row>
    <row r="23" spans="2:7" x14ac:dyDescent="0.25">
      <c r="B23" s="4" t="s">
        <v>19</v>
      </c>
      <c r="C23" s="5">
        <v>20</v>
      </c>
      <c r="D23" s="9">
        <v>1906603</v>
      </c>
      <c r="E23" s="9">
        <v>6271122</v>
      </c>
    </row>
    <row r="24" spans="2:7" x14ac:dyDescent="0.25">
      <c r="B24" s="4" t="s">
        <v>20</v>
      </c>
      <c r="C24" s="5">
        <v>18</v>
      </c>
      <c r="D24" s="9">
        <v>176926590</v>
      </c>
      <c r="E24" s="9">
        <v>165154272</v>
      </c>
    </row>
    <row r="25" spans="2:7" x14ac:dyDescent="0.25">
      <c r="B25" s="4" t="s">
        <v>21</v>
      </c>
      <c r="C25" s="5">
        <v>19</v>
      </c>
      <c r="D25" s="9">
        <v>66218889</v>
      </c>
      <c r="E25" s="9"/>
    </row>
    <row r="26" spans="2:7" x14ac:dyDescent="0.25">
      <c r="B26" s="4" t="s">
        <v>22</v>
      </c>
      <c r="C26" s="5">
        <v>18</v>
      </c>
      <c r="D26" s="9">
        <v>122452045</v>
      </c>
      <c r="E26" s="9">
        <v>135215992</v>
      </c>
    </row>
    <row r="27" spans="2:7" x14ac:dyDescent="0.25">
      <c r="B27" s="4" t="s">
        <v>23</v>
      </c>
      <c r="C27" s="5">
        <v>21</v>
      </c>
      <c r="D27" s="9">
        <v>1824201</v>
      </c>
      <c r="E27" s="9">
        <v>2367599</v>
      </c>
      <c r="G27" s="12" t="s">
        <v>16</v>
      </c>
    </row>
    <row r="28" spans="2:7" x14ac:dyDescent="0.25">
      <c r="B28" s="2" t="s">
        <v>24</v>
      </c>
      <c r="C28" s="1"/>
      <c r="D28" s="11">
        <f>SUM(D22:D27)</f>
        <v>369374927</v>
      </c>
      <c r="E28" s="11">
        <f>SUM(E22:E27)</f>
        <v>309055584</v>
      </c>
      <c r="G28" s="12" t="s">
        <v>16</v>
      </c>
    </row>
    <row r="29" spans="2:7" x14ac:dyDescent="0.25">
      <c r="B29" s="4" t="s">
        <v>16</v>
      </c>
      <c r="C29" s="5"/>
      <c r="D29" s="9"/>
      <c r="E29" s="9"/>
    </row>
    <row r="30" spans="2:7" x14ac:dyDescent="0.25">
      <c r="B30" s="2" t="s">
        <v>25</v>
      </c>
      <c r="C30" s="1"/>
      <c r="D30" s="11"/>
      <c r="E30" s="11"/>
    </row>
    <row r="31" spans="2:7" x14ac:dyDescent="0.25">
      <c r="B31" s="4" t="s">
        <v>26</v>
      </c>
      <c r="C31" s="5">
        <v>16</v>
      </c>
      <c r="D31" s="9">
        <v>70040168</v>
      </c>
      <c r="E31" s="9">
        <v>70040168</v>
      </c>
    </row>
    <row r="32" spans="2:7" x14ac:dyDescent="0.25">
      <c r="B32" s="4" t="s">
        <v>27</v>
      </c>
      <c r="C32" s="5">
        <v>16</v>
      </c>
      <c r="D32" s="9">
        <v>431728</v>
      </c>
      <c r="E32" s="9">
        <v>431728</v>
      </c>
    </row>
    <row r="33" spans="2:6" x14ac:dyDescent="0.25">
      <c r="B33" s="4" t="s">
        <v>28</v>
      </c>
      <c r="C33" s="5">
        <v>16</v>
      </c>
      <c r="D33" s="9">
        <v>7993611</v>
      </c>
      <c r="E33" s="9">
        <v>-660995</v>
      </c>
    </row>
    <row r="34" spans="2:6" x14ac:dyDescent="0.25">
      <c r="B34" s="2" t="s">
        <v>29</v>
      </c>
      <c r="C34" s="1"/>
      <c r="D34" s="11">
        <f>SUM(D31:D33)</f>
        <v>78465507</v>
      </c>
      <c r="E34" s="11">
        <f>SUM(E31:E33)</f>
        <v>69810901</v>
      </c>
    </row>
    <row r="35" spans="2:6" ht="25.5" x14ac:dyDescent="0.25">
      <c r="B35" s="2" t="s">
        <v>30</v>
      </c>
      <c r="C35" s="1"/>
      <c r="D35" s="11">
        <f>D28+D34</f>
        <v>447840434</v>
      </c>
      <c r="E35" s="11">
        <f>E28+E34</f>
        <v>378866485</v>
      </c>
    </row>
    <row r="37" spans="2:6" ht="26.25" customHeight="1" x14ac:dyDescent="0.25">
      <c r="B37" s="43" t="s">
        <v>118</v>
      </c>
      <c r="C37" s="43"/>
      <c r="D37" s="43"/>
      <c r="E37" s="43"/>
    </row>
    <row r="39" spans="2:6" x14ac:dyDescent="0.25">
      <c r="B39" s="14" t="s">
        <v>33</v>
      </c>
      <c r="D39" s="14" t="s">
        <v>34</v>
      </c>
    </row>
    <row r="40" spans="2:6" x14ac:dyDescent="0.25">
      <c r="B40" s="13" t="s">
        <v>35</v>
      </c>
      <c r="C40" s="15"/>
      <c r="D40" s="13" t="s">
        <v>36</v>
      </c>
      <c r="E40" s="15"/>
      <c r="F40" s="14" t="s">
        <v>16</v>
      </c>
    </row>
    <row r="41" spans="2:6" x14ac:dyDescent="0.25">
      <c r="B41" s="16" t="s">
        <v>37</v>
      </c>
      <c r="C41" s="15"/>
      <c r="D41" s="44" t="s">
        <v>38</v>
      </c>
      <c r="E41" s="44"/>
    </row>
  </sheetData>
  <mergeCells count="2">
    <mergeCell ref="B37:E37"/>
    <mergeCell ref="D41:E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4F2F-67A2-4FA0-8EF1-54FA7B2A36B6}">
  <dimension ref="B2:F42"/>
  <sheetViews>
    <sheetView topLeftCell="A19" workbookViewId="0">
      <selection activeCell="D34" sqref="D34"/>
    </sheetView>
  </sheetViews>
  <sheetFormatPr defaultRowHeight="15" x14ac:dyDescent="0.25"/>
  <cols>
    <col min="2" max="2" width="34.85546875" customWidth="1"/>
    <col min="4" max="4" width="22.28515625" style="18" customWidth="1"/>
    <col min="5" max="5" width="24" style="18" customWidth="1"/>
  </cols>
  <sheetData>
    <row r="2" spans="2:5" ht="27.75" customHeight="1" x14ac:dyDescent="0.25">
      <c r="B2" s="45" t="s">
        <v>119</v>
      </c>
      <c r="C2" s="45"/>
      <c r="D2" s="45"/>
      <c r="E2" s="45"/>
    </row>
    <row r="3" spans="2:5" x14ac:dyDescent="0.25">
      <c r="B3" s="17"/>
    </row>
    <row r="4" spans="2:5" x14ac:dyDescent="0.25">
      <c r="E4" s="19" t="s">
        <v>31</v>
      </c>
    </row>
    <row r="5" spans="2:5" ht="38.25" x14ac:dyDescent="0.25">
      <c r="B5" s="20" t="s">
        <v>16</v>
      </c>
      <c r="C5" s="21" t="s">
        <v>0</v>
      </c>
      <c r="D5" s="22" t="s">
        <v>126</v>
      </c>
      <c r="E5" s="22" t="s">
        <v>127</v>
      </c>
    </row>
    <row r="6" spans="2:5" ht="38.25" x14ac:dyDescent="0.25">
      <c r="B6" s="20" t="s">
        <v>39</v>
      </c>
      <c r="C6" s="21"/>
      <c r="D6" s="23"/>
      <c r="E6" s="23"/>
    </row>
    <row r="7" spans="2:5" ht="38.25" x14ac:dyDescent="0.25">
      <c r="B7" s="24" t="s">
        <v>40</v>
      </c>
      <c r="C7" s="21"/>
      <c r="D7" s="23">
        <v>13044382</v>
      </c>
      <c r="E7" s="23">
        <v>7619081</v>
      </c>
    </row>
    <row r="8" spans="2:5" x14ac:dyDescent="0.25">
      <c r="B8" s="24" t="s">
        <v>4</v>
      </c>
      <c r="C8" s="25"/>
      <c r="D8" s="23">
        <v>1803015</v>
      </c>
      <c r="E8" s="23">
        <v>2252311</v>
      </c>
    </row>
    <row r="9" spans="2:5" x14ac:dyDescent="0.25">
      <c r="B9" s="24" t="s">
        <v>11</v>
      </c>
      <c r="C9" s="25"/>
      <c r="D9" s="23">
        <v>3044575</v>
      </c>
      <c r="E9" s="23">
        <v>1413447</v>
      </c>
    </row>
    <row r="10" spans="2:5" x14ac:dyDescent="0.25">
      <c r="B10" s="24" t="s">
        <v>2</v>
      </c>
      <c r="C10" s="25"/>
      <c r="D10" s="23">
        <v>1565552</v>
      </c>
      <c r="E10" s="23">
        <v>515558</v>
      </c>
    </row>
    <row r="11" spans="2:5" ht="51" x14ac:dyDescent="0.25">
      <c r="B11" s="24" t="s">
        <v>41</v>
      </c>
      <c r="C11" s="25"/>
      <c r="D11" s="23" t="s">
        <v>42</v>
      </c>
      <c r="E11" s="23">
        <v>361631</v>
      </c>
    </row>
    <row r="12" spans="2:5" ht="16.5" customHeight="1" x14ac:dyDescent="0.25">
      <c r="B12" s="20"/>
      <c r="C12" s="21"/>
      <c r="D12" s="26">
        <f>SUM(D7:D11)</f>
        <v>19457524</v>
      </c>
      <c r="E12" s="26">
        <f>SUM(E7:E11)</f>
        <v>12162028</v>
      </c>
    </row>
    <row r="13" spans="2:5" x14ac:dyDescent="0.25">
      <c r="B13" s="20" t="s">
        <v>43</v>
      </c>
      <c r="C13" s="21"/>
      <c r="D13" s="23"/>
      <c r="E13" s="23"/>
    </row>
    <row r="14" spans="2:5" ht="25.5" x14ac:dyDescent="0.25">
      <c r="B14" s="24" t="s">
        <v>10</v>
      </c>
      <c r="C14" s="25"/>
      <c r="D14" s="23">
        <v>573481</v>
      </c>
      <c r="E14" s="23">
        <v>510895</v>
      </c>
    </row>
    <row r="15" spans="2:5" x14ac:dyDescent="0.25">
      <c r="B15" s="20"/>
      <c r="C15" s="21"/>
      <c r="D15" s="26">
        <f>D14</f>
        <v>573481</v>
      </c>
      <c r="E15" s="26">
        <f>E14</f>
        <v>510895</v>
      </c>
    </row>
    <row r="16" spans="2:5" x14ac:dyDescent="0.25">
      <c r="B16" s="20" t="s">
        <v>44</v>
      </c>
      <c r="C16" s="21"/>
      <c r="D16" s="26">
        <f>D12+D15</f>
        <v>20031005</v>
      </c>
      <c r="E16" s="26">
        <f>E12+E15</f>
        <v>12672923</v>
      </c>
    </row>
    <row r="17" spans="2:5" ht="51" x14ac:dyDescent="0.25">
      <c r="B17" s="24" t="s">
        <v>45</v>
      </c>
      <c r="C17" s="25"/>
      <c r="D17" s="41" t="s">
        <v>42</v>
      </c>
      <c r="E17" s="41">
        <v>49435</v>
      </c>
    </row>
    <row r="18" spans="2:5" ht="25.5" x14ac:dyDescent="0.25">
      <c r="B18" s="24" t="s">
        <v>46</v>
      </c>
      <c r="C18" s="25"/>
      <c r="D18" s="41">
        <v>-9009056</v>
      </c>
      <c r="E18" s="41">
        <v>-6756069</v>
      </c>
    </row>
    <row r="19" spans="2:5" ht="25.5" x14ac:dyDescent="0.25">
      <c r="B19" s="24" t="s">
        <v>47</v>
      </c>
      <c r="C19" s="25"/>
      <c r="D19" s="41">
        <v>-1218889</v>
      </c>
      <c r="E19" s="41" t="s">
        <v>42</v>
      </c>
    </row>
    <row r="20" spans="2:5" ht="25.5" x14ac:dyDescent="0.25">
      <c r="B20" s="24" t="s">
        <v>48</v>
      </c>
      <c r="C20" s="25"/>
      <c r="D20" s="41">
        <v>20676518</v>
      </c>
      <c r="E20" s="41">
        <v>25511493</v>
      </c>
    </row>
    <row r="21" spans="2:5" x14ac:dyDescent="0.25">
      <c r="B21" s="24" t="s">
        <v>49</v>
      </c>
      <c r="C21" s="25"/>
      <c r="D21" s="41">
        <v>-20373759</v>
      </c>
      <c r="E21" s="41">
        <v>-24344320</v>
      </c>
    </row>
    <row r="22" spans="2:5" ht="38.25" x14ac:dyDescent="0.25">
      <c r="B22" s="24" t="s">
        <v>50</v>
      </c>
      <c r="C22" s="25"/>
      <c r="D22" s="41">
        <v>3369295</v>
      </c>
      <c r="E22" s="41">
        <v>1089650</v>
      </c>
    </row>
    <row r="23" spans="2:5" x14ac:dyDescent="0.25">
      <c r="B23" s="24" t="s">
        <v>51</v>
      </c>
      <c r="C23" s="25">
        <v>22</v>
      </c>
      <c r="D23" s="41">
        <v>3667741</v>
      </c>
      <c r="E23" s="41">
        <v>3888568</v>
      </c>
    </row>
    <row r="24" spans="2:5" x14ac:dyDescent="0.25">
      <c r="B24" s="20" t="s">
        <v>52</v>
      </c>
      <c r="C24" s="21"/>
      <c r="D24" s="26">
        <v>17142855</v>
      </c>
      <c r="E24" s="26">
        <v>12111680</v>
      </c>
    </row>
    <row r="25" spans="2:5" x14ac:dyDescent="0.25">
      <c r="B25" s="24" t="s">
        <v>53</v>
      </c>
      <c r="C25" s="25">
        <v>23</v>
      </c>
      <c r="D25" s="23">
        <v>-595580</v>
      </c>
      <c r="E25" s="23">
        <v>-482193</v>
      </c>
    </row>
    <row r="26" spans="2:5" x14ac:dyDescent="0.25">
      <c r="B26" s="24" t="s">
        <v>54</v>
      </c>
      <c r="C26" s="25">
        <v>23</v>
      </c>
      <c r="D26" s="23">
        <v>-1548070</v>
      </c>
      <c r="E26" s="23">
        <v>-1357751</v>
      </c>
    </row>
    <row r="27" spans="2:5" ht="25.5" x14ac:dyDescent="0.25">
      <c r="B27" s="24" t="s">
        <v>55</v>
      </c>
      <c r="C27" s="25"/>
      <c r="D27" s="23">
        <v>-947530</v>
      </c>
      <c r="E27" s="23">
        <v>-849599</v>
      </c>
    </row>
    <row r="28" spans="2:5" x14ac:dyDescent="0.25">
      <c r="B28" s="24" t="s">
        <v>56</v>
      </c>
      <c r="C28" s="25"/>
      <c r="D28" s="23"/>
      <c r="E28" s="23"/>
    </row>
    <row r="29" spans="2:5" ht="25.5" x14ac:dyDescent="0.25">
      <c r="B29" s="24" t="s">
        <v>57</v>
      </c>
      <c r="C29" s="25"/>
      <c r="D29" s="23"/>
      <c r="E29" s="23">
        <v>-415</v>
      </c>
    </row>
    <row r="30" spans="2:5" x14ac:dyDescent="0.25">
      <c r="B30" s="20" t="s">
        <v>58</v>
      </c>
      <c r="C30" s="21"/>
      <c r="D30" s="26">
        <v>-3091180</v>
      </c>
      <c r="E30" s="26">
        <v>-2689958</v>
      </c>
    </row>
    <row r="31" spans="2:5" x14ac:dyDescent="0.25">
      <c r="B31" s="20" t="s">
        <v>59</v>
      </c>
      <c r="C31" s="21"/>
      <c r="D31" s="26">
        <v>14051675</v>
      </c>
      <c r="E31" s="26">
        <v>9421722</v>
      </c>
    </row>
    <row r="32" spans="2:5" x14ac:dyDescent="0.25">
      <c r="B32" s="24" t="s">
        <v>60</v>
      </c>
      <c r="C32" s="25">
        <v>24</v>
      </c>
      <c r="D32" s="23">
        <v>-2060355</v>
      </c>
      <c r="E32" s="23">
        <v>-786703</v>
      </c>
    </row>
    <row r="33" spans="2:6" x14ac:dyDescent="0.25">
      <c r="B33" s="20" t="s">
        <v>61</v>
      </c>
      <c r="C33" s="21"/>
      <c r="D33" s="26">
        <v>11991320</v>
      </c>
      <c r="E33" s="26">
        <v>8635019</v>
      </c>
    </row>
    <row r="34" spans="2:6" x14ac:dyDescent="0.25">
      <c r="B34" s="20" t="s">
        <v>62</v>
      </c>
      <c r="C34" s="21"/>
      <c r="D34" s="23"/>
      <c r="E34" s="23"/>
    </row>
    <row r="35" spans="2:6" ht="51" x14ac:dyDescent="0.25">
      <c r="B35" s="27" t="s">
        <v>63</v>
      </c>
      <c r="C35" s="25"/>
      <c r="D35" s="23"/>
      <c r="E35" s="23"/>
    </row>
    <row r="36" spans="2:6" ht="38.25" x14ac:dyDescent="0.25">
      <c r="B36" s="24" t="s">
        <v>64</v>
      </c>
      <c r="C36" s="25"/>
      <c r="D36" s="23"/>
      <c r="E36" s="23"/>
    </row>
    <row r="37" spans="2:6" ht="25.5" x14ac:dyDescent="0.25">
      <c r="B37" s="24" t="s">
        <v>65</v>
      </c>
      <c r="C37" s="25"/>
      <c r="D37" s="23" t="s">
        <v>42</v>
      </c>
      <c r="E37" s="23">
        <v>3705</v>
      </c>
    </row>
    <row r="38" spans="2:6" ht="25.5" x14ac:dyDescent="0.25">
      <c r="B38" s="24" t="s">
        <v>66</v>
      </c>
      <c r="C38" s="25"/>
      <c r="D38" s="23" t="s">
        <v>42</v>
      </c>
      <c r="E38" s="23">
        <v>-49435</v>
      </c>
    </row>
    <row r="39" spans="2:6" ht="38.25" x14ac:dyDescent="0.25">
      <c r="B39" s="27" t="s">
        <v>67</v>
      </c>
      <c r="C39" s="25"/>
      <c r="D39" s="28" t="s">
        <v>42</v>
      </c>
      <c r="E39" s="28">
        <v>-4573</v>
      </c>
    </row>
    <row r="40" spans="2:6" x14ac:dyDescent="0.25">
      <c r="B40" s="20" t="s">
        <v>68</v>
      </c>
      <c r="C40" s="21"/>
      <c r="D40" s="26">
        <v>11991320</v>
      </c>
      <c r="E40" s="26">
        <v>8589289</v>
      </c>
    </row>
    <row r="42" spans="2:6" ht="48.75" customHeight="1" x14ac:dyDescent="0.25">
      <c r="B42" s="46" t="s">
        <v>134</v>
      </c>
      <c r="C42" s="46"/>
      <c r="D42" s="46"/>
      <c r="E42" s="46"/>
      <c r="F42" t="s">
        <v>16</v>
      </c>
    </row>
  </sheetData>
  <mergeCells count="2">
    <mergeCell ref="B2:E2"/>
    <mergeCell ref="B42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918C-97B0-4BE8-B72D-79CDF635CF77}">
  <dimension ref="B2:F26"/>
  <sheetViews>
    <sheetView topLeftCell="A19" workbookViewId="0">
      <selection activeCell="C14" sqref="C14"/>
    </sheetView>
  </sheetViews>
  <sheetFormatPr defaultRowHeight="15" x14ac:dyDescent="0.25"/>
  <cols>
    <col min="2" max="2" width="34.140625" customWidth="1"/>
    <col min="3" max="3" width="17.5703125" style="29" customWidth="1"/>
    <col min="4" max="6" width="18.42578125" style="29" customWidth="1"/>
  </cols>
  <sheetData>
    <row r="2" spans="2:6" x14ac:dyDescent="0.25">
      <c r="B2" s="7" t="s">
        <v>120</v>
      </c>
    </row>
    <row r="4" spans="2:6" x14ac:dyDescent="0.25">
      <c r="F4" s="30" t="s">
        <v>31</v>
      </c>
    </row>
    <row r="5" spans="2:6" ht="25.5" x14ac:dyDescent="0.25">
      <c r="B5" s="1" t="s">
        <v>16</v>
      </c>
      <c r="C5" s="31" t="s">
        <v>26</v>
      </c>
      <c r="D5" s="31" t="s">
        <v>69</v>
      </c>
      <c r="E5" s="31" t="s">
        <v>70</v>
      </c>
      <c r="F5" s="31" t="s">
        <v>71</v>
      </c>
    </row>
    <row r="6" spans="2:6" ht="25.5" x14ac:dyDescent="0.25">
      <c r="B6" s="2" t="s">
        <v>72</v>
      </c>
      <c r="C6" s="32">
        <v>70040168</v>
      </c>
      <c r="D6" s="32">
        <v>474404</v>
      </c>
      <c r="E6" s="32">
        <v>-9382491</v>
      </c>
      <c r="F6" s="32">
        <v>61132081</v>
      </c>
    </row>
    <row r="7" spans="2:6" ht="38.25" x14ac:dyDescent="0.25">
      <c r="B7" s="4" t="s">
        <v>73</v>
      </c>
      <c r="C7" s="32" t="s">
        <v>42</v>
      </c>
      <c r="D7" s="10">
        <v>3054</v>
      </c>
      <c r="E7" s="10">
        <v>-1310153</v>
      </c>
      <c r="F7" s="32">
        <v>-1307099</v>
      </c>
    </row>
    <row r="8" spans="2:6" ht="25.5" x14ac:dyDescent="0.25">
      <c r="B8" s="2" t="s">
        <v>74</v>
      </c>
      <c r="C8" s="11">
        <v>70040168</v>
      </c>
      <c r="D8" s="11">
        <v>477458</v>
      </c>
      <c r="E8" s="11">
        <v>-10692644</v>
      </c>
      <c r="F8" s="11">
        <v>59824982</v>
      </c>
    </row>
    <row r="9" spans="2:6" x14ac:dyDescent="0.25">
      <c r="B9" s="2" t="s">
        <v>75</v>
      </c>
      <c r="C9" s="11"/>
      <c r="D9" s="11"/>
      <c r="E9" s="11"/>
      <c r="F9" s="11"/>
    </row>
    <row r="10" spans="2:6" ht="25.5" x14ac:dyDescent="0.25">
      <c r="B10" s="4" t="s">
        <v>76</v>
      </c>
      <c r="C10" s="9" t="s">
        <v>42</v>
      </c>
      <c r="D10" s="9" t="s">
        <v>42</v>
      </c>
      <c r="E10" s="10">
        <v>8635019</v>
      </c>
      <c r="F10" s="10">
        <v>8635019</v>
      </c>
    </row>
    <row r="11" spans="2:6" x14ac:dyDescent="0.25">
      <c r="B11" s="2" t="s">
        <v>77</v>
      </c>
      <c r="C11" s="9"/>
      <c r="D11" s="9"/>
      <c r="E11" s="9"/>
      <c r="F11" s="9"/>
    </row>
    <row r="12" spans="2:6" ht="38.25" x14ac:dyDescent="0.25">
      <c r="B12" s="33" t="s">
        <v>78</v>
      </c>
      <c r="C12" s="9"/>
      <c r="D12" s="9"/>
      <c r="E12" s="11"/>
      <c r="F12" s="9"/>
    </row>
    <row r="13" spans="2:6" ht="38.25" x14ac:dyDescent="0.25">
      <c r="B13" s="4" t="s">
        <v>64</v>
      </c>
      <c r="C13" s="9"/>
      <c r="D13" s="9"/>
      <c r="E13" s="11"/>
      <c r="F13" s="9"/>
    </row>
    <row r="14" spans="2:6" ht="25.5" x14ac:dyDescent="0.25">
      <c r="B14" s="4" t="s">
        <v>65</v>
      </c>
      <c r="C14" s="9" t="s">
        <v>42</v>
      </c>
      <c r="D14" s="9">
        <v>3705</v>
      </c>
      <c r="E14" s="9" t="s">
        <v>42</v>
      </c>
      <c r="F14" s="9">
        <v>3705</v>
      </c>
    </row>
    <row r="15" spans="2:6" ht="25.5" x14ac:dyDescent="0.25">
      <c r="B15" s="4" t="s">
        <v>66</v>
      </c>
      <c r="C15" s="9" t="s">
        <v>42</v>
      </c>
      <c r="D15" s="9">
        <v>-49435</v>
      </c>
      <c r="E15" s="9" t="s">
        <v>42</v>
      </c>
      <c r="F15" s="9">
        <v>-49435</v>
      </c>
    </row>
    <row r="16" spans="2:6" x14ac:dyDescent="0.25">
      <c r="B16" s="4" t="s">
        <v>79</v>
      </c>
      <c r="C16" s="9" t="s">
        <v>42</v>
      </c>
      <c r="D16" s="9">
        <v>-45730</v>
      </c>
      <c r="E16" s="9" t="s">
        <v>42</v>
      </c>
      <c r="F16" s="9">
        <v>-45730</v>
      </c>
    </row>
    <row r="17" spans="2:6" ht="25.5" x14ac:dyDescent="0.25">
      <c r="B17" s="2" t="s">
        <v>80</v>
      </c>
      <c r="C17" s="9" t="s">
        <v>42</v>
      </c>
      <c r="D17" s="11">
        <v>-45730</v>
      </c>
      <c r="E17" s="11">
        <v>8635019</v>
      </c>
      <c r="F17" s="11">
        <v>8589289</v>
      </c>
    </row>
    <row r="18" spans="2:6" x14ac:dyDescent="0.25">
      <c r="B18" s="4" t="s">
        <v>81</v>
      </c>
      <c r="C18" s="9" t="s">
        <v>42</v>
      </c>
      <c r="D18" s="11" t="s">
        <v>42</v>
      </c>
      <c r="E18" s="9">
        <v>-1014182</v>
      </c>
      <c r="F18" s="9">
        <v>-1014182</v>
      </c>
    </row>
    <row r="19" spans="2:6" ht="25.5" x14ac:dyDescent="0.25">
      <c r="B19" s="2" t="s">
        <v>121</v>
      </c>
      <c r="C19" s="11">
        <v>70040168</v>
      </c>
      <c r="D19" s="11">
        <v>431728</v>
      </c>
      <c r="E19" s="11">
        <v>-3071807</v>
      </c>
      <c r="F19" s="11">
        <v>67400089</v>
      </c>
    </row>
    <row r="20" spans="2:6" x14ac:dyDescent="0.25">
      <c r="B20" s="2"/>
      <c r="C20" s="9"/>
      <c r="D20" s="11"/>
      <c r="E20" s="11"/>
      <c r="F20" s="11"/>
    </row>
    <row r="21" spans="2:6" ht="25.5" x14ac:dyDescent="0.25">
      <c r="B21" s="2" t="s">
        <v>82</v>
      </c>
      <c r="C21" s="11">
        <v>70040168</v>
      </c>
      <c r="D21" s="11">
        <v>431728</v>
      </c>
      <c r="E21" s="11">
        <v>-660995</v>
      </c>
      <c r="F21" s="11">
        <v>69810901</v>
      </c>
    </row>
    <row r="22" spans="2:6" x14ac:dyDescent="0.25">
      <c r="B22" s="2" t="s">
        <v>75</v>
      </c>
      <c r="C22" s="11"/>
      <c r="D22" s="11"/>
      <c r="E22" s="11"/>
      <c r="F22" s="11"/>
    </row>
    <row r="23" spans="2:6" x14ac:dyDescent="0.25">
      <c r="B23" s="4" t="s">
        <v>83</v>
      </c>
      <c r="C23" s="9" t="s">
        <v>42</v>
      </c>
      <c r="D23" s="9" t="s">
        <v>42</v>
      </c>
      <c r="E23" s="9">
        <v>11991320</v>
      </c>
      <c r="F23" s="9">
        <v>11991320</v>
      </c>
    </row>
    <row r="24" spans="2:6" ht="25.5" x14ac:dyDescent="0.25">
      <c r="B24" s="2" t="s">
        <v>84</v>
      </c>
      <c r="C24" s="9" t="s">
        <v>42</v>
      </c>
      <c r="D24" s="11" t="s">
        <v>42</v>
      </c>
      <c r="E24" s="11">
        <v>11991320</v>
      </c>
      <c r="F24" s="11">
        <v>11991320</v>
      </c>
    </row>
    <row r="25" spans="2:6" x14ac:dyDescent="0.25">
      <c r="B25" s="4" t="s">
        <v>81</v>
      </c>
      <c r="C25" s="9"/>
      <c r="D25" s="11"/>
      <c r="E25" s="9">
        <v>-3336714</v>
      </c>
      <c r="F25" s="11">
        <v>-3336714</v>
      </c>
    </row>
    <row r="26" spans="2:6" x14ac:dyDescent="0.25">
      <c r="B26" s="2" t="s">
        <v>122</v>
      </c>
      <c r="C26" s="11">
        <v>70040168</v>
      </c>
      <c r="D26" s="11">
        <v>431728</v>
      </c>
      <c r="E26" s="11">
        <v>7993611</v>
      </c>
      <c r="F26" s="11">
        <v>78465507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94DDC-89A6-4D55-9829-FC19C8D5565D}">
  <sheetPr>
    <tabColor theme="0"/>
  </sheetPr>
  <dimension ref="B2:E45"/>
  <sheetViews>
    <sheetView topLeftCell="A40" workbookViewId="0">
      <selection activeCell="B46" sqref="B46"/>
    </sheetView>
  </sheetViews>
  <sheetFormatPr defaultRowHeight="15" x14ac:dyDescent="0.25"/>
  <cols>
    <col min="2" max="2" width="33.140625" customWidth="1"/>
    <col min="3" max="3" width="22.85546875" style="29" customWidth="1"/>
    <col min="4" max="4" width="21.140625" style="29" customWidth="1"/>
    <col min="5" max="5" width="9.140625" style="29"/>
  </cols>
  <sheetData>
    <row r="2" spans="2:4" x14ac:dyDescent="0.25">
      <c r="B2" s="42" t="s">
        <v>123</v>
      </c>
    </row>
    <row r="3" spans="2:4" x14ac:dyDescent="0.25">
      <c r="B3" s="17" t="s">
        <v>16</v>
      </c>
    </row>
    <row r="4" spans="2:4" x14ac:dyDescent="0.25">
      <c r="D4" s="34" t="s">
        <v>31</v>
      </c>
    </row>
    <row r="5" spans="2:4" ht="51" x14ac:dyDescent="0.25">
      <c r="B5" s="2" t="s">
        <v>16</v>
      </c>
      <c r="C5" s="35" t="s">
        <v>124</v>
      </c>
      <c r="D5" s="35" t="s">
        <v>125</v>
      </c>
    </row>
    <row r="6" spans="2:4" ht="25.5" x14ac:dyDescent="0.25">
      <c r="B6" s="2" t="s">
        <v>85</v>
      </c>
      <c r="C6" s="36"/>
      <c r="D6" s="36"/>
    </row>
    <row r="7" spans="2:4" x14ac:dyDescent="0.25">
      <c r="B7" s="4" t="s">
        <v>86</v>
      </c>
      <c r="C7" s="9">
        <v>3906715</v>
      </c>
      <c r="D7" s="9">
        <v>4818933</v>
      </c>
    </row>
    <row r="8" spans="2:4" x14ac:dyDescent="0.25">
      <c r="B8" s="4" t="s">
        <v>87</v>
      </c>
      <c r="C8" s="9">
        <v>-504293</v>
      </c>
      <c r="D8" s="9">
        <v>-3676769</v>
      </c>
    </row>
    <row r="9" spans="2:4" ht="25.5" x14ac:dyDescent="0.25">
      <c r="B9" s="4" t="s">
        <v>88</v>
      </c>
      <c r="C9" s="9">
        <v>18241507</v>
      </c>
      <c r="D9" s="9">
        <v>17025598</v>
      </c>
    </row>
    <row r="10" spans="2:4" ht="25.5" x14ac:dyDescent="0.25">
      <c r="B10" s="4" t="s">
        <v>89</v>
      </c>
      <c r="C10" s="9">
        <v>1937479</v>
      </c>
      <c r="D10" s="9">
        <v>5958609</v>
      </c>
    </row>
    <row r="11" spans="2:4" ht="25.5" x14ac:dyDescent="0.25">
      <c r="B11" s="4" t="s">
        <v>90</v>
      </c>
      <c r="C11" s="9">
        <v>-1588365</v>
      </c>
      <c r="D11" s="9">
        <v>-2597519</v>
      </c>
    </row>
    <row r="12" spans="2:4" ht="25.5" x14ac:dyDescent="0.25">
      <c r="B12" s="4" t="s">
        <v>91</v>
      </c>
      <c r="C12" s="9"/>
      <c r="D12" s="9">
        <v>-9447450</v>
      </c>
    </row>
    <row r="13" spans="2:4" x14ac:dyDescent="0.25">
      <c r="B13" s="4" t="s">
        <v>92</v>
      </c>
      <c r="C13" s="9">
        <v>837433</v>
      </c>
      <c r="D13" s="9">
        <v>466166</v>
      </c>
    </row>
    <row r="14" spans="2:4" ht="51" x14ac:dyDescent="0.25">
      <c r="B14" s="2" t="s">
        <v>93</v>
      </c>
      <c r="C14" s="11">
        <v>22830476</v>
      </c>
      <c r="D14" s="11">
        <v>12547568</v>
      </c>
    </row>
    <row r="15" spans="2:4" ht="25.5" x14ac:dyDescent="0.25">
      <c r="B15" s="33" t="s">
        <v>94</v>
      </c>
      <c r="C15" s="37"/>
      <c r="D15" s="9"/>
    </row>
    <row r="16" spans="2:4" ht="25.5" x14ac:dyDescent="0.25">
      <c r="B16" s="4" t="s">
        <v>95</v>
      </c>
      <c r="C16" s="9">
        <v>1995000</v>
      </c>
      <c r="D16" s="9">
        <v>16148572</v>
      </c>
    </row>
    <row r="17" spans="2:4" ht="51" x14ac:dyDescent="0.25">
      <c r="B17" s="4" t="s">
        <v>96</v>
      </c>
      <c r="C17" s="9" t="s">
        <v>42</v>
      </c>
      <c r="D17" s="9">
        <v>780251</v>
      </c>
    </row>
    <row r="18" spans="2:4" ht="25.5" x14ac:dyDescent="0.25">
      <c r="B18" s="4" t="s">
        <v>10</v>
      </c>
      <c r="C18" s="9">
        <v>871629</v>
      </c>
      <c r="D18" s="9">
        <v>1011504</v>
      </c>
    </row>
    <row r="19" spans="2:4" x14ac:dyDescent="0.25">
      <c r="B19" s="4" t="s">
        <v>11</v>
      </c>
      <c r="C19" s="9">
        <v>2261433</v>
      </c>
      <c r="D19" s="9">
        <v>-4000000</v>
      </c>
    </row>
    <row r="20" spans="2:4" x14ac:dyDescent="0.25">
      <c r="B20" s="4" t="s">
        <v>97</v>
      </c>
      <c r="C20" s="9">
        <v>1441129</v>
      </c>
      <c r="D20" s="9" t="s">
        <v>42</v>
      </c>
    </row>
    <row r="21" spans="2:4" ht="25.5" x14ac:dyDescent="0.25">
      <c r="B21" s="33" t="s">
        <v>98</v>
      </c>
      <c r="C21" s="9"/>
      <c r="D21" s="9"/>
    </row>
    <row r="22" spans="2:4" x14ac:dyDescent="0.25">
      <c r="B22" s="4" t="s">
        <v>99</v>
      </c>
      <c r="C22" s="9">
        <v>-1715387</v>
      </c>
      <c r="D22" s="9">
        <v>-351862</v>
      </c>
    </row>
    <row r="23" spans="2:4" ht="51" x14ac:dyDescent="0.25">
      <c r="B23" s="2" t="s">
        <v>100</v>
      </c>
      <c r="C23" s="11">
        <v>27684280</v>
      </c>
      <c r="D23" s="11">
        <v>26136033</v>
      </c>
    </row>
    <row r="24" spans="2:4" x14ac:dyDescent="0.25">
      <c r="B24" s="4" t="s">
        <v>101</v>
      </c>
      <c r="C24" s="9" t="s">
        <v>42</v>
      </c>
      <c r="D24" s="9">
        <v>-84388</v>
      </c>
    </row>
    <row r="25" spans="2:4" ht="38.25" x14ac:dyDescent="0.25">
      <c r="B25" s="2" t="s">
        <v>102</v>
      </c>
      <c r="C25" s="11">
        <v>27684280</v>
      </c>
      <c r="D25" s="11">
        <v>26051645</v>
      </c>
    </row>
    <row r="26" spans="2:4" ht="25.5" x14ac:dyDescent="0.25">
      <c r="B26" s="2" t="s">
        <v>103</v>
      </c>
      <c r="C26" s="38"/>
      <c r="D26" s="38"/>
    </row>
    <row r="27" spans="2:4" ht="25.5" x14ac:dyDescent="0.25">
      <c r="B27" s="4" t="s">
        <v>104</v>
      </c>
      <c r="C27" s="9">
        <v>-152753551</v>
      </c>
      <c r="D27" s="9">
        <v>-70674393</v>
      </c>
    </row>
    <row r="28" spans="2:4" ht="25.5" x14ac:dyDescent="0.25">
      <c r="B28" s="4" t="s">
        <v>105</v>
      </c>
      <c r="C28" s="9">
        <v>40930958</v>
      </c>
      <c r="D28" s="9">
        <v>44020346</v>
      </c>
    </row>
    <row r="29" spans="2:4" ht="38.25" x14ac:dyDescent="0.25">
      <c r="B29" s="4" t="s">
        <v>128</v>
      </c>
      <c r="C29" s="9">
        <v>-3623122</v>
      </c>
      <c r="D29" s="9" t="s">
        <v>42</v>
      </c>
    </row>
    <row r="30" spans="2:4" ht="25.5" x14ac:dyDescent="0.25">
      <c r="B30" s="4" t="s">
        <v>106</v>
      </c>
      <c r="C30" s="9">
        <v>65000000</v>
      </c>
      <c r="D30" s="9" t="s">
        <v>42</v>
      </c>
    </row>
    <row r="31" spans="2:4" ht="25.5" x14ac:dyDescent="0.25">
      <c r="B31" s="4" t="s">
        <v>107</v>
      </c>
      <c r="C31" s="9">
        <v>-32029</v>
      </c>
      <c r="D31" s="9">
        <v>-6957355</v>
      </c>
    </row>
    <row r="32" spans="2:4" ht="38.25" x14ac:dyDescent="0.25">
      <c r="B32" s="2" t="s">
        <v>108</v>
      </c>
      <c r="C32" s="11">
        <v>-50477744</v>
      </c>
      <c r="D32" s="11">
        <v>-33611402</v>
      </c>
    </row>
    <row r="33" spans="2:5" ht="25.5" x14ac:dyDescent="0.25">
      <c r="B33" s="2" t="s">
        <v>109</v>
      </c>
      <c r="C33" s="39"/>
      <c r="D33" s="39"/>
    </row>
    <row r="34" spans="2:5" ht="25.5" x14ac:dyDescent="0.25">
      <c r="B34" s="4" t="s">
        <v>129</v>
      </c>
      <c r="C34" s="9">
        <v>5751078</v>
      </c>
      <c r="D34" s="9">
        <v>10600000</v>
      </c>
    </row>
    <row r="35" spans="2:5" x14ac:dyDescent="0.25">
      <c r="B35" s="4" t="s">
        <v>130</v>
      </c>
      <c r="C35" s="9" t="s">
        <v>42</v>
      </c>
      <c r="D35" s="9">
        <v>-7000000</v>
      </c>
      <c r="E35" s="40" t="s">
        <v>16</v>
      </c>
    </row>
    <row r="36" spans="2:5" x14ac:dyDescent="0.25">
      <c r="B36" s="4" t="s">
        <v>131</v>
      </c>
      <c r="C36" s="9">
        <v>-3336714</v>
      </c>
      <c r="D36" s="9">
        <v>-1014182</v>
      </c>
      <c r="E36" s="40" t="s">
        <v>16</v>
      </c>
    </row>
    <row r="37" spans="2:5" ht="38.25" x14ac:dyDescent="0.25">
      <c r="B37" s="2" t="s">
        <v>110</v>
      </c>
      <c r="C37" s="11">
        <v>2414364</v>
      </c>
      <c r="D37" s="11">
        <v>2585818</v>
      </c>
    </row>
    <row r="38" spans="2:5" ht="25.5" x14ac:dyDescent="0.25">
      <c r="B38" s="2" t="s">
        <v>111</v>
      </c>
      <c r="C38" s="11">
        <v>-20379100</v>
      </c>
      <c r="D38" s="11">
        <v>-4973939</v>
      </c>
    </row>
    <row r="39" spans="2:5" ht="25.5" x14ac:dyDescent="0.25">
      <c r="B39" s="4" t="s">
        <v>112</v>
      </c>
      <c r="C39" s="9">
        <v>62108916</v>
      </c>
      <c r="D39" s="9">
        <v>32760866</v>
      </c>
    </row>
    <row r="40" spans="2:5" ht="38.25" x14ac:dyDescent="0.25">
      <c r="B40" s="4" t="s">
        <v>113</v>
      </c>
      <c r="C40" s="9">
        <v>52083</v>
      </c>
      <c r="D40" s="9">
        <v>-600104</v>
      </c>
    </row>
    <row r="41" spans="2:5" ht="38.25" x14ac:dyDescent="0.25">
      <c r="B41" s="4" t="s">
        <v>114</v>
      </c>
      <c r="C41" s="9" t="s">
        <v>42</v>
      </c>
      <c r="D41" s="9">
        <v>-17012</v>
      </c>
    </row>
    <row r="42" spans="2:5" ht="25.5" x14ac:dyDescent="0.25">
      <c r="B42" s="2" t="s">
        <v>115</v>
      </c>
      <c r="C42" s="11">
        <v>41781899</v>
      </c>
      <c r="D42" s="11">
        <v>27169811</v>
      </c>
    </row>
    <row r="44" spans="2:5" ht="89.25" customHeight="1" x14ac:dyDescent="0.25">
      <c r="B44" s="46" t="s">
        <v>132</v>
      </c>
      <c r="C44" s="46"/>
      <c r="D44" s="46"/>
    </row>
    <row r="45" spans="2:5" ht="45.75" customHeight="1" x14ac:dyDescent="0.25">
      <c r="B45" s="43" t="s">
        <v>133</v>
      </c>
      <c r="C45" s="43"/>
      <c r="D45" s="43"/>
    </row>
  </sheetData>
  <mergeCells count="2">
    <mergeCell ref="B44:D44"/>
    <mergeCell ref="B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ОПУ</vt:lpstr>
      <vt:lpstr>Отчет об изм.в СК</vt:lpstr>
      <vt:lpstr>ДДС</vt:lpstr>
      <vt:lpstr>Баланс!OLE_LINK1</vt:lpstr>
      <vt:lpstr>Баланс!OLE_LINK3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Sermenova</dc:creator>
  <cp:lastModifiedBy>Aidar Kulayev</cp:lastModifiedBy>
  <dcterms:created xsi:type="dcterms:W3CDTF">2015-06-05T18:19:34Z</dcterms:created>
  <dcterms:modified xsi:type="dcterms:W3CDTF">2019-11-15T05:00:36Z</dcterms:modified>
</cp:coreProperties>
</file>