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9320" windowHeight="8895" activeTab="3"/>
  </bookViews>
  <sheets>
    <sheet name="ф1" sheetId="1" r:id="rId1"/>
    <sheet name="ф2" sheetId="2" r:id="rId2"/>
    <sheet name="Ф.3" sheetId="3" r:id="rId3"/>
    <sheet name="ф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____sh1">'[1]I-Index'!#REF!</definedName>
    <definedName name="_____IV65900">#REF!</definedName>
    <definedName name="_____IV66000">#REF!</definedName>
    <definedName name="_____IV69000">#REF!</definedName>
    <definedName name="_____IV70000">#REF!</definedName>
    <definedName name="_____JA1">#REF!</definedName>
    <definedName name="_____KA1">#REF!</definedName>
    <definedName name="_____LA1">#REF!</definedName>
    <definedName name="_____MIF1">'[2]Расчет_Ин'!$H$8</definedName>
    <definedName name="_____RA1">#REF!</definedName>
    <definedName name="_____sh1">'[3]I-Index'!#REF!</definedName>
    <definedName name="____A70000">'[4]B-4'!#REF!</definedName>
    <definedName name="____A80000">'[4]B-4'!#REF!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ND1">#REF!</definedName>
    <definedName name="____END2">#REF!</definedName>
    <definedName name="____END4">#REF!</definedName>
    <definedName name="____END6">'[5]п 15'!#REF!</definedName>
    <definedName name="____END7">#REF!</definedName>
    <definedName name="____IV65900">#REF!</definedName>
    <definedName name="____IV66000">#REF!</definedName>
    <definedName name="____IV69000">#REF!</definedName>
    <definedName name="____IV70000">#REF!</definedName>
    <definedName name="____JA1">#REF!</definedName>
    <definedName name="____KA1">#REF!</definedName>
    <definedName name="____LA1">#REF!</definedName>
    <definedName name="____lp280202">#REF!</definedName>
    <definedName name="____MIF1">'[6]Расчет_Ин'!$H$8</definedName>
    <definedName name="____MIF2">'[7]PIT&amp;PP(2)'!#REF!</definedName>
    <definedName name="____MIF3">'[7]PIT&amp;PP(2)'!#REF!</definedName>
    <definedName name="____RA1">#REF!</definedName>
    <definedName name="____sh1">'[3]I-Index'!#REF!</definedName>
    <definedName name="____sul1">#REF!</definedName>
    <definedName name="___A70000">'[4]B-4'!#REF!</definedName>
    <definedName name="___A80000">'[4]B-4'!#REF!</definedName>
    <definedName name="___DAT1">#REF!</definedName>
    <definedName name="___DAT10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ND1">#REF!</definedName>
    <definedName name="___END2">#REF!</definedName>
    <definedName name="___END4">#REF!</definedName>
    <definedName name="___END6">'[5]п 15'!#REF!</definedName>
    <definedName name="___END7">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lp280202">#REF!</definedName>
    <definedName name="___MIF1">'[6]Расчет_Ин'!$H$8</definedName>
    <definedName name="___MIF2">'[7]PIT&amp;PP(2)'!#REF!</definedName>
    <definedName name="___MIF3">'[7]PIT&amp;PP(2)'!#REF!</definedName>
    <definedName name="___RA1">#REF!</definedName>
    <definedName name="___sh1">'[3]I-Index'!#REF!</definedName>
    <definedName name="___sul1">#REF!</definedName>
    <definedName name="__5450_01" localSheetId="1">#REF!</definedName>
    <definedName name="__5450_01">#REF!</definedName>
    <definedName name="__5456_n" localSheetId="1">#REF!</definedName>
    <definedName name="__5456_n">#REF!</definedName>
    <definedName name="__A70000">'[4]B-4'!#REF!</definedName>
    <definedName name="__A80000">'[4]B-4'!#REF!</definedName>
    <definedName name="__DAT1">#REF!</definedName>
    <definedName name="__DAT10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ND1">#REF!</definedName>
    <definedName name="__END2">#REF!</definedName>
    <definedName name="__END4">#REF!</definedName>
    <definedName name="__END6">'[5]п 15'!#REF!</definedName>
    <definedName name="__END7">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lp280202">#REF!</definedName>
    <definedName name="__MIF1">'[6]Расчет_Ин'!$H$8</definedName>
    <definedName name="__MIF2">'[7]PIT&amp;PP(2)'!#REF!</definedName>
    <definedName name="__MIF3">'[7]PIT&amp;PP(2)'!#REF!</definedName>
    <definedName name="__RA1">#REF!</definedName>
    <definedName name="__sh1">'[3]I-Index'!#REF!</definedName>
    <definedName name="__spReport3__">'[8]BS'!#REF!</definedName>
    <definedName name="__sul1">#REF!</definedName>
    <definedName name="_11">#REF!</definedName>
    <definedName name="_123">#REF!</definedName>
    <definedName name="_123Graph_ACHART2" hidden="1">'[9]Prelim Cost'!$B$31:$L$31</definedName>
    <definedName name="_124" hidden="1">'[9]Prelim Cost'!$B$31:$L$31</definedName>
    <definedName name="_23">#REF!</definedName>
    <definedName name="_234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0333">'[10]A-20'!$E$149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'[4]B-4'!#REF!</definedName>
    <definedName name="_A80000">'[4]B-4'!#REF!</definedName>
    <definedName name="_b">#REF!</definedName>
    <definedName name="_b_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c">#REF!</definedName>
    <definedName name="_END1">#REF!</definedName>
    <definedName name="_END2">#REF!</definedName>
    <definedName name="_END4">#REF!</definedName>
    <definedName name="_END6">'[5]п 15'!#REF!</definedName>
    <definedName name="_END7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Key1" hidden="1">#REF!</definedName>
    <definedName name="_Key2" hidden="1">#REF!</definedName>
    <definedName name="_LA1">#REF!</definedName>
    <definedName name="_lp280202">#REF!</definedName>
    <definedName name="_MIF1">'[6]Расчет_Ин'!$H$8</definedName>
    <definedName name="_MIF2">'[7]PIT&amp;PP(2)'!#REF!</definedName>
    <definedName name="_MIF3">'[7]PIT&amp;PP(2)'!#REF!</definedName>
    <definedName name="_RA1">#REF!</definedName>
    <definedName name="_sh1">'[11]I-Index'!#REF!</definedName>
    <definedName name="_Sort" hidden="1">#REF!</definedName>
    <definedName name="_sul1">#REF!</definedName>
    <definedName name="_tax">#REF!</definedName>
    <definedName name="_tax_">#REF!</definedName>
    <definedName name="_xx_34_Dc">#REF!</definedName>
    <definedName name="a" hidden="1">'[12]Prelim Cost'!$B$31:$L$31</definedName>
    <definedName name="a_">#REF!</definedName>
    <definedName name="Account_Balance">#REF!</definedName>
    <definedName name="Actual">[13]!ActualQry</definedName>
    <definedName name="ADSDF">[0]!ADSDF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NLAGE_III">'[14]Anlagevermögen'!$A$1:$Z$29</definedName>
    <definedName name="ARA_Threshold">'[15]Bal Sheet'!#REF!</definedName>
    <definedName name="ARP_Threshold">'[15]Bal Sheet'!#REF!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taticLS" hidden="1">'[16]Securities'!A1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sfasf">#REF!</definedName>
    <definedName name="AuditDate">'[17]SMSTemp'!$B$4</definedName>
    <definedName name="B">#REF!</definedName>
    <definedName name="b_">#REF!</definedName>
    <definedName name="BALSHT">#REF!</definedName>
    <definedName name="basic_level">'[18]Threshold Table'!$A$6:$C$11</definedName>
    <definedName name="bcm">'[12]CamKum Prod'!$H$11</definedName>
    <definedName name="Bd_">#REF!</definedName>
    <definedName name="BG_Del" hidden="1">15</definedName>
    <definedName name="BG_Ins" hidden="1">4</definedName>
    <definedName name="BG_Mod" hidden="1">6</definedName>
    <definedName name="BILAN">[19]!BILAN</definedName>
    <definedName name="bolag">'[20]Tabeller'!$B$25</definedName>
    <definedName name="bomb">'[21]O-20'!#REF!</definedName>
    <definedName name="CARLSB_IC">#REF!</definedName>
    <definedName name="CASH">#REF!</definedName>
    <definedName name="CASHCVNMAY">'[22]Cash CCI Detail'!$G$28+'[22]Cash CCI Detail'!$K$107</definedName>
    <definedName name="Cashflow2">'[23]База'!$A:$T</definedName>
    <definedName name="ccoppy">[0]!ccoppy</definedName>
    <definedName name="cellIsStratified">'[24]J-55'!$B$39</definedName>
    <definedName name="cellProjectedMisstatementWarning">'[24]J-55'!$A$141</definedName>
    <definedName name="cellSampleSize">'[24]J-55'!$B$62</definedName>
    <definedName name="cellSampleSizeWarning">'[24]J-55'!$A$140</definedName>
    <definedName name="cellSSF">'[24]J-55'!$B$44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HF">91.92</definedName>
    <definedName name="cig">'[25]Anlagevermögen'!$A$1:$Z$29</definedName>
    <definedName name="ClientName">'[17]SMSTemp'!$B$3</definedName>
    <definedName name="COA">#REF!</definedName>
    <definedName name="Code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OGS">'[26]IS'!#REF!</definedName>
    <definedName name="conect_name">#REF!</definedName>
    <definedName name="connect_name">#REF!</definedName>
    <definedName name="copy">[0]!copy</definedName>
    <definedName name="copy1">[0]!copy1</definedName>
    <definedName name="copy1234">[0]!copy1234</definedName>
    <definedName name="cost">#REF!</definedName>
    <definedName name="count">'[27]G-40'!$B$26:$B$31</definedName>
    <definedName name="country">'[28]misc'!$B$1</definedName>
    <definedName name="Coupon_rate">#REF!</definedName>
    <definedName name="Coupon_rate_IBRD_05_2">#REF!</definedName>
    <definedName name="cr_f700_________________">#REF!</definedName>
    <definedName name="crkf" hidden="1">{#N/A,#N/A,FALSE,"Aging Summary";#N/A,#N/A,FALSE,"Ratio Analysis";#N/A,#N/A,FALSE,"Test 120 Day Accts";#N/A,#N/A,FALSE,"Tickmarks"}</definedName>
    <definedName name="curIntCo">'[29]ДДС'!$E$4</definedName>
    <definedName name="currency">'[30]Tabeller'!$K$15</definedName>
    <definedName name="Current">#REF!</definedName>
    <definedName name="CY_Accounts_Receivable">#REF!</definedName>
    <definedName name="CY_Administration">'[15]Income Statement'!#REF!</definedName>
    <definedName name="CY_Cash">#REF!</definedName>
    <definedName name="CY_Common_Equity">#REF!</definedName>
    <definedName name="CY_Cost_of_Sales">'[15]Income Statement'!#REF!</definedName>
    <definedName name="CY_Current_Liabilities">'[15]Bal Sheet'!#REF!</definedName>
    <definedName name="CY_Depreciation">'[15]Income Statement'!#REF!</definedName>
    <definedName name="CY_Gross_Profit">'[15]Income Statement'!#REF!</definedName>
    <definedName name="CY_Inc_Bef_Tax">#REF!</definedName>
    <definedName name="CY_Intangible_Assets">#REF!</definedName>
    <definedName name="CY_Interest_Expense">'[15]Income Statement'!#REF!</definedName>
    <definedName name="CY_Inventory">#REF!</definedName>
    <definedName name="CY_LIABIL_EQUITY">#REF!</definedName>
    <definedName name="CY_LT_Debt">#REF!</definedName>
    <definedName name="CY_Market_Value_of_Equity">'[15]Income Statement'!#REF!</definedName>
    <definedName name="CY_Marketable_Sec">'[15]Bal Sheet'!#REF!</definedName>
    <definedName name="CY_NET_PROFIT">'[15]Income Statement'!#REF!</definedName>
    <definedName name="CY_Net_Revenue">#REF!</definedName>
    <definedName name="CY_Operating_Income">'[15]Income Statement'!#REF!</definedName>
    <definedName name="CY_Other">'[15]Income Statement'!#REF!</definedName>
    <definedName name="CY_Other_Curr_Assets">#REF!</definedName>
    <definedName name="CY_Other_LT_Assets">'[15]Bal Sheet'!#REF!</definedName>
    <definedName name="CY_Other_LT_Liabilities">#REF!</definedName>
    <definedName name="CY_Preferred_Stock">'[15]Bal Sheet'!#REF!</definedName>
    <definedName name="CY_QUICK_ASSETS">#REF!</definedName>
    <definedName name="CY_Retained_Earnings">#REF!</definedName>
    <definedName name="CY_Selling">'[15]Income Statement'!#REF!</definedName>
    <definedName name="CY_Tangible_Assets">#REF!</definedName>
    <definedName name="CY_Tangible_Net_Worth">'[15]Income Statement'!#REF!</definedName>
    <definedName name="CY_Taxes">'[15]Income Statement'!#REF!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'[15]Income Statement'!#REF!</definedName>
    <definedName name="cyp">'[31]FS-97'!$BA$90</definedName>
    <definedName name="D">'[9]Prelim Cost'!$B$36:$L$36</definedName>
    <definedName name="Daily_coupon">#REF!</definedName>
    <definedName name="Daily_coupon_04">#REF!</definedName>
    <definedName name="Daily_coupon_07">#REF!</definedName>
    <definedName name="Daily_coupon_IBRD_05_2">#REF!</definedName>
    <definedName name="Date_of_Maturity">#REF!</definedName>
    <definedName name="Date_of_Purchase">#REF!</definedName>
    <definedName name="ddd">#REF!</definedName>
    <definedName name="def_gen_book">#REF!</definedName>
    <definedName name="def_templ_book">#REF!</definedName>
    <definedName name="DEM">68.91</definedName>
    <definedName name="Depreciation_OGA">'[32]16'!$O$24</definedName>
    <definedName name="Depreciation_PPE">'[32]12'!$N$48</definedName>
    <definedName name="Difference">#REF!</definedName>
    <definedName name="Dirty_Price">#REF!</definedName>
    <definedName name="Disaggregations">#REF!</definedName>
    <definedName name="dItemsToTest">'[24]J-55'!$B$58</definedName>
    <definedName name="dName">'[24]J-55'!$B$3</definedName>
    <definedName name="dPlanningMateriality">'[24]J-55'!$B$46</definedName>
    <definedName name="dProjectedBookValue">'[24]J-55'!$B$93</definedName>
    <definedName name="dProjectedBookValueStratified">'[24]J-55'!$B$120</definedName>
    <definedName name="dProjectedNumbersOfItems">'[24]J-55'!$D$93</definedName>
    <definedName name="dProjectedNumbersOfItemsStratified">'[24]J-55'!$D$120</definedName>
    <definedName name="dsadas">#REF!</definedName>
    <definedName name="dsadsa">#REF!</definedName>
    <definedName name="dSampleSize">'[24]J-55'!$B$62</definedName>
    <definedName name="dsn">#REF!</definedName>
    <definedName name="dTotalPopulationBookValue">'[24]J-55'!$B$50</definedName>
    <definedName name="dTotalProjectedBookValue">'[24]J-55'!$B$122</definedName>
    <definedName name="dTotalProjectedNumbersOfItems">'[24]J-55'!$D$122</definedName>
    <definedName name="dTotIndSignItems">'[24]J-55'!$B$84</definedName>
    <definedName name="E3_function">#REF!</definedName>
    <definedName name="EAR">#REF!</definedName>
    <definedName name="ee" hidden="1">'[9]Prelim Cost'!$B$36:$L$36</definedName>
    <definedName name="eee">#REF!</definedName>
    <definedName name="eeee" hidden="1">'[9]Prelim Cost'!$B$33:$L$33</definedName>
    <definedName name="END">#REF!</definedName>
    <definedName name="entity">'[30]Tabeller'!$B$22</definedName>
    <definedName name="Entity_name">'[33]std tabel'!$H$4</definedName>
    <definedName name="er" hidden="1">'[9]Prelim Cost'!$B$31:$L$31</definedName>
    <definedName name="Error">'[34]Anlagevermögen'!$A$1:$Z$29</definedName>
    <definedName name="est">'[20]Tabeller'!$H$17</definedName>
    <definedName name="EUR">134.77</definedName>
    <definedName name="EV__EVCOM_OPTIONS__" hidden="1">8</definedName>
    <definedName name="EV__EXPOPTIONS__" hidden="1">0</definedName>
    <definedName name="EV__LASTREFTIME__" hidden="1">"(GMT+06:00)6/19/2011 14:42:11"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xchange_Rate_Purchase">#REF!</definedName>
    <definedName name="Expected_balance">#REF!</definedName>
    <definedName name="Expense">#REF!</definedName>
    <definedName name="F_BEG">#REF!</definedName>
    <definedName name="F_END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d">#REF!</definedName>
    <definedName name="fdjfd">#REF!</definedName>
    <definedName name="fdjlsj">#REF!</definedName>
    <definedName name="ffk">'[35]ЯНВАРЬ'!#REF!</definedName>
    <definedName name="fg">#REF!</definedName>
    <definedName name="Fibor_Rate_12">#REF!</definedName>
    <definedName name="Fibor_Rate_3">#REF!</definedName>
    <definedName name="Fibor_Rate_6">#REF!</definedName>
    <definedName name="FISCAL_YEARS">#REF!</definedName>
    <definedName name="fjsf">#REF!</definedName>
    <definedName name="Footer">#REF!</definedName>
    <definedName name="forecast">'[30]Tabeller'!$H$15</definedName>
    <definedName name="Format0Dec">'[17]SMSTemp'!$B$15</definedName>
    <definedName name="Format2Dec">'[17]SMSTemp'!$B$13</definedName>
    <definedName name="FX_gain_loss">'[32]10'!#REF!</definedName>
    <definedName name="fytf">#REF!</definedName>
    <definedName name="g" hidden="1">'[12]Prelim Cost'!$B$33:$L$33</definedName>
    <definedName name="G_70">#REF!</definedName>
    <definedName name="GA">'[26]IS'!#REF!</definedName>
    <definedName name="GDBUT">[19]!GDBUT</definedName>
    <definedName name="GDRAP">[19]!GDRAP</definedName>
    <definedName name="GEBUT">[19]!GEBUT</definedName>
    <definedName name="gen_path">#REF!</definedName>
    <definedName name="GERAP">[19]!GERAP</definedName>
    <definedName name="ghjf">[0]!ghjf</definedName>
    <definedName name="Gr_100">'[36]31.12.03'!$E$8:$E$13</definedName>
    <definedName name="Gr_101">'[36]31.12.03'!$E$15:$E$17</definedName>
    <definedName name="Gr_105">'[36]31.12.03'!$E$19:$E$20</definedName>
    <definedName name="Gr_110">'[36]31.12.03'!$E$22:$E$25</definedName>
    <definedName name="Gr_120">'[36]31.12.03'!$E$27:$E$34</definedName>
    <definedName name="Gr_125">'[36]31.12.03'!$E$36:$E$48</definedName>
    <definedName name="Gr_130">'[36]31.12.03'!$E$50:$E$59</definedName>
    <definedName name="Gr_132">'[36]31.12.03'!$E$61:$E$69</definedName>
    <definedName name="Gr_135">'[36]31.12.03'!$E$71:$E$73</definedName>
    <definedName name="Gr_140">'[36]31.12.03'!$E$75:$E$94</definedName>
    <definedName name="Gr_145">'[36]31.12.03'!$E$96:$E$102</definedName>
    <definedName name="Gr_146">'[36]31.12.03'!$E$106:$E$111</definedName>
    <definedName name="Gr_147">'[36]31.12.03'!$E$113:$E$116</definedName>
    <definedName name="Gr_155">'[36]31.12.03'!$E$118:$E$119</definedName>
    <definedName name="Gr_160">'[36]31.12.03'!$E$121:$E$123</definedName>
    <definedName name="Gr_165">'[36]31.12.03'!$E$125:$E$142</definedName>
    <definedName name="Gr_170">'[36]31.12.03'!$E$144:$E$164</definedName>
    <definedName name="Gr_179">'[36]31.12.03'!$E$166:$E$167</definedName>
    <definedName name="Gr_181">'[36]31.12.03'!$E$169:$E$182</definedName>
    <definedName name="Gr_183">'[36]31.12.03'!$E$184:$E$197</definedName>
    <definedName name="Gr_185">'[36]31.12.03'!$E$199:$E$217</definedName>
    <definedName name="Gr_189">'[36]31.12.03'!$E$219:$E$225</definedName>
    <definedName name="Gr_201">'[36]31.12.03'!$E$228:$E$232</definedName>
    <definedName name="Gr_202">'[36]31.12.03'!$E$234:$E$237</definedName>
    <definedName name="Gr_203">'[36]31.12.03'!$E$239:$E$243</definedName>
    <definedName name="Gr_204">'[36]31.12.03'!$E$245:$E$249</definedName>
    <definedName name="Gr_205">'[36]31.12.03'!$E$251:$E$263</definedName>
    <definedName name="Gr_206">'[36]31.12.03'!$E$259:$E$263</definedName>
    <definedName name="Gr_211">'[36]31.12.03'!$E$265:$E$267</definedName>
    <definedName name="Gr_212">'[36]31.12.03'!$E$269:$E$282</definedName>
    <definedName name="Gr_215">'[36]31.12.03'!$E$284:$E$286</definedName>
    <definedName name="Gr_220">'[36]31.12.03'!$E$288:$E$316</definedName>
    <definedName name="Gr_230">'[36]31.12.03'!$E$320:$E$323</definedName>
    <definedName name="Gr_240">'[36]31.12.03'!$E$325:$E$326</definedName>
    <definedName name="Gr_255">'[36]31.12.03'!$E$328:$E$329</definedName>
    <definedName name="Gr_270">'[36]31.12.03'!$E$331:$E$362</definedName>
    <definedName name="Gr_279">'[36]31.12.03'!$E$364:$E$366</definedName>
    <definedName name="Gr_281">'[36]31.12.03'!$E$368:$E$376</definedName>
    <definedName name="Gr_283">'[36]31.12.03'!$E$378:$E$385</definedName>
    <definedName name="Gr_285">'[36]31.12.03'!$E$387:$E$404</definedName>
    <definedName name="Gr_289">'[36]31.12.03'!$E$406:$E$412</definedName>
    <definedName name="Gr_300">'[36]31.12.03'!$E$415:$E$423</definedName>
    <definedName name="Gr_310">'[36]31.12.03'!$E$425</definedName>
    <definedName name="Gr_350">'[36]31.12.03'!$E$427:$E$436</definedName>
    <definedName name="Gr_405">'[36]31.12.03'!$E$439:$E$440</definedName>
    <definedName name="Gr_410">'[36]31.12.03'!$E$442:$E$445</definedName>
    <definedName name="Gr_420">'[36]31.12.03'!$E$447:$E$448</definedName>
    <definedName name="Gr_425">'[36]31.12.03'!$E$450:$E$462</definedName>
    <definedName name="Gr_430">'[36]31.12.03'!$E$464:$E$472</definedName>
    <definedName name="Gr_432">'[36]31.12.03'!$E$474:$E$479</definedName>
    <definedName name="Gr_435">'[36]31.12.03'!$E$481:$E$483</definedName>
    <definedName name="Gr_440">'[36]31.12.03'!$E$485:$E$500</definedName>
    <definedName name="Gr_445">'[36]31.12.03'!$E$502:$E$505</definedName>
    <definedName name="Gr_447">'[36]31.12.03'!$E$509:$E$512</definedName>
    <definedName name="Gr_450">'[36]31.12.03'!$E$514:$E$524</definedName>
    <definedName name="Gr_460">'[36]31.12.03'!$E$526:$E$539</definedName>
    <definedName name="Gr_470">'[36]31.12.03'!$E$541:$E$546</definedName>
    <definedName name="Gr_473">'[36]31.12.03'!$E$548:$E$551</definedName>
    <definedName name="Gr_485">'[36]31.12.03'!$E$553:$E$556</definedName>
    <definedName name="Gr_487">'[36]31.12.03'!$E$558:$E$559</definedName>
    <definedName name="Gr_489">'[36]31.12.03'!$E$561:$E$566</definedName>
    <definedName name="Gr_492">'[36]31.12.03'!$E$570:$E$571</definedName>
    <definedName name="Gr_494">'[36]31.12.03'!$E$573:$E$575</definedName>
    <definedName name="Gr_502">'[36]31.12.03'!$E$579:$E$583</definedName>
    <definedName name="Gr_503">'[36]31.12.03'!$E$585:$E$588</definedName>
    <definedName name="Gr_504">'[36]31.12.03'!$E$590:$E$593</definedName>
    <definedName name="Gr_505">'[36]31.12.03'!$E$595:$E$602</definedName>
    <definedName name="Gr_506">'[36]31.12.03'!$E$604:$E$608</definedName>
    <definedName name="Gr_509">'[36]31.12.03'!$E$610:$E$611</definedName>
    <definedName name="Gr_511">'[36]31.12.03'!$E$613:$E$615</definedName>
    <definedName name="Gr_512">'[36]31.12.03'!$E$617:$E$630</definedName>
    <definedName name="Gr_515">'[36]31.12.03'!$E$632:$E$634</definedName>
    <definedName name="Gr_520">'[36]31.12.03'!$E$636:$E$657</definedName>
    <definedName name="Gr_530">'[36]31.12.03'!$E$661:$E$665</definedName>
    <definedName name="Gr_540">'[36]31.12.03'!$E$667:$E$668</definedName>
    <definedName name="Gr_545">'[36]31.12.03'!$E$670:$E$684</definedName>
    <definedName name="Gr_550">'[36]31.12.03'!$E$686:$E$696</definedName>
    <definedName name="Gr_560">'[36]31.12.03'!$E$698:$E$706</definedName>
    <definedName name="Gr_570">'[36]31.12.03'!$E$708:$E$713</definedName>
    <definedName name="Gr_572">'[36]31.12.03'!$E$715:$E$716</definedName>
    <definedName name="Gr_573">'[36]31.12.03'!$E$718:$E$721</definedName>
    <definedName name="Gr_574">'[36]31.12.03'!$E$723:$E$734</definedName>
    <definedName name="Gr_576">'[36]31.12.03'!$E$736:$E$742</definedName>
    <definedName name="Gr_578">'[36]31.12.03'!$E$744:$E$751</definedName>
    <definedName name="Gr_585">'[36]31.12.03'!$E$753:$E$756</definedName>
    <definedName name="Gr_587">'[36]31.12.03'!$E$758:$E$759</definedName>
    <definedName name="Gr_589">'[36]31.12.03'!$E$761:$E$766</definedName>
    <definedName name="Gr_592">'[36]31.12.03'!$E$770:$E$774</definedName>
    <definedName name="Gr_594">'[36]31.12.03'!$E$776:$E$778</definedName>
    <definedName name="Gr_600">'[36]31.12.03'!$E$782:$E$785</definedName>
    <definedName name="Gr_605">'[36]31.12.03'!$E$787:$E$788</definedName>
    <definedName name="Gr_610">'[36]31.12.03'!$E$791:$E$792</definedName>
    <definedName name="Gr_615">'[36]31.12.03'!$E$795:$E$796</definedName>
    <definedName name="Gr_620">'[36]31.12.03'!$E$799:$E$806</definedName>
    <definedName name="Gr_630">'[36]31.12.03'!$E$808:$E$814</definedName>
    <definedName name="Gr_640">'[36]31.12.03'!$E$816:$E$819</definedName>
    <definedName name="Gr_650">'[36]31.12.03'!$E$822:$E$825</definedName>
    <definedName name="Gr_655">'[36]31.12.03'!$E$827:$E$828</definedName>
    <definedName name="Gr_660">'[36]31.12.03'!$E$831:$E$832</definedName>
    <definedName name="Gr_665">'[36]31.12.03'!$E$835:$E$836</definedName>
    <definedName name="Gr_670">'[36]31.12.03'!$E$839:$E$846</definedName>
    <definedName name="Gr_680">'[36]31.12.03'!$E$848:$E$854</definedName>
    <definedName name="Gr_690">'[36]31.12.03'!$E$856:$E$859</definedName>
    <definedName name="Gr_710">'[36]31.12.03'!$E$862:$E$866</definedName>
    <definedName name="Gr_720">'[36]31.12.03'!$E$868:$E$870</definedName>
    <definedName name="Gr_730">'[36]31.12.03'!$E$872:$E$878</definedName>
    <definedName name="Gr_740">'[36]31.12.03'!$E$880:$E$893</definedName>
    <definedName name="Gr_750">'[36]31.12.03'!$E$895:$E$899</definedName>
    <definedName name="grp">#REF!</definedName>
    <definedName name="H">#REF!</definedName>
    <definedName name="header1">#REF!</definedName>
    <definedName name="HEDACT">#REF!</definedName>
    <definedName name="HEDPOS">#REF!</definedName>
    <definedName name="HEDPOSBYR">#REF!</definedName>
    <definedName name="HELP">#REF!</definedName>
    <definedName name="hgf">#REF!</definedName>
    <definedName name="hghg">#REF!</definedName>
    <definedName name="HILH">[0]!HILH</definedName>
    <definedName name="I0">'[37]A-20'!$E$149</definedName>
    <definedName name="IAS_BS1998">#REF!</definedName>
    <definedName name="IAS_IS1998">#REF!</definedName>
    <definedName name="Igr_100">'[36]31.12.03'!$E$7</definedName>
    <definedName name="Igr_101">'[36]31.12.03'!$E$14</definedName>
    <definedName name="Igr_105">'[36]31.12.03'!$E$18</definedName>
    <definedName name="Igr_110">'[36]31.12.03'!$E$21</definedName>
    <definedName name="Igr_120">'[36]31.12.03'!$E$26</definedName>
    <definedName name="Igr_125">'[36]31.12.03'!$E$35</definedName>
    <definedName name="Igr_130">'[36]31.12.03'!$E$49</definedName>
    <definedName name="Igr_132">'[36]31.12.03'!$E$60</definedName>
    <definedName name="Igr_135">'[36]31.12.03'!$E$70</definedName>
    <definedName name="Igr_140">'[36]31.12.03'!$E$74</definedName>
    <definedName name="Igr_145">'[36]31.12.03'!$E$95</definedName>
    <definedName name="Igr_146">'[36]31.12.03'!$E$105</definedName>
    <definedName name="Igr_147">'[36]31.12.03'!$E$112</definedName>
    <definedName name="Igr_148">'[36]31.12.03'!$E$103</definedName>
    <definedName name="Igr_155">'[36]31.12.03'!$E$117</definedName>
    <definedName name="Igr_160">'[36]31.12.03'!$E$120</definedName>
    <definedName name="Igr_165">'[36]31.12.03'!$E$124</definedName>
    <definedName name="Igr_170">'[36]31.12.03'!$E$143</definedName>
    <definedName name="Igr_179">'[36]31.12.03'!$E$165</definedName>
    <definedName name="Igr_181">'[36]31.12.03'!$E$168</definedName>
    <definedName name="Igr_183">'[36]31.12.03'!$E$183</definedName>
    <definedName name="Igr_185">'[36]31.12.03'!$E$198</definedName>
    <definedName name="Igr_189">'[36]31.12.03'!$E$218</definedName>
    <definedName name="Igr_201">'[36]31.12.03'!$E$227</definedName>
    <definedName name="Igr_202">'[36]31.12.03'!$E$233</definedName>
    <definedName name="Igr_203">'[36]31.12.03'!$E$238</definedName>
    <definedName name="Igr_204">'[36]31.12.03'!$E$244</definedName>
    <definedName name="Igr_205">'[36]31.12.03'!$E$250</definedName>
    <definedName name="Igr_211">'[36]31.12.03'!$E$264</definedName>
    <definedName name="Igr_212">'[36]31.12.03'!$E$268</definedName>
    <definedName name="Igr_215">'[36]31.12.03'!$E$283</definedName>
    <definedName name="Igr_220">'[36]31.12.03'!$E$287</definedName>
    <definedName name="Igr_225">'[36]31.12.03'!$E$317</definedName>
    <definedName name="Igr_230">'[36]31.12.03'!$E$319</definedName>
    <definedName name="Igr_240">'[36]31.12.03'!$E$324</definedName>
    <definedName name="Igr_255">'[36]31.12.03'!$E$327</definedName>
    <definedName name="Igr_270">'[36]31.12.03'!$E$330</definedName>
    <definedName name="Igr_279">'[36]31.12.03'!$E$363</definedName>
    <definedName name="Igr_281">'[36]31.12.03'!$E$367</definedName>
    <definedName name="Igr_283">'[36]31.12.03'!$E$377</definedName>
    <definedName name="Igr_285">'[36]31.12.03'!$E$386</definedName>
    <definedName name="Igr_289">'[36]31.12.03'!$E$405</definedName>
    <definedName name="Igr_300">'[36]31.12.03'!$E$414</definedName>
    <definedName name="Igr_310">'[36]31.12.03'!$E$424</definedName>
    <definedName name="Igr_350">'[36]31.12.03'!$E$426</definedName>
    <definedName name="Igr_405">'[36]31.12.03'!$E$438</definedName>
    <definedName name="Igr_410">'[36]31.12.03'!$E$441</definedName>
    <definedName name="Igr_420">'[36]31.12.03'!$E$446</definedName>
    <definedName name="Igr_425">'[36]31.12.03'!$E$449</definedName>
    <definedName name="Igr_430">'[36]31.12.03'!$E$463</definedName>
    <definedName name="Igr_432">'[36]31.12.03'!$E$473</definedName>
    <definedName name="Igr_435">'[36]31.12.03'!$E$480</definedName>
    <definedName name="Igr_440">'[36]31.12.03'!$E$484</definedName>
    <definedName name="Igr_445">'[36]31.12.03'!$E$501</definedName>
    <definedName name="Igr_446">'[36]31.12.03'!$E$506</definedName>
    <definedName name="Igr_447">'[36]31.12.03'!$E$508</definedName>
    <definedName name="Igr_450">'[36]31.12.03'!$E$513</definedName>
    <definedName name="Igr_460">'[36]31.12.03'!$E$525</definedName>
    <definedName name="Igr_470">'[36]31.12.03'!$E$540</definedName>
    <definedName name="Igr_473">'[36]31.12.03'!$E$547</definedName>
    <definedName name="Igr_485">'[36]31.12.03'!$E$552</definedName>
    <definedName name="Igr_487">'[36]31.12.03'!$E$557</definedName>
    <definedName name="Igr_489">'[36]31.12.03'!$E$560</definedName>
    <definedName name="Igr_490">'[36]31.12.03'!$E$567</definedName>
    <definedName name="Igr_492">'[36]31.12.03'!$E$569</definedName>
    <definedName name="Igr_494">'[36]31.12.03'!$E$572</definedName>
    <definedName name="Igr_499">'[36]31.12.03'!$E$576</definedName>
    <definedName name="Igr_502">'[36]31.12.03'!$E$578</definedName>
    <definedName name="Igr_503">'[36]31.12.03'!$E$584</definedName>
    <definedName name="Igr_504">'[36]31.12.03'!$E$589</definedName>
    <definedName name="Igr_505">'[36]31.12.03'!$E$594</definedName>
    <definedName name="Igr_506">'[36]31.12.03'!$E$603</definedName>
    <definedName name="Igr_509">'[36]31.12.03'!$E$609</definedName>
    <definedName name="Igr_511">'[36]31.12.03'!$E$612</definedName>
    <definedName name="Igr_512">'[36]31.12.03'!$E$616</definedName>
    <definedName name="Igr_515">'[36]31.12.03'!$E$631</definedName>
    <definedName name="Igr_520">'[36]31.12.03'!$E$635</definedName>
    <definedName name="Igr_525">'[36]31.12.03'!$E$658</definedName>
    <definedName name="Igr_530">'[36]31.12.03'!$E$660</definedName>
    <definedName name="Igr_540">'[36]31.12.03'!$E$666</definedName>
    <definedName name="Igr_545">'[36]31.12.03'!$E$669</definedName>
    <definedName name="Igr_550">'[36]31.12.03'!$E$685</definedName>
    <definedName name="Igr_560">'[36]31.12.03'!$E$697</definedName>
    <definedName name="Igr_570">'[36]31.12.03'!$E$707</definedName>
    <definedName name="Igr_572">'[36]31.12.03'!$E$714</definedName>
    <definedName name="Igr_573">'[36]31.12.03'!$E$717</definedName>
    <definedName name="Igr_574">'[36]31.12.03'!$E$722</definedName>
    <definedName name="Igr_576">'[36]31.12.03'!$E$735</definedName>
    <definedName name="Igr_578">'[36]31.12.03'!$E$743</definedName>
    <definedName name="Igr_585">'[36]31.12.03'!$E$752</definedName>
    <definedName name="Igr_587">'[36]31.12.03'!$E$757</definedName>
    <definedName name="Igr_589">'[36]31.12.03'!$E$760</definedName>
    <definedName name="Igr_590">'[36]31.12.03'!$E$767</definedName>
    <definedName name="Igr_592">'[36]31.12.03'!$E$769</definedName>
    <definedName name="Igr_594">'[36]31.12.03'!$E$775</definedName>
    <definedName name="Igr_599">'[36]31.12.03'!$E$779</definedName>
    <definedName name="Igr_600">'[36]31.12.03'!$E$781</definedName>
    <definedName name="Igr_605">'[36]31.12.03'!$E$786</definedName>
    <definedName name="Igr_608">'[36]31.12.03'!$E$789</definedName>
    <definedName name="Igr_610">'[36]31.12.03'!$E$790</definedName>
    <definedName name="Igr_615">'[36]31.12.03'!$E$794</definedName>
    <definedName name="Igr_618">'[36]31.12.03'!$E$797</definedName>
    <definedName name="Igr_620">'[36]31.12.03'!$E$798</definedName>
    <definedName name="Igr_630">'[36]31.12.03'!$E$807</definedName>
    <definedName name="Igr_640">'[36]31.12.03'!$E$815</definedName>
    <definedName name="Igr_650">'[36]31.12.03'!$E$821</definedName>
    <definedName name="Igr_655">'[36]31.12.03'!$E$826</definedName>
    <definedName name="Igr_658">'[36]31.12.03'!$E$829</definedName>
    <definedName name="Igr_660">'[36]31.12.03'!$E$830</definedName>
    <definedName name="Igr_665">'[36]31.12.03'!$E$834</definedName>
    <definedName name="Igr_668">'[36]31.12.03'!$E$837</definedName>
    <definedName name="Igr_670">'[36]31.12.03'!$E$838</definedName>
    <definedName name="Igr_680">'[36]31.12.03'!$E$847</definedName>
    <definedName name="Igr_690">'[36]31.12.03'!$E$855</definedName>
    <definedName name="Igr_710">'[36]31.12.03'!$E$861</definedName>
    <definedName name="Igr_720">'[36]31.12.03'!$E$867</definedName>
    <definedName name="Igr_730">'[36]31.12.03'!$E$871</definedName>
    <definedName name="Igr_740">'[36]31.12.03'!$E$879</definedName>
    <definedName name="Igr_750">'[36]31.12.03'!$E$894</definedName>
    <definedName name="Ik_1">'[36]31.12.03'!$E$226</definedName>
    <definedName name="Ik_2">'[36]31.12.03'!$E$413</definedName>
    <definedName name="Ik_3">'[36]31.12.03'!$E$437</definedName>
    <definedName name="Ik_4">'[36]31.12.03'!$E$577</definedName>
    <definedName name="Ik_5">'[36]31.12.03'!$E$780</definedName>
    <definedName name="Im_64">'[36]31.12.03'!$E$820</definedName>
    <definedName name="Im_66">'[36]31.12.03'!$E$860</definedName>
    <definedName name="inter">#REF!</definedName>
    <definedName name="Interest_accrued">#REF!</definedName>
    <definedName name="interm_level">'[18]Threshold Table'!$D$6:$F$11</definedName>
    <definedName name="INV">#REF!</definedName>
    <definedName name="Inventory_close">'[38]BS'!#REF!</definedName>
    <definedName name="Inventory_open">'[38]BS'!#REF!</definedName>
    <definedName name="ISO">'[39]SETUP'!$D$11</definedName>
    <definedName name="Iss">'[33]Settings'!#REF!</definedName>
    <definedName name="item">'[40]Статьи'!$A$3:$B$55</definedName>
    <definedName name="itemm">'[41]Статьи'!$A$3:$B$42</definedName>
    <definedName name="j" hidden="1">'[12]Prelim Cost'!$B$33:$L$33</definedName>
    <definedName name="kjh">[0]!kjh</definedName>
    <definedName name="kjj" hidden="1">'[9]Prelim Cost'!$B$31:$L$31</definedName>
    <definedName name="klk">#REF!</definedName>
    <definedName name="l" hidden="1">'[12]Prelim Cost'!$B$36:$L$36</definedName>
    <definedName name="L_Adjust">'[42]Links'!$H:$H</definedName>
    <definedName name="L_AJE_Tot">'[42]Links'!$G:$G</definedName>
    <definedName name="L_CY_Beg">'[42]Links'!$F:$F</definedName>
    <definedName name="L_CY_End">'[42]Links'!$J:$J</definedName>
    <definedName name="L_PY_End">'[42]Links'!$K:$K</definedName>
    <definedName name="L_RJE_Tot">'[42]Links'!$I:$I</definedName>
    <definedName name="Libor_Rate_12">#REF!</definedName>
    <definedName name="Libor_Rate_3">#REF!</definedName>
    <definedName name="Libor_Rate_6">#REF!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kj">[0]!lkj</definedName>
    <definedName name="loan" hidden="1">{"Summary report",#N/A,FALSE,"BBH";"Details - chart",#N/A,FALSE,"BBH"}</definedName>
    <definedName name="Loan_from_Halyk">'[32]22'!#REF!</definedName>
    <definedName name="Loan_Halyk_acquisition">'[43]5'!$C$28</definedName>
    <definedName name="loan08">#REF!</definedName>
    <definedName name="loan09_not_zalog">#REF!</definedName>
    <definedName name="Loans_CP">'[38]BS'!#REF!</definedName>
    <definedName name="Loans_NP">'[38]BS'!#REF!</definedName>
    <definedName name="log_file_path">#REF!</definedName>
    <definedName name="LP">#REF!</definedName>
    <definedName name="M">'[25]Anlagevermögen'!$A$1:$Z$29</definedName>
    <definedName name="M12_COSTS">#REF!</definedName>
    <definedName name="M13_TRADEREC">#REF!</definedName>
    <definedName name="mara" hidden="1">{"Summary report",#N/A,FALSE,"BBH";"Details - chart",#N/A,FALSE,"BBH"}</definedName>
    <definedName name="MATURITIESBYYR">#REF!</definedName>
    <definedName name="Member">#REF!</definedName>
    <definedName name="MEWarning" hidden="1">1</definedName>
    <definedName name="MIF">#REF!</definedName>
    <definedName name="MIN_Sal_from_July">#REF!</definedName>
    <definedName name="MIN_SALARY">#REF!</definedName>
    <definedName name="MINED">'[12]CamKum Prod'!$H$17</definedName>
    <definedName name="mmm">'[39]SETUP'!$D$12</definedName>
    <definedName name="Monetary_Precision">#REF!</definedName>
    <definedName name="month">'[33]std tabel'!$C$5</definedName>
    <definedName name="mrp">#REF!</definedName>
    <definedName name="n">[0]!n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BK">89.57</definedName>
    <definedName name="Net_Price">#REF!</definedName>
    <definedName name="Net_price_04">#REF!</definedName>
    <definedName name="Net_price_07">#REF!</definedName>
    <definedName name="NFC">'[26]IS'!#REF!</definedName>
    <definedName name="nter">#REF!</definedName>
    <definedName name="Number_of_payments_during_one_year">#REF!</definedName>
    <definedName name="NYN">'[44]G-60'!$B:$B</definedName>
    <definedName name="o">#REF!</definedName>
    <definedName name="Office">#REF!</definedName>
    <definedName name="oi">#REF!</definedName>
    <definedName name="oikjlkj">#REF!</definedName>
    <definedName name="OOE">'[32]IS'!#REF!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OperRevenue">'[26]IS'!#REF!</definedName>
    <definedName name="p" hidden="1">'[12]Prelim Cost'!$B$31:$L$31</definedName>
    <definedName name="Payables_close">'[38]BS'!#REF!</definedName>
    <definedName name="Payables_open">'[38]BS'!#REF!</definedName>
    <definedName name="period">'[33]std tabel'!$C$4</definedName>
    <definedName name="PL_M1">#REF!</definedName>
    <definedName name="PopDate">'[17]SMSTemp'!$B$7</definedName>
    <definedName name="POURED">'[12]CamKum Prod'!$H$28</definedName>
    <definedName name="pr">'[45]Anlagevermögen'!$A$1:$Z$29</definedName>
    <definedName name="PrepBy">'[17]SMSTemp'!$B$6</definedName>
    <definedName name="PreviousPeriod">'[29]ДДС'!$E$11</definedName>
    <definedName name="price">#REF!</definedName>
    <definedName name="Price_10">#REF!</definedName>
    <definedName name="Price_ADB_05">#REF!</definedName>
    <definedName name="Price_IADB_03">#REF!</definedName>
    <definedName name="Price_IBRD_02">#REF!</definedName>
    <definedName name="Price_IBRD_03">#REF!</definedName>
    <definedName name="Price_IBRD_05_2">#REF!</definedName>
    <definedName name="Price_IFC_05">#REF!</definedName>
    <definedName name="PriceIBRD_05_1">#REF!</definedName>
    <definedName name="printa">#REF!</definedName>
    <definedName name="printb">#REF!</definedName>
    <definedName name="printc">#REF!</definedName>
    <definedName name="printk">#REF!</definedName>
    <definedName name="Prior">#REF!</definedName>
    <definedName name="Purchase_amount_KZT">#REF!</definedName>
    <definedName name="Purchase_amount_USD">#REF!</definedName>
    <definedName name="Purchase_price">#REF!</definedName>
    <definedName name="PY_Accounts_Receivable">#REF!</definedName>
    <definedName name="PY_Administration">'[15]Income Statement'!#REF!</definedName>
    <definedName name="PY_Cash">#REF!</definedName>
    <definedName name="PY_Common_Equity">#REF!</definedName>
    <definedName name="PY_Cost_of_Sales">'[15]Income Statement'!#REF!</definedName>
    <definedName name="PY_Current_Liabilities">'[15]Bal Sheet'!#REF!</definedName>
    <definedName name="PY_Depreciation">'[15]Income Statement'!#REF!</definedName>
    <definedName name="PY_Gross_Profit">'[15]Income Statement'!#REF!</definedName>
    <definedName name="PY_Inc_Bef_Tax">#REF!</definedName>
    <definedName name="PY_Intangible_Assets">#REF!</definedName>
    <definedName name="PY_Interest_Expense">'[15]Income Statement'!#REF!</definedName>
    <definedName name="PY_Inventory">#REF!</definedName>
    <definedName name="PY_LIABIL_EQUITY">#REF!</definedName>
    <definedName name="PY_LT_Debt">#REF!</definedName>
    <definedName name="PY_Market_Value_of_Equity">'[15]Income Statement'!#REF!</definedName>
    <definedName name="PY_Marketable_Sec">'[15]Bal Sheet'!#REF!</definedName>
    <definedName name="PY_NET_PROFIT">'[15]Income Statement'!#REF!</definedName>
    <definedName name="PY_Net_Revenue">#REF!</definedName>
    <definedName name="PY_Operating_Inc">'[15]Income Statement'!#REF!</definedName>
    <definedName name="PY_Operating_Income">'[15]Income Statement'!#REF!</definedName>
    <definedName name="PY_Other_Curr_Assets">#REF!</definedName>
    <definedName name="PY_Other_Exp">'[15]Income Statement'!#REF!</definedName>
    <definedName name="PY_Other_LT_Assets">'[15]Bal Sheet'!#REF!</definedName>
    <definedName name="PY_Other_LT_Liabilities">#REF!</definedName>
    <definedName name="PY_Preferred_Stock">'[15]Bal Sheet'!#REF!</definedName>
    <definedName name="PY_QUICK_ASSETS">#REF!</definedName>
    <definedName name="PY_Retained_Earnings">#REF!</definedName>
    <definedName name="PY_Selling">'[15]Income Statement'!#REF!</definedName>
    <definedName name="PY_Tangible_Assets">#REF!</definedName>
    <definedName name="PY_Tangible_Net_Worth">'[15]Income Statement'!#REF!</definedName>
    <definedName name="PY_Taxes">'[15]Income Statement'!#REF!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'[15]Income Statement'!#REF!</definedName>
    <definedName name="PY2_Accounts_Receivable">#REF!</definedName>
    <definedName name="PY2_Administration">'[15]Income Statement'!#REF!</definedName>
    <definedName name="PY2_Cash">#REF!</definedName>
    <definedName name="PY2_Common_Equity">#REF!</definedName>
    <definedName name="PY2_Cost_of_Sales">'[15]Income Statement'!#REF!</definedName>
    <definedName name="PY2_Current_Liabilities">'[15]Bal Sheet'!#REF!</definedName>
    <definedName name="PY2_Depreciation">'[15]Income Statement'!#REF!</definedName>
    <definedName name="PY2_Gross_Profit">'[15]Income Statement'!#REF!</definedName>
    <definedName name="PY2_Inc_Bef_Tax">#REF!</definedName>
    <definedName name="PY2_Intangible_Assets">#REF!</definedName>
    <definedName name="PY2_Interest_Expense">'[15]Income Statement'!#REF!</definedName>
    <definedName name="PY2_Inventory">#REF!</definedName>
    <definedName name="PY2_LIABIL_EQUITY">#REF!</definedName>
    <definedName name="PY2_LT_Debt">#REF!</definedName>
    <definedName name="PY2_Marketable_Sec">'[15]Bal Sheet'!#REF!</definedName>
    <definedName name="PY2_NET_PROFIT">'[15]Income Statement'!#REF!</definedName>
    <definedName name="PY2_Net_Revenue">#REF!</definedName>
    <definedName name="PY2_Operating_Inc">'[15]Income Statement'!#REF!</definedName>
    <definedName name="PY2_Operating_Income">'[15]Income Statement'!#REF!</definedName>
    <definedName name="PY2_Other_Curr_Assets">#REF!</definedName>
    <definedName name="PY2_Other_Exp.">'[15]Income Statement'!#REF!</definedName>
    <definedName name="PY2_Other_LT_Assets">'[15]Bal Sheet'!#REF!</definedName>
    <definedName name="PY2_Other_LT_Liabilities">#REF!</definedName>
    <definedName name="PY2_Preferred_Stock">'[15]Bal Sheet'!#REF!</definedName>
    <definedName name="PY2_QUICK_ASSETS">#REF!</definedName>
    <definedName name="PY2_Retained_Earnings">#REF!</definedName>
    <definedName name="PY2_Selling">'[15]Income Statement'!#REF!</definedName>
    <definedName name="PY2_Tangible_Assets">#REF!</definedName>
    <definedName name="PY2_Tangible_Net_Worth">'[15]Income Statement'!#REF!</definedName>
    <definedName name="PY2_Taxes">'[15]Income Statement'!#REF!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'[15]Income Statement'!#REF!</definedName>
    <definedName name="PYTB">'[46]PYTB'!$A$1:$B$835</definedName>
    <definedName name="q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R_BEG">#REF!</definedName>
    <definedName name="R_END">#REF!</definedName>
    <definedName name="R_Factor">#REF!</definedName>
    <definedName name="R_INS">#REF!</definedName>
    <definedName name="Random_Book_Value_Totals">'[17]SMSTemp'!$B$48</definedName>
    <definedName name="Random_Net_Book_Value">'[17]SMSTemp'!$B$45</definedName>
    <definedName name="Random_Population_Count">'[17]SMSTemp'!$B$46</definedName>
    <definedName name="Random_Sample_Size">'[17]SMSTemp'!$B$47</definedName>
    <definedName name="Receivables_close">'[38]BS'!#REF!</definedName>
    <definedName name="Receivables_open">'[38]BS'!#REF!</definedName>
    <definedName name="RECONC_DEPR">#REF!</definedName>
    <definedName name="Ref_1">'[47]FA Movement Kyrg'!$E$22</definedName>
    <definedName name="Ref_10">'[47]FA Movement Kyrg'!$I$39</definedName>
    <definedName name="Ref_11">'[47]FA Movement Kyrg'!$K$39</definedName>
    <definedName name="Ref_12">'[47]FA Movement Kyrg'!$K$17</definedName>
    <definedName name="Ref_13">'[47]FA Movement Kyrg'!$C$17</definedName>
    <definedName name="Ref_14">'[47]FA Movement Kyrg'!$E$17</definedName>
    <definedName name="Ref_2">'[47]FA Movement Kyrg'!$A$1</definedName>
    <definedName name="Ref_3">#REF!</definedName>
    <definedName name="Ref_4">'[47]FA Movement Kyrg'!$A$19</definedName>
    <definedName name="Ref_5">'[47]FA Movement Kyrg'!$C$17</definedName>
    <definedName name="Ref_6">'[47]FA Movement Kyrg'!$K$17</definedName>
    <definedName name="Ref_7">'[47]FA Movement Kyrg'!$C$28</definedName>
    <definedName name="Ref_8">'[47]FA Movement Kyrg'!$C$28</definedName>
    <definedName name="Ref_9">'[47]FA Movement Kyrg'!$K$28</definedName>
    <definedName name="Residual_difference">#REF!</definedName>
    <definedName name="respirators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ett">'[48]Статьи'!$A$3:$B$55</definedName>
    <definedName name="Revenue">'[26]IS'!#REF!</definedName>
    <definedName name="rty" hidden="1">'[9]Prelim Cost'!$B$31:$L$31</definedName>
    <definedName name="RUR">4.97</definedName>
    <definedName name="rus">#REF!</definedName>
    <definedName name="s">#REF!</definedName>
    <definedName name="S_AcctDes">'[16]Securities'!$A:$A</definedName>
    <definedName name="S_Adjust">#REF!</definedName>
    <definedName name="S_Adjust_Data">'[42]Lead'!$I$1:$I$55</definedName>
    <definedName name="S_Adjust_GT">#REF!</definedName>
    <definedName name="S_AJE_Tot">#REF!</definedName>
    <definedName name="S_AJE_Tot_Data">'[42]Lead'!$H$1:$H$55</definedName>
    <definedName name="S_AJE_Tot_GT">#REF!</definedName>
    <definedName name="S_CompNum">'[16]Securities'!#REF!</definedName>
    <definedName name="S_CY_Beg">'[16]Securities'!$B:$B</definedName>
    <definedName name="S_CY_Beg_Data">'[42]Lead'!$F$1:$F$55</definedName>
    <definedName name="S_CY_Beg_GT">'[16]Securities'!#REF!</definedName>
    <definedName name="S_CY_End">#REF!</definedName>
    <definedName name="S_CY_End_Data">'[42]Lead'!$K$1:$K$55</definedName>
    <definedName name="S_CY_End_GT">#REF!</definedName>
    <definedName name="S_Diff_Amt">#REF!</definedName>
    <definedName name="S_Diff_Pct">#REF!</definedName>
    <definedName name="S_GrpNum">'[16]Securities'!#REF!</definedName>
    <definedName name="S_Headings">#REF!</definedName>
    <definedName name="S_KeyValue">'[16]Securities'!#REF!</definedName>
    <definedName name="S_PY_End">'[16]Securities'!$G:$G</definedName>
    <definedName name="S_PY_End_Data">'[42]Lead'!$M$1:$M$55</definedName>
    <definedName name="S_PY_End_GT">'[16]Securities'!#REF!</definedName>
    <definedName name="S_RJE_Tot">#REF!</definedName>
    <definedName name="S_RJE_Tot_Data">'[42]Lead'!$J$1:$J$55</definedName>
    <definedName name="S_RJE_Tot_GT">#REF!</definedName>
    <definedName name="S_RowNum">'[16]Securities'!#REF!</definedName>
    <definedName name="Sales_groupunits">#REF!</definedName>
    <definedName name="Sales_groupunits_F19">#REF!</definedName>
    <definedName name="SATBLT">[19]!SATBLT</definedName>
    <definedName name="SATBUS">[19]!SATBUS</definedName>
    <definedName name="SATRAP">[19]!SATRAP</definedName>
    <definedName name="sd">#REF!</definedName>
    <definedName name="SellingExp">'[26]IS'!#REF!</definedName>
    <definedName name="ser">#REF!</definedName>
    <definedName name="sfd">#REF!</definedName>
    <definedName name="Shapka">#REF!</definedName>
    <definedName name="Shapka1">#REF!</definedName>
    <definedName name="Shapka10">#REF!</definedName>
    <definedName name="SOCFUND">#REF!</definedName>
    <definedName name="sul">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t_4_b">'[49]B 1'!#REF!</definedName>
    <definedName name="t1b00">#REF!</definedName>
    <definedName name="t1b01">#REF!</definedName>
    <definedName name="t1c00" localSheetId="1">'[50]C 25'!#REF!</definedName>
    <definedName name="t1c00">'[50]C 25'!#REF!</definedName>
    <definedName name="t1c01">'[50]C 25'!#REF!</definedName>
    <definedName name="t1d00" localSheetId="1">#REF!</definedName>
    <definedName name="t1d00">#REF!</definedName>
    <definedName name="t1d01" localSheetId="1">#REF!</definedName>
    <definedName name="t1d01">#REF!</definedName>
    <definedName name="t1e01" localSheetId="1">'[49]B 1'!#REF!</definedName>
    <definedName name="t1e01">'[49]B 1'!#REF!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 localSheetId="1">'[50]C 25'!#REF!</definedName>
    <definedName name="t2c00">'[50]C 25'!#REF!</definedName>
    <definedName name="t2c01">'[50]C 25'!#REF!</definedName>
    <definedName name="t2d00" localSheetId="1">#REF!</definedName>
    <definedName name="t2d00">#REF!</definedName>
    <definedName name="t2d01" localSheetId="1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 localSheetId="1">'[49]B 1'!#REF!</definedName>
    <definedName name="t4b">'[49]B 1'!#REF!</definedName>
    <definedName name="t4b00">#REF!</definedName>
    <definedName name="t4b01">#REF!</definedName>
    <definedName name="t4c00" localSheetId="1">'[50]C 25'!#REF!</definedName>
    <definedName name="t4c00">'[50]C 25'!#REF!</definedName>
    <definedName name="t4c01">'[50]C 25'!#REF!</definedName>
    <definedName name="t4d00" localSheetId="1">#REF!</definedName>
    <definedName name="t4d00">#REF!</definedName>
    <definedName name="t4d01" localSheetId="1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 localSheetId="1">'[49]B 1'!#REF!</definedName>
    <definedName name="t5b">'[49]B 1'!#REF!</definedName>
    <definedName name="t5b00">#REF!</definedName>
    <definedName name="t5b01">#REF!</definedName>
    <definedName name="t5c00" localSheetId="1">'[50]C 25'!#REF!</definedName>
    <definedName name="t5c00">'[50]C 25'!#REF!</definedName>
    <definedName name="t5c01">'[50]C 25'!#REF!</definedName>
    <definedName name="t5d00" localSheetId="1">#REF!</definedName>
    <definedName name="t5d00">#REF!</definedName>
    <definedName name="t5d01" localSheetId="1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10">'[51]Intercompany transactions'!$A$264:$X$290</definedName>
    <definedName name="Table13">'[51]Intercompany transactions'!$A$345:$AB$372</definedName>
    <definedName name="Table14">'[51]Intercompany transactions'!$A$373:$X$398</definedName>
    <definedName name="Table19">'[51]Intercompany transactions'!$A$505:$X$531</definedName>
    <definedName name="Table20">'[51]Intercompany transactions'!$A$532:$X$558</definedName>
    <definedName name="Table21">'[51]Intercompany transactions'!$A$559:$Y$585</definedName>
    <definedName name="Table22">'[51]Intercompany transactions'!$A$586:$X$612</definedName>
    <definedName name="Table7">'[51]Intercompany transactions'!$A$183:$X$209</definedName>
    <definedName name="Table8">'[51]Intercompany transactions'!$A$210:$X$236</definedName>
    <definedName name="Table9">'[51]Intercompany transactions'!$A$237:$X$263</definedName>
    <definedName name="taxrate">#REF!</definedName>
    <definedName name="templ_path">#REF!</definedName>
    <definedName name="TEST0">#REF!</definedName>
    <definedName name="TestDescription">'[17]SMSTemp'!$B$5</definedName>
    <definedName name="TESTHKEY">#REF!</definedName>
    <definedName name="TESTKEYS">#REF!</definedName>
    <definedName name="TESTVKEY">#REF!</definedName>
    <definedName name="Text1">#REF!</definedName>
    <definedName name="TextRefCopy1">'[52]FS'!$D$44</definedName>
    <definedName name="TextRefCopy10">#REF!</definedName>
    <definedName name="TextRefCopy100">#REF!</definedName>
    <definedName name="TextRefCopy101">'[53]FA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'[54]Additions testing'!#REF!</definedName>
    <definedName name="TextRefCopy113">#REF!</definedName>
    <definedName name="TextRefCopy114">#REF!</definedName>
    <definedName name="TextRefCopy115">#REF!</definedName>
    <definedName name="TextRefCopy116">'[54]Additions testing'!#REF!</definedName>
    <definedName name="TextRefCopy117">'[54]Additions testing'!#REF!</definedName>
    <definedName name="TextRefCopy118">#REF!</definedName>
    <definedName name="TextRefCopy119">#REF!</definedName>
    <definedName name="TextRefCopy12">#REF!</definedName>
    <definedName name="TextRefCopy120">'[55]P&amp;L'!$B$20</definedName>
    <definedName name="TextRefCopy122">'[56]Rollforward'!#REF!</definedName>
    <definedName name="TextRefCopy123">'[57]Rollforward'!#REF!</definedName>
    <definedName name="TextRefCopy126">'[54]Movement schedule'!#REF!</definedName>
    <definedName name="TextRefCopy13">#REF!</definedName>
    <definedName name="TextRefCopy133">'[54]Movement schedule'!#REF!</definedName>
    <definedName name="TextRefCopy14">#REF!</definedName>
    <definedName name="TextRefCopy147">'[58]Test of FA Installation'!#REF!</definedName>
    <definedName name="TextRefCopy149">'[58]Test of FA Installation'!#REF!</definedName>
    <definedName name="TextRefCopy15">#REF!</definedName>
    <definedName name="TextRefCopy151">'[58]Test of FA Installation'!#REF!</definedName>
    <definedName name="TextRefCopy153">'[58]Test of FA Installation'!#REF!</definedName>
    <definedName name="TextRefCopy154">'[58]Test of FA Installation'!#REF!</definedName>
    <definedName name="TextRefCopy156">'[58]Test of FA Installation'!#REF!</definedName>
    <definedName name="TextRefCopy158">'[58]Test of FA Installation'!#REF!</definedName>
    <definedName name="TextRefCopy16">#REF!</definedName>
    <definedName name="TextRefCopy160">'[58]Test of FA Installation'!#REF!</definedName>
    <definedName name="TextRefCopy162">'[58]Test of FA Installation'!#REF!</definedName>
    <definedName name="TextRefCopy164">'[58]Test of FA Installation'!#REF!</definedName>
    <definedName name="TextRefCopy166">'[58]Test of FA Installation'!#REF!</definedName>
    <definedName name="TextRefCopy17">#REF!</definedName>
    <definedName name="TextRefCopy170">'[58]Test of FA Installation'!#REF!</definedName>
    <definedName name="TextRefCopy172">'[58]Test of FA Installation'!#REF!</definedName>
    <definedName name="TextRefCopy173">'[58]Test of FA Installation'!#REF!</definedName>
    <definedName name="TextRefCopy175">'[58]Test of FA Installation'!#REF!</definedName>
    <definedName name="TextRefCopy177">'[58]Test of FA Installation'!#REF!</definedName>
    <definedName name="TextRefCopy179">'[58]Test of FA Installation'!#REF!</definedName>
    <definedName name="TextRefCopy18">#REF!</definedName>
    <definedName name="TextRefCopy181">'[58]Test of FA Installation'!#REF!</definedName>
    <definedName name="TextRefCopy19">'[53]FA Movement '!#REF!</definedName>
    <definedName name="TextRefCopy2">#REF!</definedName>
    <definedName name="TextRefCopy20">'[53]FA Movement '!#REF!</definedName>
    <definedName name="TextRefCopy21">'[53]FA Movement '!#REF!</definedName>
    <definedName name="TextRefCopy22">'[53]FA Movement '!#REF!</definedName>
    <definedName name="TextRefCopy23">'[53]FA Movement '!#REF!</definedName>
    <definedName name="TextRefCopy24">#REF!</definedName>
    <definedName name="TextRefCopy25">'[53]FA Movement '!#REF!</definedName>
    <definedName name="TextRefCopy26">'[53]FA Movement '!#REF!</definedName>
    <definedName name="TextRefCopy27">'[53]FA Movement '!#REF!</definedName>
    <definedName name="TextRefCopy28">'[53]FA Movement '!#REF!</definedName>
    <definedName name="TextRefCopy29">'[53]FA Movement '!#REF!</definedName>
    <definedName name="TextRefCopy3">#REF!</definedName>
    <definedName name="TextRefCopy30">'[53]FA Movement '!#REF!</definedName>
    <definedName name="TextRefCopy31">'[53]FA Movement '!#REF!</definedName>
    <definedName name="TextRefCopy32">'[53]FA Movement '!#REF!</definedName>
    <definedName name="TextRefCopy33">'[53]FA Movement '!#REF!</definedName>
    <definedName name="TextRefCopy34">'[53]FA Movement '!#REF!</definedName>
    <definedName name="TextRefCopy35">'[53]FA Movement '!#REF!</definedName>
    <definedName name="TextRefCopy36">'[53]FA Movement '!#REF!</definedName>
    <definedName name="TextRefCopy37">'[53]FA Movement '!#REF!</definedName>
    <definedName name="TextRefCopy38">'[53]FA Movement '!#REF!</definedName>
    <definedName name="TextRefCopy39">'[53]FA Movement '!#REF!</definedName>
    <definedName name="TextRefCopy4">#REF!</definedName>
    <definedName name="TextRefCopy40">'[53]FA Movement '!#REF!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'[53]FA Movement '!#REF!</definedName>
    <definedName name="TextRefCopy47">'[53]FA Movement '!#REF!</definedName>
    <definedName name="TextRefCopy48">'[55]Provisions'!$B$6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'[58]Test of FA Installation'!#REF!</definedName>
    <definedName name="TextRefCopy59">'[58]Test of FA Installation'!#REF!</definedName>
    <definedName name="TextRefCopy6">#REF!</definedName>
    <definedName name="TextRefCopy60">'[58]Test of FA Installation'!#REF!</definedName>
    <definedName name="TextRefCopy61">'[58]Test of FA Installation'!#REF!</definedName>
    <definedName name="TextRefCopy62">'[58]Test of FA Installation'!#REF!</definedName>
    <definedName name="TextRefCopy63">'[58]Test of FA Installation'!#REF!</definedName>
    <definedName name="TextRefCopy64">'[58]Test of FA Installation'!#REF!</definedName>
    <definedName name="TextRefCopy65">'[58]Test of FA Installation'!#REF!</definedName>
    <definedName name="TextRefCopy66">'[58]Test of FA Installation'!#REF!</definedName>
    <definedName name="TextRefCopy67">'[58]Test of FA Installation'!#REF!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'[58]Additions'!#REF!</definedName>
    <definedName name="TextRefCopy74">'[59]breakdown'!#REF!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'[58]Test of FA Installation'!#REF!</definedName>
    <definedName name="TextRefCopy8">#REF!</definedName>
    <definedName name="TextRefCopy80">'[60]Datasheet'!$G$16</definedName>
    <definedName name="TextRefCopy81">#REF!</definedName>
    <definedName name="TextRefCopy82">'[58]Test of FA Installation'!#REF!</definedName>
    <definedName name="TextRefCopy83">'[58]Test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'[54]depreciation testing'!#REF!</definedName>
    <definedName name="TextRefCopy9">#REF!</definedName>
    <definedName name="TextRefCopy90">#REF!</definedName>
    <definedName name="TextRefCopy91">'[61]% threshhold(salary)'!$C$6</definedName>
    <definedName name="TextRefCopy92">'[54]depreciation testing'!#REF!</definedName>
    <definedName name="TextRefCopy93">'[61]% threshhold(salary)'!$B$5</definedName>
    <definedName name="TextRefCopy94">#REF!</definedName>
    <definedName name="TextRefCopy95">'[62]depreciation testing'!#REF!</definedName>
    <definedName name="TextRefCopy96">'[61]% threshhold(salary)'!$C$6</definedName>
    <definedName name="TextRefCopy97">'[53]depreciation testing'!#REF!</definedName>
    <definedName name="TextRefCopy98">#REF!</definedName>
    <definedName name="TextRefCopy99">'[53]FA Movement '!#REF!</definedName>
    <definedName name="TextRefCopyRangeCount" hidden="1">9</definedName>
    <definedName name="Threshold">#REF!</definedName>
    <definedName name="tid">'[20]Tabeller'!$E$17</definedName>
    <definedName name="TONMILL">'[12]CamKum Prod'!$H$21</definedName>
    <definedName name="TONMIN">'[12]CamKum Prod'!$H$15</definedName>
    <definedName name="Total">#REF!</definedName>
    <definedName name="total_1" localSheetId="1">'[49]A 100'!#REF!</definedName>
    <definedName name="total_1">'[49]A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">'[63]F100-Trial BS'!#REF!</definedName>
    <definedName name="total1_0">'[63]F100-Trial BS'!$B$78</definedName>
    <definedName name="total1_00" localSheetId="1">'[49]A 100'!#REF!</definedName>
    <definedName name="total1_00">'[49]A 100'!#REF!</definedName>
    <definedName name="total1_01">#REF!</definedName>
    <definedName name="total2_00">'[49]A 100'!#REF!</definedName>
    <definedName name="total2_01">#REF!</definedName>
    <definedName name="total3_00">'[49]A 100'!#REF!</definedName>
    <definedName name="total3_01">#REF!</definedName>
    <definedName name="total4_00" localSheetId="1">#REF!</definedName>
    <definedName name="total4_00">#REF!</definedName>
    <definedName name="total4_01" localSheetId="1">#REF!</definedName>
    <definedName name="total4_01">#REF!</definedName>
    <definedName name="total5_00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unhide">#REF!</definedName>
    <definedName name="Unitname">'[39]SETUP'!$D$9</definedName>
    <definedName name="USD">150.2</definedName>
    <definedName name="v">#REF!</definedName>
    <definedName name="valid">#REF!</definedName>
    <definedName name="values">#REF!,#REF!,#REF!</definedName>
    <definedName name="valutac1">'[20]Tabeller'!$K$17</definedName>
    <definedName name="VAT">16%</definedName>
    <definedName name="version">"v.04.01.LC"</definedName>
    <definedName name="vfhn">'[64]Апрель'!#REF!</definedName>
    <definedName name="vfhn02u">'[65]Март'!#REF!</definedName>
    <definedName name="VOLUMES">#REF!</definedName>
    <definedName name="w" hidden="1">'[12]Prelim Cost'!$B$36:$L$36</definedName>
    <definedName name="WC">#REF!</definedName>
    <definedName name="wer">#REF!</definedName>
    <definedName name="WIDTH">#REF!</definedName>
    <definedName name="work_path">#REF!</definedName>
    <definedName name="working">#REF!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Loans." hidden="1">{"Summary report",#N/A,FALSE,"BBH";"Details - chart",#N/A,FALSE,"BBH"}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REF_COLUMN_1" hidden="1">'[66]AHEPS'!#REF!</definedName>
    <definedName name="XREF_COLUMN_10" hidden="1">'[66]AHEPS'!#REF!</definedName>
    <definedName name="XREF_COLUMN_2" hidden="1">#REF!</definedName>
    <definedName name="XREF_COLUMN_3" hidden="1">'[67]8250'!$D:$D</definedName>
    <definedName name="XREF_COLUMN_4" hidden="1">'[67]8140'!$P:$P</definedName>
    <definedName name="XREF_COLUMN_5" hidden="1">'[68]DD Reserve calculation'!#REF!</definedName>
    <definedName name="XREF_COLUMN_6" hidden="1">'[66]OshHPP'!#REF!</definedName>
    <definedName name="XREF_COLUMN_7" hidden="1">'[67]8145'!$P:$P</definedName>
    <definedName name="XREF_COLUMN_8" hidden="1">'[66]BHPP'!#REF!</definedName>
    <definedName name="XREF_COLUMN_9" hidden="1">'[67]8113'!$P:$P</definedName>
    <definedName name="XRefActiveRow" hidden="1">'[69]XREF'!$A$3</definedName>
    <definedName name="XRefColumnsCount" hidden="1">1</definedName>
    <definedName name="XRefCopy1" hidden="1">'[70]Cust acc 2003'!#REF!</definedName>
    <definedName name="XRefCopy12Row" hidden="1">'[66]XREF'!#REF!</definedName>
    <definedName name="XRefCopy17Row" hidden="1">'[66]XREF'!#REF!</definedName>
    <definedName name="XRefCopy1Row" hidden="1">'[69]XREF'!$2:$2</definedName>
    <definedName name="XRefCopy2" hidden="1">#REF!</definedName>
    <definedName name="XRefCopy3Row" hidden="1">#REF!</definedName>
    <definedName name="XRefCopy4" hidden="1">'[71]summary'!#REF!</definedName>
    <definedName name="XRefCopy5Row" hidden="1">'[72]XREF'!#REF!</definedName>
    <definedName name="XRefCopy9Row" hidden="1">'[66]XREF'!#REF!</definedName>
    <definedName name="XRefCopyRangeCount" hidden="1">8</definedName>
    <definedName name="XRefPaste10" hidden="1">'[67]8145'!$O$17</definedName>
    <definedName name="XRefPaste10Row" hidden="1">'[67]XREF'!$11:$11</definedName>
    <definedName name="XRefPaste11" hidden="1">'[67]8200'!$O$17</definedName>
    <definedName name="XRefPaste11Row" hidden="1">'[67]XREF'!$12:$12</definedName>
    <definedName name="XRefPaste12" hidden="1">'[67]8113'!$O$16</definedName>
    <definedName name="XRefPaste12Row" hidden="1">'[67]XREF'!$13:$13</definedName>
    <definedName name="XRefPaste13" hidden="1">'[67]8082'!$O$16</definedName>
    <definedName name="XRefPaste13Row" hidden="1">'[67]XREF'!$14:$14</definedName>
    <definedName name="XRefPaste1Row" hidden="1">#REF!</definedName>
    <definedName name="XRefPaste2Row" hidden="1">'[67]XREF'!$3:$3</definedName>
    <definedName name="XRefPaste3" hidden="1">'[67]8180 (8181,8182)'!$O$20</definedName>
    <definedName name="XRefPaste3Row" hidden="1">'[67]XREF'!$4:$4</definedName>
    <definedName name="XRefPaste4" hidden="1">'[67]8210'!$O$18</definedName>
    <definedName name="XRefPaste4Row" hidden="1">'[67]XREF'!$5:$5</definedName>
    <definedName name="XRefPaste5" hidden="1">'[67]8250'!$C$44</definedName>
    <definedName name="XRefPaste5Row" hidden="1">'[67]XREF'!$6:$6</definedName>
    <definedName name="XRefPaste6" hidden="1">'[67]8140'!$O$16</definedName>
    <definedName name="XRefPaste6Row" hidden="1">'[67]XREF'!$7:$7</definedName>
    <definedName name="XRefPaste7" hidden="1">#REF!</definedName>
    <definedName name="XRefPaste7Row" hidden="1">'[67]XREF'!$8:$8</definedName>
    <definedName name="XRefPaste8" hidden="1">#REF!</definedName>
    <definedName name="XRefPaste8Row" hidden="1">'[67]XREF'!$9:$9</definedName>
    <definedName name="XRefPaste9" hidden="1">'[67]8070'!$O$18</definedName>
    <definedName name="XRefPaste9Row" hidden="1">'[67]XREF'!$10:$10</definedName>
    <definedName name="XRefPasteRangeCount" hidden="1">1</definedName>
    <definedName name="year">'[33]Settings'!#REF!</definedName>
    <definedName name="z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а1">'[73]ЯНВАРЬ'!#REF!</definedName>
    <definedName name="Август">#REF!</definedName>
    <definedName name="август2002г">'[65]Сентябрь'!#REF!</definedName>
    <definedName name="адмрасходы">'[74]Лист2'!#REF!</definedName>
    <definedName name="амортизация">'[74]Лист2'!#REF!</definedName>
    <definedName name="Апрель">'[64]Апрель'!#REF!</definedName>
    <definedName name="апрель2000">'[65]Квартал'!#REF!</definedName>
    <definedName name="аренда">'[74]Лист2'!#REF!</definedName>
    <definedName name="баланс">'[75]Актив(1)'!$E:$E</definedName>
    <definedName name="биржа">'[76]База'!$A:$T</definedName>
    <definedName name="биржа1">'[76]База'!$B:$T</definedName>
    <definedName name="БЛРаздел1">'[77]ОборБалФормОтч'!$C$19:$C$24,'[77]ОборБалФормОтч'!$E$19:$F$24,'[77]ОборБалФормОтч'!$D$26:$F$31,'[77]ОборБалФормОтч'!$C$33:$C$38,'[77]ОборБалФормОтч'!$E$33:$F$38,'[77]ОборБалФормОтч'!$D$40:$F$43,'[77]ОборБалФормОтч'!$C$45:$C$48,'[77]ОборБалФормОтч'!$E$45:$F$48,'[77]ОборБалФормОтч'!$C$19</definedName>
    <definedName name="БЛРаздел2">'[77]ОборБалФормОтч'!$C$51:$C$58,'[77]ОборБалФормОтч'!$E$51:$F$58,'[77]ОборБалФормОтч'!$C$60:$C$63,'[77]ОборБалФормОтч'!$E$60:$F$63,'[77]ОборБалФормОтч'!$C$65:$C$67,'[77]ОборБалФормОтч'!$E$65:$F$67,'[77]ОборБалФормОтч'!$C$51</definedName>
    <definedName name="БЛРаздел3">'[77]ОборБалФормОтч'!$C$70:$C$72,'[77]ОборБалФормОтч'!$D$73:$F$73,'[77]ОборБалФормОтч'!$E$70:$F$72,'[77]ОборБалФормОтч'!$C$75:$C$77,'[77]ОборБалФормОтч'!$E$75:$F$77,'[77]ОборБалФормОтч'!$C$79:$C$82,'[77]ОборБалФормОтч'!$E$79:$F$82,'[77]ОборБалФормОтч'!$C$84:$C$86,'[77]ОборБалФормОтч'!$E$84:$F$86,'[77]ОборБалФормОтч'!$C$88:$C$89,'[77]ОборБалФормОтч'!$E$88:$F$89,'[77]ОборБалФормОтч'!$C$70</definedName>
    <definedName name="БЛРаздел4">'[77]ОборБалФормОтч'!$E$106:$F$107,'[77]ОборБалФормОтч'!$C$106:$C$107,'[77]ОборБалФормОтч'!$E$102:$F$104,'[77]ОборБалФормОтч'!$C$102:$C$104,'[77]ОборБалФормОтч'!$C$97:$C$100,'[77]ОборБалФормОтч'!$E$97:$F$100,'[77]ОборБалФормОтч'!$E$92:$F$95,'[77]ОборБалФормОтч'!$C$92:$C$95,'[77]ОборБалФормОтч'!$C$92</definedName>
    <definedName name="БЛРаздел5">'[77]ОборБалФормОтч'!$C$113:$C$114,'[77]ОборБалФормОтч'!$D$110:$F$112,'[77]ОборБалФормОтч'!$E$113:$F$114,'[77]ОборБалФормОтч'!$D$115:$F$115,'[77]ОборБалФормОтч'!$D$117:$F$119,'[77]ОборБалФормОтч'!$D$121:$F$122,'[77]ОборБалФормОтч'!$D$124:$F$126,'[77]ОборБалФормОтч'!$D$110</definedName>
    <definedName name="БЛРаздел6">'[77]ОборБалФормОтч'!$D$129:$F$132,'[77]ОборБалФормОтч'!$D$134:$F$135,'[77]ОборБалФормОтч'!$D$137:$F$140,'[77]ОборБалФормОтч'!$D$142:$F$144,'[77]ОборБалФормОтч'!$D$146:$F$150,'[77]ОборБалФормОтч'!$D$152:$F$154,'[77]ОборБалФормОтч'!$D$156:$F$162,'[77]ОборБалФормОтч'!$D$129</definedName>
    <definedName name="БЛРаздел7">'[77]ОборБалФормОтч'!$D$179:$F$185,'[77]ОборБалФормОтч'!$D$175:$F$177,'[77]ОборБалФормОтч'!$D$165:$F$173,'[77]ОборБалФормОтч'!$D$165</definedName>
    <definedName name="БЛРаздел8">'[77]ОборБалФормОтч'!$E$200:$F$207,'[77]ОборБалФормОтч'!$C$200:$C$207,'[77]ОборБалФормОтч'!$E$189:$F$198,'[77]ОборБалФормОтч'!$C$189:$C$198,'[77]ОборБалФормОтч'!$E$188:$F$188,'[77]ОборБалФормОтч'!$C$188</definedName>
    <definedName name="БЛРаздел9">'[77]ОборБалФормОтч'!$E$234:$F$237,'[77]ОборБалФормОтч'!$C$234:$C$237,'[77]ОборБалФормОтч'!$E$224:$F$232,'[77]ОборБалФормОтч'!$C$224:$C$232,'[77]ОборБалФормОтч'!$E$223:$F$223,'[77]ОборБалФормОтч'!$C$223,'[77]ОборБалФормОтч'!$E$217:$F$221,'[77]ОборБалФормОтч'!$C$217:$C$221,'[77]ОборБалФормОтч'!$E$210:$F$215,'[77]ОборБалФормОтч'!$C$210:$C$215,'[77]ОборБалФормОтч'!$C$210</definedName>
    <definedName name="БПДанные">'[77]ТитулЛистОтч'!$C$22:$D$33,'[77]ТитулЛистОтч'!$C$36:$D$48,'[77]ТитулЛистОтч'!$C$22</definedName>
    <definedName name="Всего">#REF!</definedName>
    <definedName name="выпуск">'[64]Январь'!#REF!</definedName>
    <definedName name="грп">#REF!</definedName>
    <definedName name="дата">#REF!</definedName>
    <definedName name="Дата_справки">#REF!</definedName>
    <definedName name="ДатаБаланса">#REF!</definedName>
    <definedName name="дек02">'[65]Сентябрь'!#REF!</definedName>
    <definedName name="дек2002год">'[64]Сентябрь'!#REF!</definedName>
    <definedName name="Декабрь">'[64]Декабрь'!#REF!</definedName>
    <definedName name="декабрь2002">'[64]Ноябрь'!#REF!</definedName>
    <definedName name="доллар">'[78]Данные'!$A:$F</definedName>
    <definedName name="за2002">'[64]Январь'!#REF!</definedName>
    <definedName name="за4мес">'[64]Квартал'!#REF!</definedName>
    <definedName name="Загол_1_1">#REF!</definedName>
    <definedName name="Загол_1_2">#REF!</definedName>
    <definedName name="Загол_1_3">#REF!</definedName>
    <definedName name="Загол_1_4">#REF!</definedName>
    <definedName name="Загол_1_5">#REF!</definedName>
    <definedName name="Загол_1_6">#REF!</definedName>
    <definedName name="Загол_1_7">#REF!</definedName>
    <definedName name="Загол_2_1">#REF!</definedName>
    <definedName name="Загол_2_2">#REF!</definedName>
    <definedName name="Загол_2_3">#REF!</definedName>
    <definedName name="Загол_2_4">#REF!</definedName>
    <definedName name="Загол_2_5">#REF!</definedName>
    <definedName name="Загол_2_6">#REF!</definedName>
    <definedName name="Загол_2_7">#REF!</definedName>
    <definedName name="_xlnm.Print_Titles">#N/A</definedName>
    <definedName name="Зарплата">#REF!</definedName>
    <definedName name="ЗглвПравый">#REF!</definedName>
    <definedName name="ЗглвПравыйДляЛистаБаланс">#REF!</definedName>
    <definedName name="земельный_налог">'[74]Лист2'!#REF!</definedName>
    <definedName name="зквартал">'[65]Январь'!#REF!</definedName>
    <definedName name="ИмяФайлаSQL">#REF!</definedName>
    <definedName name="инкассация">'[74]Лист2'!#REF!</definedName>
    <definedName name="Июль">'[64]Июль'!#REF!</definedName>
    <definedName name="июль2002">'[65]Декабрь'!#REF!</definedName>
    <definedName name="Июнь">'[64]Июнь'!#REF!</definedName>
    <definedName name="йй">[0]!йй</definedName>
    <definedName name="Квартал1">'[64]Квартал'!#REF!</definedName>
    <definedName name="Квартал2">#REF!</definedName>
    <definedName name="Квартал3">#REF!</definedName>
    <definedName name="Квартал4">#REF!</definedName>
    <definedName name="колич_РКО">'[74]Лист2'!#REF!</definedName>
    <definedName name="командировки">'[74]Лист2'!#REF!</definedName>
    <definedName name="лддлд">#REF!</definedName>
    <definedName name="Май">#REF!</definedName>
    <definedName name="Макрос1" localSheetId="1">'ф2'!Макрос1</definedName>
    <definedName name="Макрос1">#N/A</definedName>
    <definedName name="Март">'[64]Март'!#REF!</definedName>
    <definedName name="март02г">'[64]Январь'!#REF!</definedName>
    <definedName name="март2002">'[64]Июль'!#REF!</definedName>
    <definedName name="матер_содерж_зданий">'[74]Лист2'!#REF!</definedName>
    <definedName name="материальные_расх">'[74]Лист2'!#REF!</definedName>
    <definedName name="мрп">'[79]справка'!$A$4:$B$15</definedName>
    <definedName name="на_нач._года">#REF!,#REF!,#REF!,#REF!,#REF!,#REF!,#REF!,#REF!,#REF!,#REF!,#REF!,#REF!,#REF!,#REF!,#REF!,#REF!,#REF!</definedName>
    <definedName name="налог_имущество">'[74]Лист2'!#REF!</definedName>
    <definedName name="налог_транспорт">'[74]Лист2'!#REF!</definedName>
    <definedName name="налог_ЦБ">'[74]Лист2'!#REF!</definedName>
    <definedName name="налоги">'[74]Лист2'!#REF!</definedName>
    <definedName name="НДС">'[74]Лист2'!#REF!</definedName>
    <definedName name="Ноябрь">'[64]Ноябрь'!#REF!</definedName>
    <definedName name="Нстроки">#REF!</definedName>
    <definedName name="_xlnm.Print_Area" localSheetId="2">'Ф.3'!$A$1:$C$71</definedName>
    <definedName name="_xlnm.Print_Area" localSheetId="0">'ф1'!$A$1:$C$42</definedName>
    <definedName name="_xlnm.Print_Area" localSheetId="1">'ф2'!$A$1:$C$66</definedName>
    <definedName name="Область_печати_ИМ">#REF!</definedName>
    <definedName name="обмунд_инкасс">'[74]Лист2'!#REF!</definedName>
    <definedName name="обмундир_охраны">'[74]Лист2'!#REF!</definedName>
    <definedName name="обор">'[80]ОборБалФормОтч'!$C$70:$C$72,'[80]ОборБалФормОтч'!$D$73:$F$73,'[80]ОборБалФормОтч'!$E$70:$F$72,'[80]ОборБалФормОтч'!$C$75:$C$77,'[80]ОборБалФормОтч'!$E$75:$F$77,'[80]ОборБалФормОтч'!$C$79:$C$82,'[80]ОборБалФормОтч'!$E$79:$F$82,'[80]ОборБалФормОтч'!$C$84:$C$86,'[80]ОборБалФормОтч'!$E$84:$F$86,'[80]ОборБалФормОтч'!$C$88:$C$89,'[80]ОборБалФормОтч'!$E$88:$F$89,'[80]ОборБалФормОтч'!$C$70</definedName>
    <definedName name="обороты">'[80]ОборБалФормОтч'!$C$19:$C$24,'[80]ОборБалФормОтч'!$E$19:$F$24,'[80]ОборБалФормОтч'!$D$26:$F$31,'[80]ОборБалФормОтч'!$C$33:$C$38,'[80]ОборБалФормОтч'!$E$33:$F$38,'[80]ОборБалФормОтч'!$D$40:$F$43,'[80]ОборБалФормОтч'!$C$45:$C$48,'[80]ОборБалФормОтч'!$E$45:$F$48,'[80]ОборБалФормОтч'!$C$19</definedName>
    <definedName name="Обязательства_по_форфейтинговым_операциям">'[36]31.12.03'!$E$829</definedName>
    <definedName name="окт">'[64]Март'!#REF!</definedName>
    <definedName name="Октябрь">#REF!</definedName>
    <definedName name="октябрь2002">'[64]Январь'!#REF!</definedName>
    <definedName name="октябрьуслуги">'[64]Сентябрь'!#REF!</definedName>
    <definedName name="оол">#REF!</definedName>
    <definedName name="оплата_труда">'[74]Лист2'!#REF!</definedName>
    <definedName name="охрана">'[74]Лист2'!#REF!</definedName>
    <definedName name="Период_отгрузки">#REF!</definedName>
    <definedName name="подгот_кадров">'[74]Лист2'!#REF!</definedName>
    <definedName name="Подготовка_к_печати_и_сохранение0710">[0]!Подготовка_к_печати_и_сохранение0710</definedName>
    <definedName name="подписка">'[74]Лист2'!#REF!</definedName>
    <definedName name="прил14_нов" localSheetId="1">'ф2'!прил14_нов</definedName>
    <definedName name="прил14_нов">#N/A</definedName>
    <definedName name="проч_адмрасх">'[74]Лист2'!#REF!</definedName>
    <definedName name="проч_операц">'[74]Лист2'!#REF!</definedName>
    <definedName name="прочие_налог">'[74]Лист2'!#REF!</definedName>
    <definedName name="прочие_общехоз">'[74]Лист2'!#REF!</definedName>
    <definedName name="прочие_расх">'[74]Лист2'!#REF!</definedName>
    <definedName name="расх_мат_охраны">'[74]Лист2'!#REF!</definedName>
    <definedName name="расх_матер_инкасс">'[74]Лист2'!#REF!</definedName>
    <definedName name="реклама">'[74]Лист2'!#REF!</definedName>
    <definedName name="ремонт">'[74]Лист2'!#REF!</definedName>
    <definedName name="РОблКл1">#REF!</definedName>
    <definedName name="РОблКл2">#REF!</definedName>
    <definedName name="РОблКл3">#REF!</definedName>
    <definedName name="РОблКл4">#REF!</definedName>
    <definedName name="РОблКл5">#REF!</definedName>
    <definedName name="РОблКл6">#REF!</definedName>
    <definedName name="РОблКл7">#REF!</definedName>
    <definedName name="роДатаОтчетаSQL">#REF!</definedName>
    <definedName name="роЗаголовок1">#REF!</definedName>
    <definedName name="роЗаголовок2">#REF!</definedName>
    <definedName name="роЗаголовок3">#REF!</definedName>
    <definedName name="роИмяБанка">#REF!</definedName>
    <definedName name="роИмяФайлаТелеграммы">#REF!</definedName>
    <definedName name="роКаталогФайлаТелеграммы">#REF!</definedName>
    <definedName name="роКодМФО">#REF!</definedName>
    <definedName name="роПодпись1">#REF!</definedName>
    <definedName name="роПодпись2">#REF!</definedName>
    <definedName name="роПодпись3">#REF!</definedName>
    <definedName name="роПодпись4">#REF!</definedName>
    <definedName name="роРазделитель1">#REF!</definedName>
    <definedName name="роРазделитель2">#REF!</definedName>
    <definedName name="роРазделитель3">#REF!</definedName>
    <definedName name="Сводный_баланс_н_п_с">[0]!Сводный_баланс_н_п_с</definedName>
    <definedName name="связь">'[74]Лист2'!#REF!</definedName>
    <definedName name="сент">'[64]Июнь'!#REF!</definedName>
    <definedName name="сент2002">'[65]Январь'!#REF!</definedName>
    <definedName name="Сентябрь">'[64]Сентябрь'!#REF!</definedName>
    <definedName name="сентябрь2000год">'[65]Март'!#REF!</definedName>
    <definedName name="содерж_помещ">'[74]Лист2'!#REF!</definedName>
    <definedName name="спец_одежд_обсл_перс">'[74]Лист2'!#REF!</definedName>
    <definedName name="СТРОИТЕЛЬСТВО">#REF!</definedName>
    <definedName name="Строки">#REF!</definedName>
    <definedName name="счет221">'[64]Март'!#REF!</definedName>
    <definedName name="сщзн">[0]!сщзн</definedName>
    <definedName name="т">[0]!т</definedName>
    <definedName name="текдепоз">#REF!</definedName>
    <definedName name="техобслуж_ВТ">'[74]Лист2'!#REF!</definedName>
    <definedName name="техобслуж_ОС">'[74]Лист2'!#REF!</definedName>
    <definedName name="тов6м">'[64]Июль'!#REF!</definedName>
    <definedName name="транспорт">'[74]Лист2'!#REF!</definedName>
    <definedName name="Требования_к_должнику_по_форфейтинговым_операциям">'[36]31.12.03'!$E$789</definedName>
    <definedName name="Узлы">#REF!</definedName>
    <definedName name="Упорядочить_по_областям">[81]!Упорядочить_по_областям</definedName>
    <definedName name="усл">'[64]Сентябрь'!#REF!</definedName>
    <definedName name="усл2002">'[64]Январь'!#REF!</definedName>
    <definedName name="услуги">'[64]Сентябрь'!#REF!</definedName>
    <definedName name="ф77">#REF!</definedName>
    <definedName name="фев02г">'[65]Ноябрь'!#REF!</definedName>
    <definedName name="февр">'[64]Июнь'!#REF!</definedName>
    <definedName name="Февраль">#REF!</definedName>
    <definedName name="Флажок16_Щелкнуть">[0]!Флажок16_Щелкнуть</definedName>
    <definedName name="Цена_03">'[82]LME_prices'!#REF!</definedName>
    <definedName name="Цена_33">'[82]LME_prices'!#REF!</definedName>
    <definedName name="Цена_34">'[82]LME_prices'!#REF!</definedName>
    <definedName name="Цена_35">'[82]LME_prices'!#REF!</definedName>
    <definedName name="Цена_4">#REF!</definedName>
    <definedName name="Цена_5">#REF!</definedName>
    <definedName name="Цена_55">'[82]LME_prices'!$F$177</definedName>
    <definedName name="Цена_97">#REF!</definedName>
    <definedName name="Цена_переработки">#REF!</definedName>
    <definedName name="ЦенаFCA_53">'[82]LME_prices'!#REF!</definedName>
    <definedName name="Январь">'[64]Январь'!#REF!</definedName>
    <definedName name="январь2002">'[65]Ноябрь'!#REF!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<sst xmlns="http://schemas.openxmlformats.org/spreadsheetml/2006/main" count="187" uniqueCount="157">
  <si>
    <t>(в тысячах тенге)</t>
  </si>
  <si>
    <t>Процентные доходы</t>
  </si>
  <si>
    <t>Инвестиции в иные организации</t>
  </si>
  <si>
    <t xml:space="preserve">Долговые ценные бумаги </t>
  </si>
  <si>
    <t>Инвестиции, удерживаемые до погашения</t>
  </si>
  <si>
    <t xml:space="preserve">Ссуды, предоставленные клиентам </t>
  </si>
  <si>
    <t xml:space="preserve">Средства, предоставленные банкам </t>
  </si>
  <si>
    <t>Процентные расходы</t>
  </si>
  <si>
    <t xml:space="preserve">Выпущенные долговые ценные бумаги </t>
  </si>
  <si>
    <t>Выпущенные субординированные облигации</t>
  </si>
  <si>
    <t>Ссуды банков и других финансовых институтов</t>
  </si>
  <si>
    <t>Займы от материнской компании</t>
  </si>
  <si>
    <t>Вклады банков</t>
  </si>
  <si>
    <t>Ссуды и средства, предоставленные Правительством Республики Казахстан</t>
  </si>
  <si>
    <t xml:space="preserve">Средства клиентов </t>
  </si>
  <si>
    <t>Чистый доход/(убыток) от операций с иностранной валютой</t>
  </si>
  <si>
    <t>Чистый  реализованный доход/(убыток) от  инвестиций с активами, имеющимся в наличии для продажи</t>
  </si>
  <si>
    <t>Доход/(убыток) от выкупа долговых ценных бумаг</t>
  </si>
  <si>
    <t>Восстановление/(формирование) резерва под обесценение по займам, выданным клиентам</t>
  </si>
  <si>
    <t>Восстановление/(формирование) резерва под обесценение по ценным бумагам</t>
  </si>
  <si>
    <t>Восстановление/(формирование) резерва под обесценение по вкладам, размещенным в других банках</t>
  </si>
  <si>
    <t xml:space="preserve">Восстановление/(формирование) резерва под обесценение по прочим активам </t>
  </si>
  <si>
    <t>Восстановление/(формирование) резерва по аккредитивам</t>
  </si>
  <si>
    <t xml:space="preserve">Амортизация основных средств и нематериальных активов </t>
  </si>
  <si>
    <t xml:space="preserve">Налоги, кроме налога на прибыль </t>
  </si>
  <si>
    <t xml:space="preserve">Прочие операционные расходы </t>
  </si>
  <si>
    <t>ПРИБЫЛЬ/(УБЫТОК) ЗА ПЕРИОД</t>
  </si>
  <si>
    <t xml:space="preserve">         АО "БРК-Лизинг" дочерняя организация АО "Банк Развития Казахстана"</t>
  </si>
  <si>
    <t xml:space="preserve">Заработная плата работников и налоги по заработной плате </t>
  </si>
  <si>
    <t xml:space="preserve">Заместитель Председателя Правления </t>
  </si>
  <si>
    <t>Главный бухгалтер</t>
  </si>
  <si>
    <t xml:space="preserve">А. Тулепбергенова </t>
  </si>
  <si>
    <t>Отчет о финансовом положении</t>
  </si>
  <si>
    <t>АО "БРК-Лизинг" дочерняя организация АО "Банк Развития Казахстана"</t>
  </si>
  <si>
    <t>АКТИВЫ</t>
  </si>
  <si>
    <t>Денежные средства и их эквиваленты</t>
  </si>
  <si>
    <t>Счета и депозиты в банках</t>
  </si>
  <si>
    <t xml:space="preserve">Дебиторская задолженность по финансовой аренде </t>
  </si>
  <si>
    <t>Финансовые активы, имеющиеся в наличии для продажи</t>
  </si>
  <si>
    <t>Активы для передачи по договорам финансовой аренды</t>
  </si>
  <si>
    <t>Основные средства и нематериальные активы</t>
  </si>
  <si>
    <t xml:space="preserve">Прочие активы </t>
  </si>
  <si>
    <t>Итого активов</t>
  </si>
  <si>
    <t xml:space="preserve">ОБЯЗАТЕЛЬСТВА </t>
  </si>
  <si>
    <t>Выпущенные долговые ценные бумаги</t>
  </si>
  <si>
    <t>Кредиторская задолженность по сделкам  "РЕПО"</t>
  </si>
  <si>
    <t>Кредиторская задолженность</t>
  </si>
  <si>
    <t>Доходы будущих периодов</t>
  </si>
  <si>
    <t>Прочие обязательства</t>
  </si>
  <si>
    <t>Итого обязательств</t>
  </si>
  <si>
    <t>КАПИТАЛ</t>
  </si>
  <si>
    <t>Акционерный капитал</t>
  </si>
  <si>
    <t>Резерв по переоценке финансовых активов, имеющихся в наличии для продажи</t>
  </si>
  <si>
    <t>(Накопленный убыток)/нераспределенная прибыль прошлых лет</t>
  </si>
  <si>
    <t xml:space="preserve">(Накопленный убыток)/нераспределенная прибыль отчетного периода </t>
  </si>
  <si>
    <t>Итого капитала</t>
  </si>
  <si>
    <t>ИТОГО ОБЯЗАТЕЛЬСТВ И КАПИТАЛА</t>
  </si>
  <si>
    <t>А. Тулепбергенова</t>
  </si>
  <si>
    <t>Дебиторская задолженность по сделкам обратного "РЕПО"</t>
  </si>
  <si>
    <t>Авансы, полученные по финансовой аренде</t>
  </si>
  <si>
    <t>Восстановление/(формирование) резерва под обесценение по  активам  для передачи в финансовую аренду</t>
  </si>
  <si>
    <t>Общие административные расходы</t>
  </si>
  <si>
    <t xml:space="preserve"> 31.12.2013</t>
  </si>
  <si>
    <t xml:space="preserve">Отчет о прибыли или убытке и прочем совокупном доходе </t>
  </si>
  <si>
    <t xml:space="preserve">      (в тысячах тенге)</t>
  </si>
  <si>
    <t>Чистый процентный доход</t>
  </si>
  <si>
    <t>Доход/(убыток) от операционной деятельности</t>
  </si>
  <si>
    <t>Прибыль/(убыток) до налогообложения</t>
  </si>
  <si>
    <t>Расход по подоходному налогу</t>
  </si>
  <si>
    <t>Прочий совокупный доход,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</si>
  <si>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</si>
  <si>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Чистое изменение справедливой стоимости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</si>
  <si>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</si>
  <si>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</si>
  <si>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</si>
  <si>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Итого прочего совокупного дохода за период,за вычетом подоходного налога</t>
  </si>
  <si>
    <t>Итого совокупного дохода за период</t>
  </si>
  <si>
    <t xml:space="preserve">К. Байсанов </t>
  </si>
  <si>
    <t>Отчет об изменениях в капитале</t>
  </si>
  <si>
    <t>Резерв по переоценке активов, имеющихся в наличии для продажи</t>
  </si>
  <si>
    <t>Накопленные убытки</t>
  </si>
  <si>
    <t>Всего</t>
  </si>
  <si>
    <t>Остаток на 01 января 2013 года</t>
  </si>
  <si>
    <t>Итого совокупного дохода</t>
  </si>
  <si>
    <t>Прибыль за период</t>
  </si>
  <si>
    <t>Прочий совокупный доход</t>
  </si>
  <si>
    <t xml:space="preserve">Чистое изменение справедливой стоимости финансовых активов, имеющихся в наличии для продажи, за вычетом подоходного налога </t>
  </si>
  <si>
    <t>Чистое изменение справедливой стоимости активов, имеющихся в наличии для продажи, переведенное в состав прибыли или убытка, за вычетом подоходного налога</t>
  </si>
  <si>
    <t>Итого прочего совокупного дохода</t>
  </si>
  <si>
    <t>Итого совокупного убытка за период</t>
  </si>
  <si>
    <t xml:space="preserve">Операции с собственниками, отраженные непосредственно в капитале  </t>
  </si>
  <si>
    <t xml:space="preserve">Выпуск акций </t>
  </si>
  <si>
    <t>Остаток на 01 января 2014 года</t>
  </si>
  <si>
    <t xml:space="preserve">Итого совокупного дохода за период </t>
  </si>
  <si>
    <t>Операции с собственниками, отраженные непосредственно в составе капитала</t>
  </si>
  <si>
    <t>Отчет о движении денежных средств</t>
  </si>
  <si>
    <t>ДВИЖЕНИЕ ДЕНЕЖНЫХ СРЕДСТВ ОТ ОПЕРАЦИОННОЙ ДЕЯТЕЛЬНОСТИ</t>
  </si>
  <si>
    <t xml:space="preserve">Процентные доходы </t>
  </si>
  <si>
    <t>Ценные бумаги</t>
  </si>
  <si>
    <t>Финансовая аренда клиентам</t>
  </si>
  <si>
    <t>Средства в финансовых учреждениях</t>
  </si>
  <si>
    <t>Соглашения обратного РЕПО</t>
  </si>
  <si>
    <t xml:space="preserve">Процентные расходы </t>
  </si>
  <si>
    <t>Займы от Материнской компании</t>
  </si>
  <si>
    <t>Расходы от операций прямого РЕПО</t>
  </si>
  <si>
    <t xml:space="preserve">Чистые поступления/(выплаты) от операций с иностранной валютой </t>
  </si>
  <si>
    <t>Чистые поступления/(выплаты) от операций с производными финансовыми инструментами</t>
  </si>
  <si>
    <t xml:space="preserve">Прочий доход/(убыток), нетто </t>
  </si>
  <si>
    <t xml:space="preserve">Общие и административные расходы </t>
  </si>
  <si>
    <t xml:space="preserve">(Увеличение)/уменьшение операционных активов </t>
  </si>
  <si>
    <t>Счета и вклады в банках и других финансовых институтах</t>
  </si>
  <si>
    <t>Дебиторская задолженность по сделкам "обратного РЕПО"</t>
  </si>
  <si>
    <t xml:space="preserve">Займы, выданные клиентам  </t>
  </si>
  <si>
    <t>Дебиторская задолженность по договорам финансовой аренды</t>
  </si>
  <si>
    <t>Авансы по договорам финансовой аренды</t>
  </si>
  <si>
    <t>Активы, подлежащие переводу по договорам финансовой аренды</t>
  </si>
  <si>
    <t xml:space="preserve">Производные финансовые инструменты </t>
  </si>
  <si>
    <t>Увеличение/(уменьшение) операционных обязательств</t>
  </si>
  <si>
    <t>Займы от Правительства Республики Казахстан</t>
  </si>
  <si>
    <t>Займы от банков и прочих финансовых институтов</t>
  </si>
  <si>
    <t>Текущие счета и вклады клиентов</t>
  </si>
  <si>
    <t>Кредиторская задолженность по сделкам "репо"</t>
  </si>
  <si>
    <t>Авансы полученные</t>
  </si>
  <si>
    <t xml:space="preserve">Кредиторская задолженность </t>
  </si>
  <si>
    <t>Чистое выбытие денежных средств от операционной деятельности до уплаты налогов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</si>
  <si>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</si>
  <si>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</si>
  <si>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</si>
  <si>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 xml:space="preserve">Приобретение основных средств и нематериальных активов </t>
  </si>
  <si>
    <t xml:space="preserve">Реализация основных средств и нематериальных активов </t>
  </si>
  <si>
    <t xml:space="preserve">Приобретение активов, имеющихся в наличии для продажи </t>
  </si>
  <si>
    <t xml:space="preserve">Выбытие и погашение активов, имеющихся в наличии для продажи 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</si>
  <si>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</si>
  <si>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</si>
  <si>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Прочие распределения</t>
  </si>
  <si>
    <t>Поступления от размещения долговых ценных бумаг</t>
  </si>
  <si>
    <t>Выкуп и изменения в выпущенных долговых ценных бумагах</t>
  </si>
  <si>
    <t>Займы от Материнского Банка</t>
  </si>
  <si>
    <t>Погашение займов от Материнского Банка</t>
  </si>
  <si>
    <t>Поступления от размещения субординированного долга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</si>
  <si>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</si>
  <si>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</si>
  <si>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 xml:space="preserve">Чистое (уменьшение)/увеличение денежных средств и их эквивалентов </t>
  </si>
  <si>
    <t>Денежные средства и их эквиваленты на начало периода</t>
  </si>
  <si>
    <t>Денежные средства и их эквиваленты на конец периода</t>
  </si>
  <si>
    <t>К.Байсанов</t>
  </si>
  <si>
    <t>Базовая прибыль на одну акцию в тенге</t>
  </si>
  <si>
    <t>Чистая прибыль от операций со встроенными производными финансовыми инструментами</t>
  </si>
  <si>
    <t>Прочие доходы/(расходы), нетто</t>
  </si>
  <si>
    <t>по состоянию на 30 сентября 2014 г.</t>
  </si>
  <si>
    <t xml:space="preserve">Авансы по договорам финансовой аренды </t>
  </si>
  <si>
    <t xml:space="preserve">                          за девять месяцев, закончившиеся 30.09.2014 г.</t>
  </si>
  <si>
    <t xml:space="preserve">   за девять месяцев, закончившиеся 30.09.2014 г.</t>
  </si>
  <si>
    <t xml:space="preserve">Остаток на 30 сентября 2013 года </t>
  </si>
  <si>
    <t xml:space="preserve">Остаток на 30 сентября 2014 года </t>
  </si>
  <si>
    <t>Балансовая стоимость одной простой акции на 30.09.2014 г. составляет 35 951,35 тг., на 31.12.2013 г. 35 789,52 тг.</t>
  </si>
  <si>
    <t xml:space="preserve">         за девять месяцев, закончившиеся 30.09.2014 г.</t>
  </si>
</sst>
</file>

<file path=xl/styles.xml><?xml version="1.0" encoding="utf-8"?>
<styleSheet xmlns="http://schemas.openxmlformats.org/spreadsheetml/2006/main">
  <numFmts count="1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_);* \(#,##0\);&quot;-&quot;??_);@"/>
    <numFmt numFmtId="165" formatCode="_-* #,##0\ &quot;руб&quot;_-;\-* #,##0\ &quot;руб&quot;_-;_-* &quot;-&quot;\ &quot;руб&quot;_-;_-@_-"/>
    <numFmt numFmtId="166" formatCode="_-&quot;£&quot;* #,##0_-;\-&quot;£&quot;* #,##0_-;_-&quot;£&quot;* &quot;-&quot;_-;_-@_-"/>
    <numFmt numFmtId="167" formatCode="&quot;?.&quot;#,##0_);[Red]\(&quot;?.&quot;#,##0\)"/>
    <numFmt numFmtId="168" formatCode="&quot;?.&quot;#,##0.00_);[Red]\(&quot;?.&quot;#,##0.00\)"/>
    <numFmt numFmtId="169" formatCode="&quot;£&quot;#,##0;\-&quot;£&quot;#,##0"/>
    <numFmt numFmtId="170" formatCode="_(* #,##0.0_);_(* \(#,##0.00\);_(* &quot;-&quot;??_);_(@_)"/>
    <numFmt numFmtId="171" formatCode="#,##0;\-#,##0;&quot;-&quot;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#,##0.000_);\(#,##0.000\)"/>
    <numFmt numFmtId="177" formatCode="_-&quot;$&quot;* #,##0.00_-;\-&quot;$&quot;* #,##0.00_-;_-&quot;$&quot;* &quot;-&quot;??_-;_-@_-"/>
    <numFmt numFmtId="178" formatCode="0.0%;\(0.0%\)"/>
    <numFmt numFmtId="179" formatCode="&quot;£&quot;#,\);\(&quot;£&quot;#,##0\)"/>
    <numFmt numFmtId="180" formatCode="_-* #,##0\ _K_c_-;\-* #,##0\ _K_c_-;_-* &quot;-&quot;\ _K_c_-;_-@_-"/>
    <numFmt numFmtId="181" formatCode="_-* #,##0.00\ _K_c_-;\-* #,##0.00\ _K_c_-;_-* &quot;-&quot;??\ _K_c_-;_-@_-"/>
    <numFmt numFmtId="182" formatCode="_(* #,##0_);_(* \(#,##0\);_(* &quot;-&quot;_);_(@_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-* #,##0.00_-;\-* #,##0.00_-;_-* &quot;-&quot;??_-;_-@_-"/>
    <numFmt numFmtId="191" formatCode="_ * #,##0.00_)_р_._ ;_ * \(#,##0.00\)_р_._ ;_ * &quot;-&quot;??_)_р_._ ;_ @_ "/>
    <numFmt numFmtId="192" formatCode="_(* #,##0.00_);_(* \(#,##0.00\);_(* &quot;-&quot;??_);_(@_)"/>
    <numFmt numFmtId="193" formatCode="_._.* \(#,##0\)_%;_._.* #,##0_)_%;_._.* 0_)_%;_._.@_)_%"/>
    <numFmt numFmtId="194" formatCode="_._.&quot;£&quot;* \(#,##0\)_%;_._.&quot;£&quot;* #,##0_)_%;_._.&quot;£&quot;* 0_)_%;_._.@_)_%"/>
    <numFmt numFmtId="195" formatCode="* \(#,##0\);* #,##0_);&quot;-&quot;??_);@"/>
    <numFmt numFmtId="196" formatCode="&quot;£&quot;* #,##0_)_%;&quot;£&quot;* \(#,##0\)_%;&quot;£&quot;* &quot;-&quot;??_)_%;@_)_%"/>
    <numFmt numFmtId="197" formatCode="_._.&quot;£&quot;* #,##0.0_)_%;_._.&quot;£&quot;* \(#,##0.0\)_%"/>
    <numFmt numFmtId="198" formatCode="&quot;£&quot;* #,##0.0_)_%;&quot;£&quot;* \(#,##0.0\)_%;&quot;£&quot;* \ .0_)_%"/>
    <numFmt numFmtId="199" formatCode="_._.&quot;$&quot;* #,##0.0_)_%;_._.&quot;$&quot;* \(#,##0.0\)_%"/>
    <numFmt numFmtId="200" formatCode="_._.&quot;£&quot;* #,##0.00_)_%;_._.&quot;£&quot;* \(#,##0.00\)_%"/>
    <numFmt numFmtId="201" formatCode="&quot;£&quot;* #,##0.00_)_%;&quot;£&quot;* \(#,##0.00\)_%;&quot;£&quot;* \ .00_)_%"/>
    <numFmt numFmtId="202" formatCode="_._.&quot;$&quot;* #,##0.00_)_%;_._.&quot;$&quot;* \(#,##0.00\)_%"/>
    <numFmt numFmtId="203" formatCode="_._.&quot;£&quot;* #,##0.000_)_%;_._.&quot;£&quot;* \(#,##0.000\)_%"/>
    <numFmt numFmtId="204" formatCode="&quot;£&quot;* #,##0.000_)_%;&quot;£&quot;* \(#,##0.000\)_%;&quot;£&quot;* \ .000_)_%"/>
    <numFmt numFmtId="205" formatCode="_._.&quot;$&quot;* #,##0.000_)_%;_._.&quot;$&quot;* \(#,##0.000\)_%"/>
    <numFmt numFmtId="206" formatCode="_-&quot;£&quot;* #,##0.00_-;\-&quot;£&quot;* #,##0.00_-;_-&quot;£&quot;* &quot;-&quot;??_-;_-@_-"/>
    <numFmt numFmtId="207" formatCode="[$-409]d\-mmm\-yy;@"/>
    <numFmt numFmtId="208" formatCode="[$-409]d\-mmm;@"/>
    <numFmt numFmtId="209" formatCode="mmmm\ d\,\ yyyy"/>
    <numFmt numFmtId="210" formatCode="_-* #,##0\ _z_3_-;\-* #,##0\ _z_3_-;_-* &quot;-&quot;\ _z_3_-;_-@_-"/>
    <numFmt numFmtId="211" formatCode="_-* #,##0.00\ _z_3_-;\-* #,##0.00\ _z_3_-;_-* &quot;-&quot;??\ _z_3_-;_-@_-"/>
    <numFmt numFmtId="212" formatCode="_-* #,##0.00\ [$€-1]_-;\-* #,##0.00\ [$€-1]_-;_-* &quot;-&quot;??\ [$€-1]_-"/>
    <numFmt numFmtId="213" formatCode="_-* #,##0.00[$€-1]_-;\-* #,##0.00[$€-1]_-;_-* &quot;-&quot;??[$€-1]_-"/>
    <numFmt numFmtId="214" formatCode="#,##0\ \ ;\(#,##0\)\ ;\—\ \ \ \ "/>
    <numFmt numFmtId="215" formatCode="_(#,##0;\(#,##0\);\-;&quot;  &quot;@"/>
    <numFmt numFmtId="216" formatCode="&quot;£&quot;#,##0\ ;\-&quot;£&quot;#,##0"/>
    <numFmt numFmtId="217" formatCode="&quot;£&quot;#,##0.00\ ;\(&quot;£&quot;#,##0.00\)"/>
    <numFmt numFmtId="218" formatCode="_(&quot;R$&quot;* #,##0_);_(&quot;R$&quot;* \(#,##0\);_(&quot;R$&quot;* &quot;-&quot;_);_(@_)"/>
    <numFmt numFmtId="219" formatCode="_(&quot;R$&quot;* #,##0.00_);_(&quot;R$&quot;* \(#,##0.00\);_(&quot;R$&quot;* &quot;-&quot;??_);_(@_)"/>
    <numFmt numFmtId="220" formatCode="#,##0.00&quot; $&quot;;[Red]\-#,##0.00&quot; $&quot;"/>
    <numFmt numFmtId="221" formatCode="0.00_)"/>
    <numFmt numFmtId="222" formatCode="mmm/dd"/>
    <numFmt numFmtId="223" formatCode="#\ ##0;\-#\ ##0"/>
    <numFmt numFmtId="224" formatCode="#\ ##0.0000000000;\-#\ ##0.0000000000"/>
    <numFmt numFmtId="225" formatCode="#\ ##0.0;\-#\ ##0.0"/>
    <numFmt numFmtId="226" formatCode="#\ ##0.00;\-#\ ##0.00"/>
    <numFmt numFmtId="227" formatCode="#\ ##0.000;\-#\ ##0.000"/>
    <numFmt numFmtId="228" formatCode="#\ ##0.0000;\-#\ ##0.0000"/>
    <numFmt numFmtId="229" formatCode="#\ ##0.00000;\-#\ ##0.00000"/>
    <numFmt numFmtId="230" formatCode="#\ ##0.000000;\-#\ ##0.000000"/>
    <numFmt numFmtId="231" formatCode="#\ ##0.0000000;\-#\ ##0.0000000"/>
    <numFmt numFmtId="232" formatCode="#\ ##0.00000000;\-#\ ##0.00000000"/>
    <numFmt numFmtId="233" formatCode="#\ ##0.000000000;\-#\ ##0.000000000"/>
    <numFmt numFmtId="234" formatCode="_(* #,##0,_);_(* \(#,##0,\);_(* &quot;-&quot;_);_(@_)"/>
    <numFmt numFmtId="235" formatCode="_-* #,##0\ _đ_._-;\-* #,##0\ _đ_._-;_-* &quot;-&quot;\ _đ_._-;_-@_-"/>
    <numFmt numFmtId="236" formatCode="_-* #,##0_-;\-* #,##0_-;_-* &quot;-&quot;_-;_-@_-"/>
    <numFmt numFmtId="237" formatCode="\(#,##0.0\)"/>
    <numFmt numFmtId="238" formatCode="#,##0\ &quot;?.&quot;;\-#,##0\ &quot;?.&quot;"/>
    <numFmt numFmtId="239" formatCode="0_)%;\(0\)%"/>
    <numFmt numFmtId="240" formatCode="_._._(* 0_)%;_._.* \(0\)%"/>
    <numFmt numFmtId="241" formatCode="_(0_)%;\(0\)%"/>
    <numFmt numFmtId="242" formatCode="0%_);\(0%\)"/>
    <numFmt numFmtId="243" formatCode="_-* #,##0\ _$_-;\-* #,##0\ _$_-;_-* &quot;-&quot;\ _$_-;_-@_-"/>
    <numFmt numFmtId="244" formatCode="_(0.0_)%;\(0.0\)%"/>
    <numFmt numFmtId="245" formatCode="_._._(* 0.0_)%;_._.* \(0.0\)%"/>
    <numFmt numFmtId="246" formatCode="_(0.00_)%;\(0.00\)%"/>
    <numFmt numFmtId="247" formatCode="_._._(* 0.00_)%;_._.* \(0.00\)%"/>
    <numFmt numFmtId="248" formatCode="_(0.000_)%;\(0.000\)%"/>
    <numFmt numFmtId="249" formatCode="_._._(* 0.000_)%;_._.* \(0.000\)%"/>
    <numFmt numFmtId="250" formatCode="\+0.0;\-0.0"/>
    <numFmt numFmtId="251" formatCode="\+0.0%;\-0.0%"/>
    <numFmt numFmtId="252" formatCode="mm/dd/yy"/>
    <numFmt numFmtId="253" formatCode="\ #,##0;[Red]\-#,##0"/>
    <numFmt numFmtId="254" formatCode="&quot;$&quot;#,##0"/>
    <numFmt numFmtId="255" formatCode="#\ ##0&quot;zі&quot;_.00&quot;gr&quot;;\(#\ ##0.00\z\і\)"/>
    <numFmt numFmtId="256" formatCode="&quot;£&quot;#,\);\(&quot;£&quot;#,\)"/>
    <numFmt numFmtId="257" formatCode="#\ ##0&quot;zі&quot;.00&quot;gr&quot;;\(#\ ##0&quot;zі&quot;.00&quot;gr&quot;\)"/>
    <numFmt numFmtId="258" formatCode="&quot;£&quot;#,;\(&quot;£&quot;#,\)"/>
    <numFmt numFmtId="259" formatCode="#,##0;[Red]&quot;-&quot;#,##0"/>
    <numFmt numFmtId="260" formatCode="#,##0.00;[Red]&quot;-&quot;#,##0.00"/>
    <numFmt numFmtId="261" formatCode="#,##0\ &quot;kr&quot;;[Red]\-#,##0\ &quot;kr&quot;"/>
    <numFmt numFmtId="262" formatCode="#,##0.00\ &quot;kr&quot;;[Red]\-#,##0.00\ &quot;kr&quot;"/>
    <numFmt numFmtId="263" formatCode="_-* #,##0.00\ _T_L_-;\-* #,##0.00\ _T_L_-;_-* &quot;-&quot;??\ _T_L_-;_-@_-"/>
    <numFmt numFmtId="264" formatCode="General_)"/>
    <numFmt numFmtId="265" formatCode="#,##0\т"/>
    <numFmt numFmtId="266" formatCode="#,##0;[Red]\-#,##0"/>
    <numFmt numFmtId="267" formatCode="* #,##0.000_);* \(#,##0.000\);&quot;-&quot;??_);@"/>
    <numFmt numFmtId="268" formatCode="_(* #,##0_);_(* \(#,##0\);_(* &quot;-&quot;??_);_(@_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NTTimes/Cyrillic"/>
      <family val="0"/>
    </font>
    <font>
      <sz val="10"/>
      <name val="Helv"/>
      <family val="0"/>
    </font>
    <font>
      <sz val="10"/>
      <color indexed="63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4"/>
      <name val="–?’©"/>
      <family val="1"/>
    </font>
    <font>
      <sz val="8"/>
      <color indexed="8"/>
      <name val="Arial CE"/>
      <family val="0"/>
    </font>
    <font>
      <b/>
      <u val="single"/>
      <sz val="9"/>
      <color indexed="10"/>
      <name val="Times New Roman"/>
      <family val="1"/>
    </font>
    <font>
      <b/>
      <sz val="9"/>
      <color indexed="18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1"/>
      <color indexed="20"/>
      <name val="Calibri"/>
      <family val="2"/>
    </font>
    <font>
      <sz val="12"/>
      <name val="Tms Rmn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6"/>
      <name val="Times New Roman"/>
      <family val="1"/>
    </font>
    <font>
      <sz val="10"/>
      <name val="MS Serif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  <family val="0"/>
    </font>
    <font>
      <sz val="9"/>
      <name val="Arial Cyr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b/>
      <sz val="12"/>
      <name val="Arial Cyr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9"/>
      <color indexed="8"/>
      <name val="Calibri"/>
      <family val="2"/>
    </font>
    <font>
      <sz val="10"/>
      <name val="Arial Narrow"/>
      <family val="2"/>
    </font>
    <font>
      <sz val="8"/>
      <name val="Univers 45 Light"/>
      <family val="0"/>
    </font>
    <font>
      <sz val="8"/>
      <name val="Helv"/>
      <family val="0"/>
    </font>
    <font>
      <sz val="11"/>
      <name val="Times New Roman Cyr"/>
      <family val="0"/>
    </font>
    <font>
      <b/>
      <sz val="11"/>
      <color indexed="63"/>
      <name val="Calibri"/>
      <family val="2"/>
    </font>
    <font>
      <b/>
      <sz val="20"/>
      <name val="Times New Roman"/>
      <family val="1"/>
    </font>
    <font>
      <sz val="10"/>
      <name val="Geneva"/>
      <family val="0"/>
    </font>
    <font>
      <sz val="10"/>
      <color indexed="9"/>
      <name val="Arial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Calibri"/>
      <family val="2"/>
    </font>
    <font>
      <sz val="14"/>
      <name val="¾©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2"/>
      <color indexed="8"/>
      <name val="Times New Roman"/>
      <family val="1"/>
    </font>
    <font>
      <b/>
      <u val="singleAccounting"/>
      <sz val="12"/>
      <name val="Times New Roman"/>
      <family val="1"/>
    </font>
    <font>
      <i/>
      <sz val="10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medium"/>
      <right/>
      <top style="thin"/>
      <bottom style="medium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7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1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7" fillId="0" borderId="0">
      <alignment/>
      <protection/>
    </xf>
    <xf numFmtId="165" fontId="9" fillId="0" borderId="0">
      <alignment horizontal="center"/>
      <protection/>
    </xf>
    <xf numFmtId="166" fontId="18" fillId="0" borderId="0" applyFont="0" applyFill="0" applyBorder="0" applyAlignment="0" applyProtection="0"/>
    <xf numFmtId="2" fontId="19" fillId="0" borderId="0" applyNumberFormat="0" applyFill="0" applyBorder="0" applyAlignment="0" applyProtection="0"/>
    <xf numFmtId="2" fontId="20" fillId="0" borderId="0" applyNumberFormat="0" applyFill="0" applyBorder="0" applyAlignment="0" applyProtection="0"/>
    <xf numFmtId="0" fontId="21" fillId="2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02" fillId="29" borderId="0" applyNumberFormat="0" applyBorder="0" applyAlignment="0" applyProtection="0"/>
    <xf numFmtId="0" fontId="22" fillId="25" borderId="0" applyNumberFormat="0" applyBorder="0" applyAlignment="0" applyProtection="0"/>
    <xf numFmtId="0" fontId="102" fillId="30" borderId="0" applyNumberFormat="0" applyBorder="0" applyAlignment="0" applyProtection="0"/>
    <xf numFmtId="0" fontId="22" fillId="16" borderId="0" applyNumberFormat="0" applyBorder="0" applyAlignment="0" applyProtection="0"/>
    <xf numFmtId="0" fontId="102" fillId="31" borderId="0" applyNumberFormat="0" applyBorder="0" applyAlignment="0" applyProtection="0"/>
    <xf numFmtId="0" fontId="22" fillId="17" borderId="0" applyNumberFormat="0" applyBorder="0" applyAlignment="0" applyProtection="0"/>
    <xf numFmtId="0" fontId="102" fillId="32" borderId="0" applyNumberFormat="0" applyBorder="0" applyAlignment="0" applyProtection="0"/>
    <xf numFmtId="0" fontId="22" fillId="26" borderId="0" applyNumberFormat="0" applyBorder="0" applyAlignment="0" applyProtection="0"/>
    <xf numFmtId="0" fontId="102" fillId="33" borderId="0" applyNumberFormat="0" applyBorder="0" applyAlignment="0" applyProtection="0"/>
    <xf numFmtId="0" fontId="22" fillId="27" borderId="0" applyNumberFormat="0" applyBorder="0" applyAlignment="0" applyProtection="0"/>
    <xf numFmtId="0" fontId="102" fillId="34" borderId="0" applyNumberFormat="0" applyBorder="0" applyAlignment="0" applyProtection="0"/>
    <xf numFmtId="0" fontId="22" fillId="28" borderId="0" applyNumberFormat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169" fontId="26" fillId="0" borderId="2" applyAlignment="0" applyProtection="0"/>
    <xf numFmtId="0" fontId="27" fillId="0" borderId="0" applyFill="0" applyBorder="0" applyAlignment="0">
      <protection/>
    </xf>
    <xf numFmtId="170" fontId="28" fillId="0" borderId="0" applyFill="0" applyBorder="0" applyAlignment="0">
      <protection/>
    </xf>
    <xf numFmtId="171" fontId="27" fillId="0" borderId="0" applyFill="0" applyBorder="0" applyAlignment="0">
      <protection/>
    </xf>
    <xf numFmtId="172" fontId="13" fillId="0" borderId="0" applyFill="0" applyBorder="0" applyAlignment="0">
      <protection/>
    </xf>
    <xf numFmtId="173" fontId="10" fillId="0" borderId="0" applyFill="0" applyBorder="0" applyAlignment="0">
      <protection/>
    </xf>
    <xf numFmtId="174" fontId="29" fillId="0" borderId="0" applyFill="0" applyBorder="0" applyAlignment="0">
      <protection/>
    </xf>
    <xf numFmtId="172" fontId="2" fillId="0" borderId="0" applyFill="0" applyBorder="0" applyAlignment="0">
      <protection/>
    </xf>
    <xf numFmtId="172" fontId="2" fillId="0" borderId="0" applyFill="0" applyBorder="0" applyAlignment="0">
      <protection/>
    </xf>
    <xf numFmtId="175" fontId="29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72" fontId="13" fillId="0" borderId="0" applyFill="0" applyBorder="0" applyAlignment="0">
      <protection/>
    </xf>
    <xf numFmtId="0" fontId="30" fillId="39" borderId="3" applyNumberFormat="0" applyAlignment="0" applyProtection="0"/>
    <xf numFmtId="0" fontId="30" fillId="39" borderId="3" applyNumberFormat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31" fillId="0" borderId="0" applyFill="0" applyBorder="0" applyProtection="0">
      <alignment horizontal="center"/>
    </xf>
    <xf numFmtId="182" fontId="9" fillId="15" borderId="4">
      <alignment vertical="center"/>
      <protection/>
    </xf>
    <xf numFmtId="0" fontId="32" fillId="40" borderId="5" applyNumberFormat="0" applyAlignment="0" applyProtection="0"/>
    <xf numFmtId="0" fontId="32" fillId="40" borderId="5" applyNumberFormat="0" applyAlignment="0" applyProtection="0"/>
    <xf numFmtId="0" fontId="33" fillId="0" borderId="6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83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0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0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Alignment="0">
      <protection/>
    </xf>
    <xf numFmtId="0" fontId="39" fillId="0" borderId="0" applyNumberFormat="0" applyAlignment="0">
      <protection/>
    </xf>
    <xf numFmtId="0" fontId="39" fillId="0" borderId="0" applyNumberFormat="0" applyAlignment="0">
      <protection/>
    </xf>
    <xf numFmtId="193" fontId="40" fillId="0" borderId="0" applyFill="0" applyBorder="0" applyProtection="0">
      <alignment/>
    </xf>
    <xf numFmtId="194" fontId="34" fillId="0" borderId="0" applyFont="0" applyFill="0" applyBorder="0" applyAlignment="0" applyProtection="0"/>
    <xf numFmtId="195" fontId="8" fillId="0" borderId="0" applyFill="0" applyBorder="0" applyProtection="0">
      <alignment/>
    </xf>
    <xf numFmtId="195" fontId="8" fillId="0" borderId="2" applyFill="0" applyProtection="0">
      <alignment/>
    </xf>
    <xf numFmtId="195" fontId="8" fillId="0" borderId="1" applyFill="0" applyProtection="0">
      <alignment/>
    </xf>
    <xf numFmtId="196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97" fontId="36" fillId="0" borderId="0" applyFont="0" applyFill="0" applyBorder="0" applyAlignment="0" applyProtection="0"/>
    <xf numFmtId="198" fontId="35" fillId="0" borderId="0" applyFont="0" applyFill="0" applyBorder="0" applyAlignment="0" applyProtection="0"/>
    <xf numFmtId="199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1" fontId="35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5" fillId="0" borderId="0" applyFont="0" applyFill="0" applyBorder="0" applyAlignment="0" applyProtection="0"/>
    <xf numFmtId="205" fontId="36" fillId="0" borderId="0" applyFont="0" applyFill="0" applyBorder="0" applyAlignment="0" applyProtection="0"/>
    <xf numFmtId="206" fontId="10" fillId="0" borderId="0" applyFont="0" applyFill="0" applyBorder="0" applyAlignment="0" applyProtection="0"/>
    <xf numFmtId="37" fontId="41" fillId="0" borderId="7" applyFont="0" applyFill="0" applyBorder="0">
      <alignment/>
      <protection locked="0"/>
    </xf>
    <xf numFmtId="0" fontId="42" fillId="0" borderId="0" applyFont="0" applyFill="0" applyBorder="0" applyAlignment="0" applyProtection="0"/>
    <xf numFmtId="0" fontId="43" fillId="41" borderId="8" applyNumberFormat="0" applyFont="0" applyBorder="0" applyAlignment="0" applyProtection="0"/>
    <xf numFmtId="207" fontId="10" fillId="42" borderId="0" applyFont="0" applyFill="0" applyBorder="0" applyAlignment="0" applyProtection="0"/>
    <xf numFmtId="14" fontId="27" fillId="0" borderId="0" applyFill="0" applyBorder="0" applyAlignment="0">
      <protection/>
    </xf>
    <xf numFmtId="208" fontId="10" fillId="42" borderId="0" applyFont="0" applyFill="0" applyBorder="0" applyAlignment="0" applyProtection="0"/>
    <xf numFmtId="209" fontId="10" fillId="0" borderId="0" applyFont="0" applyFill="0" applyBorder="0" applyAlignment="0" applyProtection="0"/>
    <xf numFmtId="168" fontId="8" fillId="0" borderId="0" applyFill="0" applyBorder="0" applyProtection="0">
      <alignment/>
    </xf>
    <xf numFmtId="164" fontId="8" fillId="0" borderId="2" applyFill="0" applyProtection="0">
      <alignment/>
    </xf>
    <xf numFmtId="164" fontId="8" fillId="0" borderId="1" applyFill="0" applyProtection="0">
      <alignment/>
    </xf>
    <xf numFmtId="164" fontId="8" fillId="0" borderId="0" applyFill="0" applyBorder="0" applyProtection="0">
      <alignment/>
    </xf>
    <xf numFmtId="38" fontId="21" fillId="0" borderId="9">
      <alignment vertical="center"/>
      <protection/>
    </xf>
    <xf numFmtId="38" fontId="21" fillId="0" borderId="9">
      <alignment vertical="center"/>
      <protection/>
    </xf>
    <xf numFmtId="38" fontId="21" fillId="0" borderId="9">
      <alignment vertical="center"/>
      <protection/>
    </xf>
    <xf numFmtId="192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7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72" fontId="13" fillId="0" borderId="0" applyFill="0" applyBorder="0" applyAlignment="0">
      <protection/>
    </xf>
    <xf numFmtId="0" fontId="44" fillId="0" borderId="0" applyNumberFormat="0" applyAlignment="0">
      <protection/>
    </xf>
    <xf numFmtId="0" fontId="44" fillId="0" borderId="0" applyNumberFormat="0" applyAlignment="0">
      <protection/>
    </xf>
    <xf numFmtId="0" fontId="44" fillId="0" borderId="0" applyNumberFormat="0" applyAlignment="0">
      <protection/>
    </xf>
    <xf numFmtId="212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37" fontId="1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4" fontId="34" fillId="0" borderId="0">
      <alignment horizontal="right"/>
      <protection/>
    </xf>
    <xf numFmtId="214" fontId="34" fillId="0" borderId="0">
      <alignment horizontal="right"/>
      <protection/>
    </xf>
    <xf numFmtId="214" fontId="34" fillId="0" borderId="0">
      <alignment horizontal="right"/>
      <protection/>
    </xf>
    <xf numFmtId="10" fontId="47" fillId="43" borderId="1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10" fillId="0" borderId="0" applyNumberFormat="0" applyFont="0" applyBorder="0" applyAlignment="0">
      <protection/>
    </xf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38" fontId="50" fillId="39" borderId="0" applyNumberFormat="0" applyBorder="0" applyAlignment="0" applyProtection="0"/>
    <xf numFmtId="0" fontId="51" fillId="0" borderId="12" applyNumberFormat="0" applyAlignment="0" applyProtection="0"/>
    <xf numFmtId="0" fontId="51" fillId="0" borderId="13">
      <alignment horizontal="left" vertical="center"/>
      <protection/>
    </xf>
    <xf numFmtId="14" fontId="52" fillId="7" borderId="14">
      <alignment horizontal="center" vertical="center" wrapText="1"/>
      <protection/>
    </xf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Fill="0" applyAlignment="0" applyProtection="0"/>
    <xf numFmtId="0" fontId="31" fillId="0" borderId="18" applyFill="0" applyAlignment="0" applyProtection="0"/>
    <xf numFmtId="0" fontId="5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215" fontId="10" fillId="41" borderId="10" applyNumberFormat="0" applyFont="0" applyAlignment="0">
      <protection locked="0"/>
    </xf>
    <xf numFmtId="10" fontId="50" fillId="44" borderId="10" applyNumberFormat="0" applyBorder="0" applyAlignment="0" applyProtection="0"/>
    <xf numFmtId="0" fontId="57" fillId="8" borderId="3" applyNumberFormat="0" applyAlignment="0" applyProtection="0"/>
    <xf numFmtId="0" fontId="58" fillId="0" borderId="10">
      <alignment/>
      <protection/>
    </xf>
    <xf numFmtId="40" fontId="59" fillId="0" borderId="0">
      <alignment/>
      <protection locked="0"/>
    </xf>
    <xf numFmtId="1" fontId="60" fillId="0" borderId="0">
      <alignment horizontal="center"/>
      <protection locked="0"/>
    </xf>
    <xf numFmtId="216" fontId="27" fillId="0" borderId="0" applyFont="0" applyFill="0" applyBorder="0" applyAlignment="0" applyProtection="0"/>
    <xf numFmtId="217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>
      <alignment vertical="center"/>
      <protection/>
    </xf>
    <xf numFmtId="38" fontId="64" fillId="0" borderId="0">
      <alignment/>
      <protection/>
    </xf>
    <xf numFmtId="38" fontId="65" fillId="0" borderId="0">
      <alignment/>
      <protection/>
    </xf>
    <xf numFmtId="38" fontId="66" fillId="0" borderId="0">
      <alignment/>
      <protection/>
    </xf>
    <xf numFmtId="38" fontId="6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72" fontId="13" fillId="0" borderId="0" applyFill="0" applyBorder="0" applyAlignment="0">
      <protection/>
    </xf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206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8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9" fillId="0" borderId="0">
      <alignment/>
      <protection locked="0"/>
    </xf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21" fillId="0" borderId="20">
      <alignment/>
      <protection/>
    </xf>
    <xf numFmtId="220" fontId="10" fillId="0" borderId="0">
      <alignment/>
      <protection/>
    </xf>
    <xf numFmtId="221" fontId="71" fillId="0" borderId="0">
      <alignment/>
      <protection/>
    </xf>
    <xf numFmtId="222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2" fillId="0" borderId="0">
      <alignment/>
      <protection/>
    </xf>
    <xf numFmtId="0" fontId="50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" fillId="44" borderId="21" applyNumberFormat="0" applyFont="0" applyAlignment="0" applyProtection="0"/>
    <xf numFmtId="0" fontId="3" fillId="44" borderId="21" applyNumberFormat="0" applyFont="0" applyAlignment="0" applyProtection="0"/>
    <xf numFmtId="223" fontId="9" fillId="0" borderId="0">
      <alignment/>
      <protection/>
    </xf>
    <xf numFmtId="224" fontId="9" fillId="0" borderId="0">
      <alignment/>
      <protection/>
    </xf>
    <xf numFmtId="225" fontId="9" fillId="0" borderId="0">
      <alignment/>
      <protection/>
    </xf>
    <xf numFmtId="226" fontId="9" fillId="0" borderId="0">
      <alignment/>
      <protection/>
    </xf>
    <xf numFmtId="227" fontId="9" fillId="0" borderId="0">
      <alignment/>
      <protection/>
    </xf>
    <xf numFmtId="228" fontId="9" fillId="0" borderId="0">
      <alignment/>
      <protection/>
    </xf>
    <xf numFmtId="229" fontId="9" fillId="0" borderId="0">
      <alignment/>
      <protection/>
    </xf>
    <xf numFmtId="230" fontId="9" fillId="0" borderId="0">
      <alignment/>
      <protection/>
    </xf>
    <xf numFmtId="231" fontId="9" fillId="0" borderId="0">
      <alignment/>
      <protection/>
    </xf>
    <xf numFmtId="232" fontId="9" fillId="0" borderId="0">
      <alignment/>
      <protection/>
    </xf>
    <xf numFmtId="233" fontId="9" fillId="0" borderId="0">
      <alignment/>
      <protection/>
    </xf>
    <xf numFmtId="234" fontId="10" fillId="42" borderId="0">
      <alignment/>
      <protection/>
    </xf>
    <xf numFmtId="235" fontId="9" fillId="0" borderId="0" applyFont="0" applyFill="0" applyBorder="0" applyAlignment="0" applyProtection="0"/>
    <xf numFmtId="38" fontId="21" fillId="0" borderId="0" applyFont="0" applyFill="0" applyBorder="0" applyAlignment="0" applyProtection="0"/>
    <xf numFmtId="236" fontId="76" fillId="0" borderId="0" applyFont="0" applyFill="0" applyBorder="0" applyAlignment="0" applyProtection="0"/>
    <xf numFmtId="40" fontId="21" fillId="0" borderId="0" applyFont="0" applyFill="0" applyBorder="0" applyAlignment="0" applyProtection="0"/>
    <xf numFmtId="190" fontId="76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77" fillId="39" borderId="22" applyNumberFormat="0" applyAlignment="0" applyProtection="0"/>
    <xf numFmtId="0" fontId="77" fillId="39" borderId="22" applyNumberFormat="0" applyAlignment="0" applyProtection="0"/>
    <xf numFmtId="0" fontId="78" fillId="0" borderId="0">
      <alignment/>
      <protection/>
    </xf>
    <xf numFmtId="0" fontId="7" fillId="42" borderId="0">
      <alignment/>
      <protection/>
    </xf>
    <xf numFmtId="239" fontId="31" fillId="0" borderId="0" applyFont="0" applyFill="0" applyBorder="0" applyAlignment="0" applyProtection="0"/>
    <xf numFmtId="240" fontId="34" fillId="0" borderId="0" applyFont="0" applyFill="0" applyBorder="0" applyAlignment="0" applyProtection="0"/>
    <xf numFmtId="241" fontId="36" fillId="0" borderId="0" applyFont="0" applyFill="0" applyBorder="0" applyAlignment="0" applyProtection="0"/>
    <xf numFmtId="242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43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244" fontId="36" fillId="0" borderId="0" applyFont="0" applyFill="0" applyBorder="0" applyAlignment="0" applyProtection="0"/>
    <xf numFmtId="245" fontId="34" fillId="0" borderId="0" applyFont="0" applyFill="0" applyBorder="0" applyAlignment="0" applyProtection="0"/>
    <xf numFmtId="246" fontId="36" fillId="0" borderId="0" applyFont="0" applyFill="0" applyBorder="0" applyAlignment="0" applyProtection="0"/>
    <xf numFmtId="247" fontId="34" fillId="0" borderId="0" applyFont="0" applyFill="0" applyBorder="0" applyAlignment="0" applyProtection="0"/>
    <xf numFmtId="10" fontId="79" fillId="0" borderId="0">
      <alignment/>
      <protection/>
    </xf>
    <xf numFmtId="248" fontId="36" fillId="0" borderId="0" applyFont="0" applyFill="0" applyBorder="0" applyAlignment="0" applyProtection="0"/>
    <xf numFmtId="24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50" fontId="13" fillId="0" borderId="0">
      <alignment/>
      <protection/>
    </xf>
    <xf numFmtId="251" fontId="13" fillId="0" borderId="0">
      <alignment/>
      <protection/>
    </xf>
    <xf numFmtId="177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8" fontId="13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172" fontId="13" fillId="0" borderId="0" applyFill="0" applyBorder="0" applyAlignment="0">
      <protection/>
    </xf>
    <xf numFmtId="0" fontId="75" fillId="0" borderId="0" applyNumberFormat="0">
      <alignment horizontal="left"/>
      <protection/>
    </xf>
    <xf numFmtId="0" fontId="78" fillId="0" borderId="0">
      <alignment/>
      <protection/>
    </xf>
    <xf numFmtId="0" fontId="52" fillId="45" borderId="23" applyNumberFormat="0" applyFont="0">
      <alignment/>
      <protection/>
    </xf>
    <xf numFmtId="252" fontId="75" fillId="0" borderId="0" applyNumberFormat="0" applyFill="0" applyBorder="0" applyAlignment="0" applyProtection="0"/>
    <xf numFmtId="3" fontId="9" fillId="0" borderId="0" applyFont="0" applyFill="0" applyBorder="0" applyAlignment="0">
      <protection/>
    </xf>
    <xf numFmtId="253" fontId="80" fillId="46" borderId="0">
      <alignment/>
      <protection locked="0"/>
    </xf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254" fontId="81" fillId="0" borderId="10">
      <alignment horizontal="left" vertical="center"/>
      <protection locked="0"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0" applyNumberFormat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40" fontId="82" fillId="0" borderId="0" applyBorder="0">
      <alignment horizontal="right"/>
      <protection/>
    </xf>
    <xf numFmtId="49" fontId="27" fillId="0" borderId="0" applyFill="0" applyBorder="0" applyAlignment="0">
      <protection/>
    </xf>
    <xf numFmtId="255" fontId="29" fillId="0" borderId="0" applyFill="0" applyBorder="0" applyAlignment="0">
      <protection/>
    </xf>
    <xf numFmtId="256" fontId="2" fillId="0" borderId="0" applyFill="0" applyBorder="0" applyAlignment="0">
      <protection/>
    </xf>
    <xf numFmtId="256" fontId="2" fillId="0" borderId="0" applyFill="0" applyBorder="0" applyAlignment="0">
      <protection/>
    </xf>
    <xf numFmtId="257" fontId="29" fillId="0" borderId="0" applyFill="0" applyBorder="0" applyAlignment="0">
      <protection/>
    </xf>
    <xf numFmtId="258" fontId="2" fillId="0" borderId="0" applyFill="0" applyBorder="0" applyAlignment="0">
      <protection/>
    </xf>
    <xf numFmtId="258" fontId="2" fillId="0" borderId="0" applyFill="0" applyBorder="0" applyAlignment="0">
      <protection/>
    </xf>
    <xf numFmtId="49" fontId="9" fillId="0" borderId="0">
      <alignment/>
      <protection/>
    </xf>
    <xf numFmtId="0" fontId="83" fillId="0" borderId="0" applyFill="0" applyBorder="0" applyProtection="0">
      <alignment horizontal="left" vertical="top"/>
    </xf>
    <xf numFmtId="0" fontId="84" fillId="0" borderId="0" applyNumberFormat="0" applyFill="0" applyBorder="0" applyAlignment="0" applyProtection="0"/>
    <xf numFmtId="0" fontId="85" fillId="0" borderId="0">
      <alignment/>
      <protection/>
    </xf>
    <xf numFmtId="0" fontId="86" fillId="0" borderId="0">
      <alignment/>
      <protection/>
    </xf>
    <xf numFmtId="0" fontId="87" fillId="0" borderId="0">
      <alignment/>
      <protection/>
    </xf>
    <xf numFmtId="0" fontId="84" fillId="0" borderId="0" applyNumberFormat="0" applyFill="0" applyBorder="0" applyAlignment="0" applyProtection="0"/>
    <xf numFmtId="0" fontId="88" fillId="0" borderId="24" applyNumberFormat="0" applyFill="0" applyAlignment="0" applyProtection="0"/>
    <xf numFmtId="0" fontId="88" fillId="0" borderId="24" applyNumberFormat="0" applyFill="0" applyAlignment="0" applyProtection="0"/>
    <xf numFmtId="259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0" fontId="4" fillId="0" borderId="0">
      <alignment/>
      <protection/>
    </xf>
    <xf numFmtId="261" fontId="13" fillId="0" borderId="0" applyFont="0" applyFill="0" applyBorder="0" applyAlignment="0" applyProtection="0"/>
    <xf numFmtId="262" fontId="13" fillId="0" borderId="0" applyFont="0" applyFill="0" applyBorder="0" applyAlignment="0" applyProtection="0"/>
    <xf numFmtId="263" fontId="8" fillId="0" borderId="0" applyFont="0" applyFill="0" applyBorder="0" applyAlignment="0" applyProtection="0"/>
    <xf numFmtId="0" fontId="4" fillId="0" borderId="0">
      <alignment/>
      <protection/>
    </xf>
    <xf numFmtId="0" fontId="89" fillId="0" borderId="0">
      <alignment/>
      <protection/>
    </xf>
    <xf numFmtId="16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2" fillId="47" borderId="0" applyNumberFormat="0" applyBorder="0" applyAlignment="0" applyProtection="0"/>
    <xf numFmtId="0" fontId="22" fillId="35" borderId="0" applyNumberFormat="0" applyBorder="0" applyAlignment="0" applyProtection="0"/>
    <xf numFmtId="0" fontId="102" fillId="48" borderId="0" applyNumberFormat="0" applyBorder="0" applyAlignment="0" applyProtection="0"/>
    <xf numFmtId="0" fontId="22" fillId="36" borderId="0" applyNumberFormat="0" applyBorder="0" applyAlignment="0" applyProtection="0"/>
    <xf numFmtId="0" fontId="102" fillId="49" borderId="0" applyNumberFormat="0" applyBorder="0" applyAlignment="0" applyProtection="0"/>
    <xf numFmtId="0" fontId="22" fillId="37" borderId="0" applyNumberFormat="0" applyBorder="0" applyAlignment="0" applyProtection="0"/>
    <xf numFmtId="0" fontId="102" fillId="50" borderId="0" applyNumberFormat="0" applyBorder="0" applyAlignment="0" applyProtection="0"/>
    <xf numFmtId="0" fontId="22" fillId="26" borderId="0" applyNumberFormat="0" applyBorder="0" applyAlignment="0" applyProtection="0"/>
    <xf numFmtId="0" fontId="102" fillId="51" borderId="0" applyNumberFormat="0" applyBorder="0" applyAlignment="0" applyProtection="0"/>
    <xf numFmtId="0" fontId="22" fillId="27" borderId="0" applyNumberFormat="0" applyBorder="0" applyAlignment="0" applyProtection="0"/>
    <xf numFmtId="0" fontId="102" fillId="52" borderId="0" applyNumberFormat="0" applyBorder="0" applyAlignment="0" applyProtection="0"/>
    <xf numFmtId="0" fontId="22" fillId="38" borderId="0" applyNumberFormat="0" applyBorder="0" applyAlignment="0" applyProtection="0"/>
    <xf numFmtId="264" fontId="9" fillId="0" borderId="25">
      <alignment/>
      <protection locked="0"/>
    </xf>
    <xf numFmtId="0" fontId="103" fillId="53" borderId="26" applyNumberFormat="0" applyAlignment="0" applyProtection="0"/>
    <xf numFmtId="0" fontId="57" fillId="8" borderId="3" applyNumberFormat="0" applyAlignment="0" applyProtection="0"/>
    <xf numFmtId="0" fontId="104" fillId="54" borderId="27" applyNumberFormat="0" applyAlignment="0" applyProtection="0"/>
    <xf numFmtId="0" fontId="77" fillId="39" borderId="22" applyNumberFormat="0" applyAlignment="0" applyProtection="0"/>
    <xf numFmtId="0" fontId="105" fillId="54" borderId="26" applyNumberFormat="0" applyAlignment="0" applyProtection="0"/>
    <xf numFmtId="0" fontId="30" fillId="39" borderId="3" applyNumberFormat="0" applyAlignment="0" applyProtection="0"/>
    <xf numFmtId="0" fontId="2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9" borderId="4">
      <alignment/>
      <protection/>
    </xf>
    <xf numFmtId="14" fontId="9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28" applyNumberFormat="0" applyFill="0" applyAlignment="0" applyProtection="0"/>
    <xf numFmtId="0" fontId="53" fillId="0" borderId="15" applyNumberFormat="0" applyFill="0" applyAlignment="0" applyProtection="0"/>
    <xf numFmtId="0" fontId="107" fillId="0" borderId="29" applyNumberFormat="0" applyFill="0" applyAlignment="0" applyProtection="0"/>
    <xf numFmtId="0" fontId="54" fillId="0" borderId="16" applyNumberFormat="0" applyFill="0" applyAlignment="0" applyProtection="0"/>
    <xf numFmtId="0" fontId="108" fillId="0" borderId="30" applyNumberFormat="0" applyFill="0" applyAlignment="0" applyProtection="0"/>
    <xf numFmtId="0" fontId="55" fillId="0" borderId="17" applyNumberFormat="0" applyFill="0" applyAlignment="0" applyProtection="0"/>
    <xf numFmtId="0" fontId="10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64" fontId="93" fillId="7" borderId="25">
      <alignment/>
      <protection/>
    </xf>
    <xf numFmtId="0" fontId="10" fillId="0" borderId="10">
      <alignment horizontal="right"/>
      <protection/>
    </xf>
    <xf numFmtId="0" fontId="109" fillId="0" borderId="31" applyNumberFormat="0" applyFill="0" applyAlignment="0" applyProtection="0"/>
    <xf numFmtId="0" fontId="88" fillId="0" borderId="24" applyNumberFormat="0" applyFill="0" applyAlignment="0" applyProtection="0"/>
    <xf numFmtId="0" fontId="10" fillId="0" borderId="0">
      <alignment/>
      <protection/>
    </xf>
    <xf numFmtId="0" fontId="110" fillId="55" borderId="32" applyNumberFormat="0" applyAlignment="0" applyProtection="0"/>
    <xf numFmtId="0" fontId="32" fillId="40" borderId="5" applyNumberFormat="0" applyAlignment="0" applyProtection="0"/>
    <xf numFmtId="3" fontId="9" fillId="0" borderId="0">
      <alignment/>
      <protection/>
    </xf>
    <xf numFmtId="0" fontId="111" fillId="0" borderId="0" applyNumberFormat="0" applyFill="0" applyBorder="0" applyAlignment="0" applyProtection="0"/>
    <xf numFmtId="0" fontId="10" fillId="0" borderId="10">
      <alignment/>
      <protection/>
    </xf>
    <xf numFmtId="0" fontId="112" fillId="56" borderId="0" applyNumberFormat="0" applyBorder="0" applyAlignment="0" applyProtection="0"/>
    <xf numFmtId="0" fontId="70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3" fillId="57" borderId="0" applyNumberFormat="0" applyBorder="0" applyAlignment="0" applyProtection="0"/>
    <xf numFmtId="0" fontId="24" fillId="4" borderId="0" applyNumberFormat="0" applyBorder="0" applyAlignment="0" applyProtection="0"/>
    <xf numFmtId="0" fontId="1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58" borderId="33" applyNumberFormat="0" applyFont="0" applyAlignment="0" applyProtection="0"/>
    <xf numFmtId="0" fontId="9" fillId="44" borderId="21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5" fillId="0" borderId="34" applyNumberFormat="0" applyFill="0" applyAlignment="0" applyProtection="0"/>
    <xf numFmtId="0" fontId="68" fillId="0" borderId="19" applyNumberFormat="0" applyFill="0" applyAlignment="0" applyProtection="0"/>
    <xf numFmtId="0" fontId="13" fillId="0" borderId="0">
      <alignment/>
      <protection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" fillId="0" borderId="0">
      <alignment vertical="justify"/>
      <protection/>
    </xf>
    <xf numFmtId="49" fontId="9" fillId="0" borderId="10" applyNumberFormat="0" applyFill="0" applyAlignment="0" applyProtection="0"/>
    <xf numFmtId="0" fontId="11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" fillId="0" borderId="0">
      <alignment/>
      <protection/>
    </xf>
    <xf numFmtId="265" fontId="73" fillId="0" borderId="0">
      <alignment/>
      <protection/>
    </xf>
    <xf numFmtId="266" fontId="9" fillId="0" borderId="0" applyFont="0" applyFill="0" applyBorder="0" applyAlignment="0" applyProtection="0"/>
    <xf numFmtId="3" fontId="43" fillId="0" borderId="35" applyFont="0" applyBorder="0">
      <alignment horizontal="right"/>
      <protection locked="0"/>
    </xf>
    <xf numFmtId="4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6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17" fillId="59" borderId="0" applyNumberFormat="0" applyBorder="0" applyAlignment="0" applyProtection="0"/>
    <xf numFmtId="0" fontId="49" fillId="5" borderId="0" applyNumberFormat="0" applyBorder="0" applyAlignment="0" applyProtection="0"/>
    <xf numFmtId="4" fontId="10" fillId="0" borderId="10">
      <alignment/>
      <protection/>
    </xf>
    <xf numFmtId="37" fontId="9" fillId="0" borderId="0" applyFont="0" applyBorder="0" applyAlignment="0" applyProtection="0"/>
    <xf numFmtId="44" fontId="15" fillId="0" borderId="0">
      <alignment/>
      <protection locked="0"/>
    </xf>
  </cellStyleXfs>
  <cellXfs count="176">
    <xf numFmtId="0" fontId="0" fillId="0" borderId="0" xfId="0" applyFont="1" applyAlignment="1">
      <alignment/>
    </xf>
    <xf numFmtId="0" fontId="3" fillId="0" borderId="0" xfId="700" applyFont="1" applyAlignment="1">
      <alignment/>
      <protection/>
    </xf>
    <xf numFmtId="0" fontId="3" fillId="0" borderId="0" xfId="700" applyFont="1">
      <alignment/>
      <protection/>
    </xf>
    <xf numFmtId="0" fontId="6" fillId="0" borderId="36" xfId="700" applyNumberFormat="1" applyFont="1" applyFill="1" applyBorder="1" applyAlignment="1" applyProtection="1">
      <alignment vertical="center" wrapText="1"/>
      <protection/>
    </xf>
    <xf numFmtId="0" fontId="7" fillId="0" borderId="36" xfId="700" applyNumberFormat="1" applyFont="1" applyFill="1" applyBorder="1" applyAlignment="1" applyProtection="1">
      <alignment vertical="center"/>
      <protection/>
    </xf>
    <xf numFmtId="0" fontId="2" fillId="0" borderId="36" xfId="700" applyBorder="1" applyAlignment="1">
      <alignment vertical="center"/>
      <protection/>
    </xf>
    <xf numFmtId="0" fontId="7" fillId="0" borderId="36" xfId="700" applyNumberFormat="1" applyFont="1" applyFill="1" applyBorder="1" applyAlignment="1" applyProtection="1">
      <alignment vertical="center" wrapText="1"/>
      <protection/>
    </xf>
    <xf numFmtId="164" fontId="3" fillId="0" borderId="10" xfId="331" applyNumberFormat="1" applyFont="1" applyFill="1" applyBorder="1" applyAlignment="1">
      <alignment/>
    </xf>
    <xf numFmtId="164" fontId="3" fillId="0" borderId="10" xfId="700" applyNumberFormat="1" applyFont="1" applyFill="1" applyBorder="1" applyAlignment="1" applyProtection="1">
      <alignment/>
      <protection/>
    </xf>
    <xf numFmtId="164" fontId="3" fillId="0" borderId="37" xfId="700" applyNumberFormat="1" applyFont="1" applyFill="1" applyBorder="1" applyAlignment="1" applyProtection="1">
      <alignment/>
      <protection/>
    </xf>
    <xf numFmtId="0" fontId="7" fillId="0" borderId="36" xfId="700" applyNumberFormat="1" applyFont="1" applyFill="1" applyBorder="1" applyAlignment="1" applyProtection="1">
      <alignment horizontal="left" vertical="center" wrapText="1" indent="2"/>
      <protection/>
    </xf>
    <xf numFmtId="0" fontId="6" fillId="0" borderId="36" xfId="685" applyNumberFormat="1" applyFont="1" applyFill="1" applyBorder="1" applyAlignment="1" applyProtection="1">
      <alignment vertical="top" wrapText="1"/>
      <protection/>
    </xf>
    <xf numFmtId="0" fontId="3" fillId="0" borderId="36" xfId="685" applyFont="1" applyFill="1" applyBorder="1" applyAlignment="1">
      <alignment vertical="top" wrapText="1"/>
      <protection/>
    </xf>
    <xf numFmtId="0" fontId="6" fillId="0" borderId="0" xfId="700" applyNumberFormat="1" applyFont="1" applyFill="1" applyBorder="1" applyAlignment="1" applyProtection="1">
      <alignment vertical="center" wrapText="1"/>
      <protection/>
    </xf>
    <xf numFmtId="164" fontId="5" fillId="0" borderId="0" xfId="700" applyNumberFormat="1" applyFont="1" applyBorder="1" applyAlignment="1">
      <alignment vertical="top" wrapText="1"/>
      <protection/>
    </xf>
    <xf numFmtId="164" fontId="5" fillId="0" borderId="10" xfId="700" applyNumberFormat="1" applyFont="1" applyFill="1" applyBorder="1" applyAlignment="1" applyProtection="1">
      <alignment/>
      <protection/>
    </xf>
    <xf numFmtId="164" fontId="5" fillId="0" borderId="37" xfId="700" applyNumberFormat="1" applyFont="1" applyFill="1" applyBorder="1" applyAlignment="1" applyProtection="1">
      <alignment/>
      <protection/>
    </xf>
    <xf numFmtId="164" fontId="3" fillId="0" borderId="10" xfId="700" applyNumberFormat="1" applyFont="1" applyFill="1" applyBorder="1" applyAlignment="1" applyProtection="1">
      <alignment vertical="center"/>
      <protection/>
    </xf>
    <xf numFmtId="164" fontId="3" fillId="0" borderId="37" xfId="700" applyNumberFormat="1" applyFont="1" applyFill="1" applyBorder="1" applyAlignment="1" applyProtection="1">
      <alignment vertical="center"/>
      <protection/>
    </xf>
    <xf numFmtId="164" fontId="3" fillId="0" borderId="37" xfId="331" applyNumberFormat="1" applyFont="1" applyFill="1" applyBorder="1" applyAlignment="1">
      <alignment/>
    </xf>
    <xf numFmtId="164" fontId="5" fillId="0" borderId="10" xfId="700" applyNumberFormat="1" applyFont="1" applyFill="1" applyBorder="1" applyAlignment="1">
      <alignment/>
      <protection/>
    </xf>
    <xf numFmtId="164" fontId="5" fillId="0" borderId="37" xfId="700" applyNumberFormat="1" applyFont="1" applyBorder="1" applyAlignment="1">
      <alignment/>
      <protection/>
    </xf>
    <xf numFmtId="164" fontId="3" fillId="0" borderId="37" xfId="700" applyNumberFormat="1" applyFont="1" applyBorder="1" applyAlignment="1">
      <alignment/>
      <protection/>
    </xf>
    <xf numFmtId="164" fontId="3" fillId="0" borderId="10" xfId="700" applyNumberFormat="1" applyFont="1" applyFill="1" applyBorder="1" applyAlignment="1">
      <alignment/>
      <protection/>
    </xf>
    <xf numFmtId="164" fontId="3" fillId="0" borderId="10" xfId="700" applyNumberFormat="1" applyFont="1" applyBorder="1" applyAlignment="1">
      <alignment/>
      <protection/>
    </xf>
    <xf numFmtId="164" fontId="5" fillId="0" borderId="10" xfId="700" applyNumberFormat="1" applyFont="1" applyBorder="1" applyAlignment="1">
      <alignment/>
      <protection/>
    </xf>
    <xf numFmtId="164" fontId="5" fillId="0" borderId="37" xfId="700" applyNumberFormat="1" applyFont="1" applyFill="1" applyBorder="1" applyAlignment="1">
      <alignment/>
      <protection/>
    </xf>
    <xf numFmtId="164" fontId="3" fillId="0" borderId="37" xfId="700" applyNumberFormat="1" applyFont="1" applyFill="1" applyBorder="1" applyAlignment="1">
      <alignment/>
      <protection/>
    </xf>
    <xf numFmtId="0" fontId="3" fillId="0" borderId="38" xfId="700" applyFont="1" applyBorder="1">
      <alignment/>
      <protection/>
    </xf>
    <xf numFmtId="0" fontId="6" fillId="0" borderId="0" xfId="698" applyNumberFormat="1" applyFont="1" applyFill="1" applyBorder="1" applyAlignment="1" applyProtection="1">
      <alignment vertical="center" wrapText="1"/>
      <protection/>
    </xf>
    <xf numFmtId="267" fontId="5" fillId="0" borderId="0" xfId="698" applyNumberFormat="1" applyFont="1" applyBorder="1" applyAlignment="1">
      <alignment vertical="top" wrapText="1"/>
      <protection/>
    </xf>
    <xf numFmtId="164" fontId="5" fillId="0" borderId="0" xfId="700" applyNumberFormat="1" applyFont="1" applyBorder="1" applyAlignment="1">
      <alignment vertical="top"/>
      <protection/>
    </xf>
    <xf numFmtId="0" fontId="3" fillId="0" borderId="0" xfId="698" applyFont="1">
      <alignment/>
      <protection/>
    </xf>
    <xf numFmtId="0" fontId="5" fillId="0" borderId="39" xfId="698" applyFont="1" applyBorder="1">
      <alignment/>
      <protection/>
    </xf>
    <xf numFmtId="14" fontId="5" fillId="0" borderId="4" xfId="698" applyNumberFormat="1" applyFont="1" applyBorder="1" applyAlignment="1">
      <alignment horizontal="right" vertical="center" wrapText="1"/>
      <protection/>
    </xf>
    <xf numFmtId="0" fontId="5" fillId="0" borderId="40" xfId="698" applyFont="1" applyBorder="1">
      <alignment/>
      <protection/>
    </xf>
    <xf numFmtId="0" fontId="5" fillId="0" borderId="41" xfId="698" applyFont="1" applyBorder="1">
      <alignment/>
      <protection/>
    </xf>
    <xf numFmtId="0" fontId="5" fillId="0" borderId="42" xfId="698" applyFont="1" applyBorder="1">
      <alignment/>
      <protection/>
    </xf>
    <xf numFmtId="0" fontId="95" fillId="0" borderId="36" xfId="698" applyNumberFormat="1" applyFont="1" applyFill="1" applyBorder="1" applyAlignment="1" applyProtection="1">
      <alignment vertical="center" wrapText="1"/>
      <protection/>
    </xf>
    <xf numFmtId="0" fontId="5" fillId="0" borderId="10" xfId="698" applyFont="1" applyBorder="1">
      <alignment/>
      <protection/>
    </xf>
    <xf numFmtId="182" fontId="5" fillId="0" borderId="37" xfId="698" applyNumberFormat="1" applyFont="1" applyBorder="1">
      <alignment/>
      <protection/>
    </xf>
    <xf numFmtId="0" fontId="96" fillId="0" borderId="36" xfId="698" applyNumberFormat="1" applyFont="1" applyFill="1" applyBorder="1" applyAlignment="1" applyProtection="1">
      <alignment vertical="center" wrapText="1"/>
      <protection/>
    </xf>
    <xf numFmtId="182" fontId="3" fillId="0" borderId="37" xfId="698" applyNumberFormat="1" applyFont="1" applyBorder="1">
      <alignment/>
      <protection/>
    </xf>
    <xf numFmtId="164" fontId="3" fillId="0" borderId="10" xfId="698" applyNumberFormat="1" applyFont="1" applyFill="1" applyBorder="1" applyAlignment="1" applyProtection="1">
      <alignment horizontal="right" vertical="top"/>
      <protection/>
    </xf>
    <xf numFmtId="0" fontId="34" fillId="0" borderId="36" xfId="698" applyNumberFormat="1" applyFont="1" applyFill="1" applyBorder="1" applyAlignment="1" applyProtection="1">
      <alignment vertical="center" wrapText="1"/>
      <protection/>
    </xf>
    <xf numFmtId="0" fontId="96" fillId="0" borderId="43" xfId="698" applyNumberFormat="1" applyFont="1" applyFill="1" applyBorder="1" applyAlignment="1" applyProtection="1">
      <alignment vertical="center" wrapText="1"/>
      <protection/>
    </xf>
    <xf numFmtId="0" fontId="95" fillId="0" borderId="39" xfId="698" applyNumberFormat="1" applyFont="1" applyFill="1" applyBorder="1" applyAlignment="1" applyProtection="1">
      <alignment vertical="center" wrapText="1"/>
      <protection/>
    </xf>
    <xf numFmtId="182" fontId="5" fillId="0" borderId="44" xfId="698" applyNumberFormat="1" applyFont="1" applyBorder="1">
      <alignment/>
      <protection/>
    </xf>
    <xf numFmtId="0" fontId="97" fillId="0" borderId="40" xfId="698" applyFont="1" applyBorder="1" applyAlignment="1">
      <alignment vertical="center"/>
      <protection/>
    </xf>
    <xf numFmtId="164" fontId="3" fillId="0" borderId="41" xfId="698" applyNumberFormat="1" applyFont="1" applyBorder="1">
      <alignment/>
      <protection/>
    </xf>
    <xf numFmtId="182" fontId="3" fillId="0" borderId="42" xfId="698" applyNumberFormat="1" applyFont="1" applyBorder="1">
      <alignment/>
      <protection/>
    </xf>
    <xf numFmtId="164" fontId="3" fillId="0" borderId="10" xfId="698" applyNumberFormat="1" applyFont="1" applyBorder="1">
      <alignment/>
      <protection/>
    </xf>
    <xf numFmtId="164" fontId="5" fillId="0" borderId="4" xfId="698" applyNumberFormat="1" applyFont="1" applyBorder="1" applyAlignment="1">
      <alignment vertical="top" wrapText="1"/>
      <protection/>
    </xf>
    <xf numFmtId="164" fontId="3" fillId="0" borderId="41" xfId="698" applyNumberFormat="1" applyFont="1" applyFill="1" applyBorder="1" applyAlignment="1" applyProtection="1">
      <alignment horizontal="right" vertical="top"/>
      <protection/>
    </xf>
    <xf numFmtId="182" fontId="3" fillId="0" borderId="10" xfId="698" applyNumberFormat="1" applyFont="1" applyBorder="1">
      <alignment/>
      <protection/>
    </xf>
    <xf numFmtId="0" fontId="95" fillId="0" borderId="45" xfId="698" applyNumberFormat="1" applyFont="1" applyFill="1" applyBorder="1" applyAlignment="1" applyProtection="1">
      <alignment vertical="center" wrapText="1"/>
      <protection/>
    </xf>
    <xf numFmtId="164" fontId="5" fillId="0" borderId="46" xfId="698" applyNumberFormat="1" applyFont="1" applyBorder="1" applyAlignment="1">
      <alignment vertical="top" wrapText="1"/>
      <protection/>
    </xf>
    <xf numFmtId="0" fontId="95" fillId="0" borderId="0" xfId="698" applyNumberFormat="1" applyFont="1" applyFill="1" applyBorder="1" applyAlignment="1" applyProtection="1">
      <alignment vertical="center" wrapText="1"/>
      <protection/>
    </xf>
    <xf numFmtId="164" fontId="5" fillId="0" borderId="0" xfId="698" applyNumberFormat="1" applyFont="1" applyBorder="1" applyAlignment="1">
      <alignment vertical="top" wrapText="1"/>
      <protection/>
    </xf>
    <xf numFmtId="0" fontId="94" fillId="0" borderId="0" xfId="698" applyFont="1" applyAlignment="1">
      <alignment horizontal="right"/>
      <protection/>
    </xf>
    <xf numFmtId="0" fontId="5" fillId="0" borderId="0" xfId="698" applyFont="1" applyAlignment="1">
      <alignment horizontal="center" vertical="justify"/>
      <protection/>
    </xf>
    <xf numFmtId="0" fontId="3" fillId="0" borderId="0" xfId="700" applyFont="1" applyBorder="1" applyAlignment="1">
      <alignment/>
      <protection/>
    </xf>
    <xf numFmtId="0" fontId="4" fillId="0" borderId="0" xfId="700" applyFont="1" applyBorder="1" applyAlignment="1">
      <alignment vertical="justify"/>
      <protection/>
    </xf>
    <xf numFmtId="0" fontId="5" fillId="0" borderId="0" xfId="700" applyFont="1" applyBorder="1" applyAlignment="1">
      <alignment horizontal="center" vertical="justify"/>
      <protection/>
    </xf>
    <xf numFmtId="0" fontId="3" fillId="0" borderId="0" xfId="700" applyFont="1" applyBorder="1" applyAlignment="1">
      <alignment vertical="justify"/>
      <protection/>
    </xf>
    <xf numFmtId="0" fontId="5" fillId="0" borderId="0" xfId="700" applyFont="1" applyBorder="1" applyAlignment="1">
      <alignment horizontal="center"/>
      <protection/>
    </xf>
    <xf numFmtId="0" fontId="6" fillId="0" borderId="47" xfId="700" applyNumberFormat="1" applyFont="1" applyFill="1" applyBorder="1" applyAlignment="1" applyProtection="1">
      <alignment vertical="center" wrapText="1"/>
      <protection/>
    </xf>
    <xf numFmtId="164" fontId="5" fillId="0" borderId="48" xfId="700" applyNumberFormat="1" applyFont="1" applyFill="1" applyBorder="1" applyAlignment="1" applyProtection="1">
      <alignment/>
      <protection/>
    </xf>
    <xf numFmtId="164" fontId="5" fillId="0" borderId="49" xfId="700" applyNumberFormat="1" applyFont="1" applyFill="1" applyBorder="1" applyAlignment="1" applyProtection="1">
      <alignment/>
      <protection/>
    </xf>
    <xf numFmtId="0" fontId="7" fillId="0" borderId="36" xfId="0" applyNumberFormat="1" applyFont="1" applyFill="1" applyBorder="1" applyAlignment="1" applyProtection="1">
      <alignment vertical="center" wrapText="1"/>
      <protection/>
    </xf>
    <xf numFmtId="164" fontId="3" fillId="0" borderId="37" xfId="700" applyNumberFormat="1" applyFont="1" applyBorder="1" applyAlignment="1">
      <alignment horizontal="center"/>
      <protection/>
    </xf>
    <xf numFmtId="182" fontId="3" fillId="0" borderId="37" xfId="698" applyNumberFormat="1" applyFont="1" applyBorder="1" applyAlignment="1">
      <alignment/>
      <protection/>
    </xf>
    <xf numFmtId="164" fontId="3" fillId="0" borderId="0" xfId="700" applyNumberFormat="1" applyFont="1">
      <alignment/>
      <protection/>
    </xf>
    <xf numFmtId="164" fontId="0" fillId="0" borderId="0" xfId="0" applyNumberFormat="1" applyAlignment="1">
      <alignment/>
    </xf>
    <xf numFmtId="14" fontId="5" fillId="0" borderId="50" xfId="700" applyNumberFormat="1" applyFont="1" applyBorder="1" applyAlignment="1">
      <alignment vertical="center" wrapText="1"/>
      <protection/>
    </xf>
    <xf numFmtId="0" fontId="98" fillId="0" borderId="36" xfId="685" applyNumberFormat="1" applyFont="1" applyFill="1" applyBorder="1" applyAlignment="1" applyProtection="1">
      <alignment vertical="top" wrapText="1"/>
      <protection/>
    </xf>
    <xf numFmtId="49" fontId="3" fillId="0" borderId="36" xfId="685" applyNumberFormat="1" applyFont="1" applyFill="1" applyBorder="1" applyAlignment="1">
      <alignment vertical="top" wrapText="1"/>
      <protection/>
    </xf>
    <xf numFmtId="182" fontId="5" fillId="0" borderId="0" xfId="698" applyNumberFormat="1" applyFont="1" applyBorder="1">
      <alignment/>
      <protection/>
    </xf>
    <xf numFmtId="0" fontId="6" fillId="0" borderId="43" xfId="685" applyNumberFormat="1" applyFont="1" applyFill="1" applyBorder="1" applyAlignment="1" applyProtection="1">
      <alignment vertical="top" wrapText="1"/>
      <protection/>
    </xf>
    <xf numFmtId="164" fontId="5" fillId="0" borderId="6" xfId="700" applyNumberFormat="1" applyFont="1" applyFill="1" applyBorder="1" applyAlignment="1">
      <alignment/>
      <protection/>
    </xf>
    <xf numFmtId="0" fontId="6" fillId="0" borderId="51" xfId="685" applyNumberFormat="1" applyFont="1" applyFill="1" applyBorder="1" applyAlignment="1" applyProtection="1">
      <alignment vertical="top" wrapText="1"/>
      <protection/>
    </xf>
    <xf numFmtId="164" fontId="5" fillId="0" borderId="52" xfId="700" applyNumberFormat="1" applyFont="1" applyFill="1" applyBorder="1" applyAlignment="1">
      <alignment/>
      <protection/>
    </xf>
    <xf numFmtId="164" fontId="3" fillId="0" borderId="0" xfId="700" applyNumberFormat="1" applyFont="1" applyAlignment="1">
      <alignment/>
      <protection/>
    </xf>
    <xf numFmtId="0" fontId="3" fillId="0" borderId="0" xfId="686" applyFont="1" applyAlignment="1">
      <alignment wrapText="1"/>
      <protection/>
    </xf>
    <xf numFmtId="0" fontId="3" fillId="0" borderId="0" xfId="686" applyFont="1" applyAlignment="1">
      <alignment horizontal="center" wrapText="1"/>
      <protection/>
    </xf>
    <xf numFmtId="0" fontId="5" fillId="0" borderId="0" xfId="686" applyFont="1" applyAlignment="1">
      <alignment horizontal="center" vertical="justify" wrapText="1"/>
      <protection/>
    </xf>
    <xf numFmtId="0" fontId="5" fillId="0" borderId="0" xfId="691" applyFont="1" applyAlignment="1">
      <alignment horizontal="center" wrapText="1"/>
      <protection/>
    </xf>
    <xf numFmtId="0" fontId="3" fillId="0" borderId="36" xfId="686" applyFont="1" applyBorder="1" applyAlignment="1">
      <alignment wrapText="1"/>
      <protection/>
    </xf>
    <xf numFmtId="0" fontId="5" fillId="0" borderId="10" xfId="686" applyFont="1" applyBorder="1" applyAlignment="1">
      <alignment horizontal="center" wrapText="1"/>
      <protection/>
    </xf>
    <xf numFmtId="0" fontId="5" fillId="0" borderId="37" xfId="686" applyFont="1" applyBorder="1" applyAlignment="1">
      <alignment horizontal="center" wrapText="1"/>
      <protection/>
    </xf>
    <xf numFmtId="0" fontId="5" fillId="0" borderId="36" xfId="680" applyFont="1" applyBorder="1" applyAlignment="1">
      <alignment wrapText="1"/>
      <protection/>
    </xf>
    <xf numFmtId="268" fontId="5" fillId="0" borderId="10" xfId="686" applyNumberFormat="1" applyFont="1" applyFill="1" applyBorder="1" applyAlignment="1" applyProtection="1">
      <alignment horizontal="center" wrapText="1"/>
      <protection/>
    </xf>
    <xf numFmtId="268" fontId="5" fillId="0" borderId="37" xfId="686" applyNumberFormat="1" applyFont="1" applyFill="1" applyBorder="1" applyAlignment="1" applyProtection="1">
      <alignment horizontal="center" wrapText="1"/>
      <protection/>
    </xf>
    <xf numFmtId="0" fontId="5" fillId="0" borderId="36" xfId="686" applyFont="1" applyBorder="1" applyAlignment="1">
      <alignment wrapText="1"/>
      <protection/>
    </xf>
    <xf numFmtId="268" fontId="3" fillId="0" borderId="10" xfId="686" applyNumberFormat="1" applyFont="1" applyFill="1" applyBorder="1" applyAlignment="1" applyProtection="1">
      <alignment horizontal="center" wrapText="1"/>
      <protection/>
    </xf>
    <xf numFmtId="268" fontId="3" fillId="0" borderId="37" xfId="686" applyNumberFormat="1" applyFont="1" applyFill="1" applyBorder="1" applyAlignment="1" applyProtection="1">
      <alignment horizontal="center" wrapText="1"/>
      <protection/>
    </xf>
    <xf numFmtId="0" fontId="3" fillId="0" borderId="36" xfId="686" applyFont="1" applyFill="1" applyBorder="1" applyAlignment="1">
      <alignment wrapText="1"/>
      <protection/>
    </xf>
    <xf numFmtId="0" fontId="67" fillId="0" borderId="36" xfId="686" applyFont="1" applyBorder="1" applyAlignment="1">
      <alignment wrapText="1"/>
      <protection/>
    </xf>
    <xf numFmtId="268" fontId="3" fillId="0" borderId="10" xfId="686" applyNumberFormat="1" applyFont="1" applyBorder="1" applyAlignment="1">
      <alignment horizontal="center" wrapText="1"/>
      <protection/>
    </xf>
    <xf numFmtId="0" fontId="3" fillId="42" borderId="43" xfId="686" applyFont="1" applyFill="1" applyBorder="1" applyAlignment="1">
      <alignment wrapText="1"/>
      <protection/>
    </xf>
    <xf numFmtId="268" fontId="3" fillId="42" borderId="6" xfId="686" applyNumberFormat="1" applyFont="1" applyFill="1" applyBorder="1" applyAlignment="1" applyProtection="1">
      <alignment horizontal="center" wrapText="1"/>
      <protection/>
    </xf>
    <xf numFmtId="268" fontId="5" fillId="42" borderId="6" xfId="686" applyNumberFormat="1" applyFont="1" applyFill="1" applyBorder="1" applyAlignment="1" applyProtection="1">
      <alignment horizontal="center" wrapText="1"/>
      <protection/>
    </xf>
    <xf numFmtId="268" fontId="5" fillId="42" borderId="53" xfId="686" applyNumberFormat="1" applyFont="1" applyFill="1" applyBorder="1" applyAlignment="1" applyProtection="1">
      <alignment horizontal="center" wrapText="1"/>
      <protection/>
    </xf>
    <xf numFmtId="0" fontId="3" fillId="42" borderId="0" xfId="686" applyFont="1" applyFill="1" applyAlignment="1">
      <alignment wrapText="1"/>
      <protection/>
    </xf>
    <xf numFmtId="0" fontId="5" fillId="0" borderId="38" xfId="686" applyFont="1" applyBorder="1" applyAlignment="1">
      <alignment wrapText="1"/>
      <protection/>
    </xf>
    <xf numFmtId="268" fontId="5" fillId="0" borderId="54" xfId="686" applyNumberFormat="1" applyFont="1" applyBorder="1" applyAlignment="1">
      <alignment horizontal="center" wrapText="1"/>
      <protection/>
    </xf>
    <xf numFmtId="268" fontId="5" fillId="0" borderId="54" xfId="686" applyNumberFormat="1" applyFont="1" applyFill="1" applyBorder="1" applyAlignment="1" applyProtection="1">
      <alignment horizontal="center" wrapText="1"/>
      <protection/>
    </xf>
    <xf numFmtId="268" fontId="5" fillId="0" borderId="50" xfId="686" applyNumberFormat="1" applyFont="1" applyBorder="1" applyAlignment="1">
      <alignment horizontal="center" wrapText="1"/>
      <protection/>
    </xf>
    <xf numFmtId="0" fontId="5" fillId="0" borderId="40" xfId="686" applyFont="1" applyBorder="1" applyAlignment="1">
      <alignment wrapText="1"/>
      <protection/>
    </xf>
    <xf numFmtId="268" fontId="5" fillId="0" borderId="41" xfId="686" applyNumberFormat="1" applyFont="1" applyFill="1" applyBorder="1" applyAlignment="1" applyProtection="1">
      <alignment horizontal="center" wrapText="1"/>
      <protection/>
    </xf>
    <xf numFmtId="268" fontId="5" fillId="0" borderId="42" xfId="686" applyNumberFormat="1" applyFont="1" applyFill="1" applyBorder="1" applyAlignment="1" applyProtection="1">
      <alignment horizontal="center" wrapText="1"/>
      <protection/>
    </xf>
    <xf numFmtId="268" fontId="3" fillId="0" borderId="10" xfId="700" applyNumberFormat="1" applyFont="1" applyBorder="1" applyAlignment="1">
      <alignment horizontal="center"/>
      <protection/>
    </xf>
    <xf numFmtId="268" fontId="5" fillId="0" borderId="10" xfId="686" applyNumberFormat="1" applyFont="1" applyBorder="1" applyAlignment="1">
      <alignment horizontal="center" wrapText="1"/>
      <protection/>
    </xf>
    <xf numFmtId="268" fontId="3" fillId="0" borderId="37" xfId="686" applyNumberFormat="1" applyFont="1" applyBorder="1" applyAlignment="1">
      <alignment horizontal="center" wrapText="1"/>
      <protection/>
    </xf>
    <xf numFmtId="268" fontId="3" fillId="0" borderId="6" xfId="686" applyNumberFormat="1" applyFont="1" applyBorder="1" applyAlignment="1">
      <alignment horizontal="center" wrapText="1"/>
      <protection/>
    </xf>
    <xf numFmtId="268" fontId="3" fillId="0" borderId="53" xfId="686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Border="1" applyAlignment="1">
      <alignment horizontal="center" vertical="top" wrapText="1"/>
    </xf>
    <xf numFmtId="0" fontId="3" fillId="0" borderId="0" xfId="686" applyFont="1" applyAlignment="1">
      <alignment horizontal="left" wrapText="1"/>
      <protection/>
    </xf>
    <xf numFmtId="164" fontId="99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686" applyFont="1" applyAlignment="1">
      <alignment wrapText="1"/>
      <protection/>
    </xf>
    <xf numFmtId="0" fontId="5" fillId="0" borderId="0" xfId="0" applyFont="1" applyAlignment="1">
      <alignment horizontal="center" wrapText="1"/>
    </xf>
    <xf numFmtId="182" fontId="0" fillId="0" borderId="0" xfId="0" applyNumberFormat="1" applyAlignment="1">
      <alignment/>
    </xf>
    <xf numFmtId="0" fontId="3" fillId="0" borderId="0" xfId="692" applyFont="1">
      <alignment/>
      <protection/>
    </xf>
    <xf numFmtId="0" fontId="5" fillId="0" borderId="0" xfId="692" applyFont="1" applyAlignment="1">
      <alignment horizontal="right"/>
      <protection/>
    </xf>
    <xf numFmtId="0" fontId="3" fillId="0" borderId="47" xfId="692" applyFont="1" applyBorder="1">
      <alignment/>
      <protection/>
    </xf>
    <xf numFmtId="14" fontId="5" fillId="0" borderId="48" xfId="692" applyNumberFormat="1" applyFont="1" applyBorder="1" applyAlignment="1">
      <alignment horizontal="right" vertical="top" wrapText="1"/>
      <protection/>
    </xf>
    <xf numFmtId="14" fontId="5" fillId="0" borderId="49" xfId="692" applyNumberFormat="1" applyFont="1" applyBorder="1" applyAlignment="1">
      <alignment horizontal="right" vertical="top" wrapText="1"/>
      <protection/>
    </xf>
    <xf numFmtId="0" fontId="5" fillId="0" borderId="36" xfId="692" applyFont="1" applyBorder="1" applyAlignment="1">
      <alignment/>
      <protection/>
    </xf>
    <xf numFmtId="0" fontId="3" fillId="0" borderId="10" xfId="692" applyFont="1" applyBorder="1">
      <alignment/>
      <protection/>
    </xf>
    <xf numFmtId="0" fontId="3" fillId="0" borderId="37" xfId="692" applyFont="1" applyBorder="1">
      <alignment/>
      <protection/>
    </xf>
    <xf numFmtId="0" fontId="3" fillId="0" borderId="36" xfId="692" applyFont="1" applyBorder="1">
      <alignment/>
      <protection/>
    </xf>
    <xf numFmtId="164" fontId="7" fillId="0" borderId="10" xfId="684" applyNumberFormat="1" applyFont="1" applyFill="1" applyBorder="1" applyAlignment="1" applyProtection="1">
      <alignment horizontal="right"/>
      <protection/>
    </xf>
    <xf numFmtId="164" fontId="7" fillId="0" borderId="37" xfId="684" applyNumberFormat="1" applyFont="1" applyFill="1" applyBorder="1" applyAlignment="1" applyProtection="1">
      <alignment horizontal="right"/>
      <protection/>
    </xf>
    <xf numFmtId="0" fontId="100" fillId="0" borderId="36" xfId="699" applyFont="1" applyFill="1" applyBorder="1" applyAlignment="1">
      <alignment horizontal="left" indent="3"/>
      <protection/>
    </xf>
    <xf numFmtId="164" fontId="101" fillId="0" borderId="10" xfId="684" applyNumberFormat="1" applyFont="1" applyFill="1" applyBorder="1" applyAlignment="1" applyProtection="1">
      <alignment horizontal="right"/>
      <protection/>
    </xf>
    <xf numFmtId="164" fontId="101" fillId="0" borderId="37" xfId="684" applyNumberFormat="1" applyFont="1" applyFill="1" applyBorder="1" applyAlignment="1" applyProtection="1">
      <alignment horizontal="right"/>
      <protection/>
    </xf>
    <xf numFmtId="0" fontId="3" fillId="0" borderId="36" xfId="692" applyFont="1" applyBorder="1" applyAlignment="1">
      <alignment wrapText="1"/>
      <protection/>
    </xf>
    <xf numFmtId="164" fontId="6" fillId="0" borderId="10" xfId="684" applyNumberFormat="1" applyFont="1" applyFill="1" applyBorder="1" applyAlignment="1" applyProtection="1">
      <alignment horizontal="right"/>
      <protection/>
    </xf>
    <xf numFmtId="164" fontId="6" fillId="0" borderId="37" xfId="684" applyNumberFormat="1" applyFont="1" applyFill="1" applyBorder="1" applyAlignment="1" applyProtection="1">
      <alignment horizontal="right"/>
      <protection/>
    </xf>
    <xf numFmtId="0" fontId="5" fillId="0" borderId="36" xfId="692" applyFont="1" applyBorder="1" applyAlignment="1">
      <alignment wrapText="1"/>
      <protection/>
    </xf>
    <xf numFmtId="164" fontId="5" fillId="0" borderId="10" xfId="692" applyNumberFormat="1" applyFont="1" applyBorder="1" applyAlignment="1">
      <alignment wrapText="1"/>
      <protection/>
    </xf>
    <xf numFmtId="164" fontId="5" fillId="0" borderId="37" xfId="692" applyNumberFormat="1" applyFont="1" applyBorder="1" applyAlignment="1">
      <alignment wrapText="1"/>
      <protection/>
    </xf>
    <xf numFmtId="164" fontId="3" fillId="0" borderId="0" xfId="692" applyNumberFormat="1" applyFont="1">
      <alignment/>
      <protection/>
    </xf>
    <xf numFmtId="0" fontId="5" fillId="0" borderId="36" xfId="684" applyFont="1" applyBorder="1" applyAlignment="1">
      <alignment wrapText="1"/>
      <protection/>
    </xf>
    <xf numFmtId="164" fontId="3" fillId="0" borderId="10" xfId="692" applyNumberFormat="1" applyFont="1" applyFill="1" applyBorder="1" applyAlignment="1" applyProtection="1">
      <alignment horizontal="right"/>
      <protection/>
    </xf>
    <xf numFmtId="164" fontId="3" fillId="0" borderId="37" xfId="692" applyNumberFormat="1" applyFont="1" applyFill="1" applyBorder="1" applyAlignment="1" applyProtection="1">
      <alignment horizontal="right"/>
      <protection/>
    </xf>
    <xf numFmtId="0" fontId="5" fillId="0" borderId="36" xfId="684" applyFont="1" applyBorder="1">
      <alignment/>
      <protection/>
    </xf>
    <xf numFmtId="0" fontId="5" fillId="0" borderId="51" xfId="692" applyFont="1" applyBorder="1" applyAlignment="1">
      <alignment wrapText="1"/>
      <protection/>
    </xf>
    <xf numFmtId="164" fontId="6" fillId="0" borderId="52" xfId="684" applyNumberFormat="1" applyFont="1" applyFill="1" applyBorder="1" applyAlignment="1" applyProtection="1">
      <alignment horizontal="right"/>
      <protection/>
    </xf>
    <xf numFmtId="164" fontId="6" fillId="0" borderId="55" xfId="684" applyNumberFormat="1" applyFont="1" applyFill="1" applyBorder="1" applyAlignment="1" applyProtection="1">
      <alignment horizontal="right"/>
      <protection/>
    </xf>
    <xf numFmtId="0" fontId="5" fillId="0" borderId="0" xfId="692" applyFont="1" applyAlignment="1">
      <alignment wrapText="1"/>
      <protection/>
    </xf>
    <xf numFmtId="37" fontId="6" fillId="0" borderId="0" xfId="684" applyNumberFormat="1" applyFont="1" applyFill="1" applyBorder="1" applyAlignment="1" applyProtection="1">
      <alignment horizontal="right"/>
      <protection/>
    </xf>
    <xf numFmtId="0" fontId="5" fillId="0" borderId="0" xfId="692" applyFont="1">
      <alignment/>
      <protection/>
    </xf>
    <xf numFmtId="3" fontId="5" fillId="0" borderId="0" xfId="692" applyNumberFormat="1" applyFont="1">
      <alignment/>
      <protection/>
    </xf>
    <xf numFmtId="0" fontId="96" fillId="0" borderId="0" xfId="698" applyNumberFormat="1" applyFont="1" applyFill="1" applyBorder="1" applyAlignment="1" applyProtection="1">
      <alignment vertical="center"/>
      <protection/>
    </xf>
    <xf numFmtId="0" fontId="3" fillId="0" borderId="10" xfId="700" applyFont="1" applyBorder="1" applyAlignment="1">
      <alignment/>
      <protection/>
    </xf>
    <xf numFmtId="4" fontId="3" fillId="0" borderId="10" xfId="700" applyNumberFormat="1" applyFont="1" applyBorder="1" applyAlignment="1">
      <alignment/>
      <protection/>
    </xf>
    <xf numFmtId="4" fontId="3" fillId="0" borderId="0" xfId="700" applyNumberFormat="1" applyFont="1" applyBorder="1" applyAlignment="1">
      <alignment/>
      <protection/>
    </xf>
    <xf numFmtId="0" fontId="3" fillId="0" borderId="0" xfId="698" applyFont="1" applyAlignment="1">
      <alignment horizontal="center" wrapText="1"/>
      <protection/>
    </xf>
    <xf numFmtId="0" fontId="5" fillId="0" borderId="0" xfId="698" applyFont="1" applyAlignment="1">
      <alignment horizontal="center" vertical="justify" wrapText="1"/>
      <protection/>
    </xf>
    <xf numFmtId="0" fontId="5" fillId="0" borderId="0" xfId="698" applyFont="1" applyFill="1" applyAlignment="1">
      <alignment horizontal="center" vertical="justify"/>
      <protection/>
    </xf>
    <xf numFmtId="0" fontId="3" fillId="0" borderId="0" xfId="700" applyFont="1" applyBorder="1" applyAlignment="1">
      <alignment wrapText="1"/>
      <protection/>
    </xf>
    <xf numFmtId="0" fontId="4" fillId="0" borderId="0" xfId="700" applyFont="1" applyBorder="1" applyAlignment="1">
      <alignment horizontal="center" vertical="justify" wrapText="1"/>
      <protection/>
    </xf>
    <xf numFmtId="0" fontId="3" fillId="0" borderId="0" xfId="692" applyFont="1" applyAlignment="1">
      <alignment horizontal="center" wrapText="1"/>
      <protection/>
    </xf>
    <xf numFmtId="0" fontId="4" fillId="0" borderId="0" xfId="692" applyFont="1" applyAlignment="1">
      <alignment horizontal="center" vertical="justify" wrapText="1"/>
      <protection/>
    </xf>
    <xf numFmtId="0" fontId="4" fillId="0" borderId="0" xfId="0" applyFont="1" applyAlignment="1">
      <alignment horizontal="center" vertical="justify"/>
    </xf>
    <xf numFmtId="0" fontId="3" fillId="0" borderId="47" xfId="686" applyFont="1" applyBorder="1" applyAlignment="1">
      <alignment wrapText="1"/>
      <protection/>
    </xf>
    <xf numFmtId="0" fontId="3" fillId="0" borderId="36" xfId="686" applyFont="1" applyBorder="1" applyAlignment="1">
      <alignment wrapText="1"/>
      <protection/>
    </xf>
    <xf numFmtId="0" fontId="5" fillId="0" borderId="48" xfId="686" applyFont="1" applyBorder="1" applyAlignment="1">
      <alignment horizontal="center" wrapText="1"/>
      <protection/>
    </xf>
    <xf numFmtId="0" fontId="5" fillId="0" borderId="10" xfId="686" applyFont="1" applyBorder="1" applyAlignment="1">
      <alignment horizontal="center" wrapText="1"/>
      <protection/>
    </xf>
    <xf numFmtId="0" fontId="5" fillId="0" borderId="49" xfId="686" applyFont="1" applyBorder="1" applyAlignment="1">
      <alignment horizontal="center" wrapText="1"/>
      <protection/>
    </xf>
    <xf numFmtId="0" fontId="5" fillId="0" borderId="37" xfId="686" applyFont="1" applyBorder="1" applyAlignment="1">
      <alignment horizontal="center" wrapText="1"/>
      <protection/>
    </xf>
    <xf numFmtId="0" fontId="3" fillId="0" borderId="0" xfId="686" applyFont="1" applyAlignment="1">
      <alignment horizontal="center" wrapText="1"/>
      <protection/>
    </xf>
    <xf numFmtId="0" fontId="4" fillId="0" borderId="0" xfId="686" applyFont="1" applyAlignment="1">
      <alignment horizontal="center" vertical="justify" wrapText="1"/>
      <protection/>
    </xf>
  </cellXfs>
  <cellStyles count="765">
    <cellStyle name="Normal" xfId="0"/>
    <cellStyle name="_x0005__x001C_" xfId="15"/>
    <cellStyle name="_x0005__x001C_ 2" xfId="16"/>
    <cellStyle name="&#13;&#10;JournalTemplate=C:\COMFO\CTALK\JOURSTD.TPL&#13;&#10;LbStateAddress=3 3 0 251 1 89 2 311&#13;&#10;LbStateJou" xfId="17"/>
    <cellStyle name="???????_Income Statement" xfId="18"/>
    <cellStyle name="__08_X_PL items" xfId="19"/>
    <cellStyle name="_2010" xfId="20"/>
    <cellStyle name="_Book1" xfId="21"/>
    <cellStyle name="_Book2" xfId="22"/>
    <cellStyle name="_x0005__x001C__Book3" xfId="23"/>
    <cellStyle name="_Copy of G DBKL_08_Treasury" xfId="24"/>
    <cellStyle name="_Copy of P DBKL_08_Due to parent company" xfId="25"/>
    <cellStyle name="_DBKL_08_TB" xfId="26"/>
    <cellStyle name="_DBSK_07_SAD" xfId="27"/>
    <cellStyle name="_EB_06_G_Treasury_Interbank" xfId="28"/>
    <cellStyle name="_EB_06_G_Treasury_KTE" xfId="29"/>
    <cellStyle name="_EI G_Securities 07" xfId="30"/>
    <cellStyle name="_F.21_BS_disclosures" xfId="31"/>
    <cellStyle name="_FFF" xfId="32"/>
    <cellStyle name="_FFF_New Form10_2" xfId="33"/>
    <cellStyle name="_FFF_Nsi" xfId="34"/>
    <cellStyle name="_FFF_Nsi_1" xfId="35"/>
    <cellStyle name="_FFF_Nsi_139" xfId="36"/>
    <cellStyle name="_FFF_Nsi_140" xfId="37"/>
    <cellStyle name="_FFF_Nsi_140(Зах)" xfId="38"/>
    <cellStyle name="_FFF_Nsi_140_mod" xfId="39"/>
    <cellStyle name="_FFF_Summary" xfId="40"/>
    <cellStyle name="_FFF_Tax_form_1кв_3" xfId="41"/>
    <cellStyle name="_FFF_БКЭ" xfId="42"/>
    <cellStyle name="_Final_Book_010301" xfId="43"/>
    <cellStyle name="_Final_Book_010301_New Form10_2" xfId="44"/>
    <cellStyle name="_Final_Book_010301_Nsi" xfId="45"/>
    <cellStyle name="_Final_Book_010301_Nsi_1" xfId="46"/>
    <cellStyle name="_Final_Book_010301_Nsi_139" xfId="47"/>
    <cellStyle name="_Final_Book_010301_Nsi_140" xfId="48"/>
    <cellStyle name="_Final_Book_010301_Nsi_140(Зах)" xfId="49"/>
    <cellStyle name="_Final_Book_010301_Nsi_140_mod" xfId="50"/>
    <cellStyle name="_Final_Book_010301_Summary" xfId="51"/>
    <cellStyle name="_Final_Book_010301_Tax_form_1кв_3" xfId="52"/>
    <cellStyle name="_Final_Book_010301_БКЭ" xfId="53"/>
    <cellStyle name="_for Anna" xfId="54"/>
    <cellStyle name="_G_07_Securities and reverse REPO" xfId="55"/>
    <cellStyle name="_G_DBKL_08_ReverseREPO" xfId="56"/>
    <cellStyle name="_Gold Production" xfId="57"/>
    <cellStyle name="_Kumtor 2008_J_Inventories" xfId="58"/>
    <cellStyle name="_New_Sofi" xfId="59"/>
    <cellStyle name="_New_Sofi_FFF" xfId="60"/>
    <cellStyle name="_New_Sofi_New Form10_2" xfId="61"/>
    <cellStyle name="_New_Sofi_Nsi" xfId="62"/>
    <cellStyle name="_New_Sofi_Nsi_1" xfId="63"/>
    <cellStyle name="_New_Sofi_Nsi_139" xfId="64"/>
    <cellStyle name="_New_Sofi_Nsi_140" xfId="65"/>
    <cellStyle name="_New_Sofi_Nsi_140(Зах)" xfId="66"/>
    <cellStyle name="_New_Sofi_Nsi_140_mod" xfId="67"/>
    <cellStyle name="_New_Sofi_Summary" xfId="68"/>
    <cellStyle name="_New_Sofi_Tax_form_1кв_3" xfId="69"/>
    <cellStyle name="_New_Sofi_БКЭ" xfId="70"/>
    <cellStyle name="_Nsi" xfId="71"/>
    <cellStyle name="_PERSONAL" xfId="72"/>
    <cellStyle name="_PERSONAL_1" xfId="73"/>
    <cellStyle name="_PRICE_1C" xfId="74"/>
    <cellStyle name="_Review file_Interim Review Working Papers_FS" xfId="75"/>
    <cellStyle name="_Salary" xfId="76"/>
    <cellStyle name="_TSB _3m09_G_treasury_ATA(2)_190509" xfId="77"/>
    <cellStyle name="_TSB_06_G_Tresury_Ali_Zha_Final" xfId="78"/>
    <cellStyle name="_VC_9m08_V_G&amp;A_ATA" xfId="79"/>
    <cellStyle name="_X_DBKL_08_Interest expense on loans from banks" xfId="80"/>
    <cellStyle name="_X_DBKL_08_Interest expense on loans from banks (2)" xfId="81"/>
    <cellStyle name="_X_DBKL_08_Interest income on deposits" xfId="82"/>
    <cellStyle name="_X_DBKL_08_Interest on due to parent company" xfId="83"/>
    <cellStyle name="_X_DBKL_08_PL items_Akzhan (2)" xfId="84"/>
    <cellStyle name="_X_P&amp;L_DeltaBank_Emplotee_Compensation_YerAb" xfId="85"/>
    <cellStyle name="_X_P&amp;L_DeltaBank_Forex_gain_loss_YerAb" xfId="86"/>
    <cellStyle name="_X_P&amp;L_DeltaBank_FOREX_revaluation_YerAb" xfId="87"/>
    <cellStyle name="_X_PL_RLKZ_WP_ATA_Sharip.D" xfId="88"/>
    <cellStyle name="_X50 GNPF_9m2008_G&amp;A_BKM" xfId="89"/>
    <cellStyle name="_АДМИНИСТРАТИВНЫЕ РАСХОДЫ" xfId="90"/>
    <cellStyle name="_Алюком Тайшет" xfId="91"/>
    <cellStyle name="_БК Отчет по ценам за октябрь-май (2)" xfId="92"/>
    <cellStyle name="_Дозакл 5 мес.2000" xfId="93"/>
    <cellStyle name="_Инвест_2008_дек" xfId="94"/>
    <cellStyle name="_ИТЦ ППП план сентябрь 2003 версия 250803" xfId="95"/>
    <cellStyle name="_Книга3" xfId="96"/>
    <cellStyle name="_Книга3_New Form10_2" xfId="97"/>
    <cellStyle name="_Книга3_Nsi" xfId="98"/>
    <cellStyle name="_Книга3_Nsi_1" xfId="99"/>
    <cellStyle name="_Книга3_Nsi_139" xfId="100"/>
    <cellStyle name="_Книга3_Nsi_140" xfId="101"/>
    <cellStyle name="_Книга3_Nsi_140(Зах)" xfId="102"/>
    <cellStyle name="_Книга3_Nsi_140_mod" xfId="103"/>
    <cellStyle name="_Книга3_Summary" xfId="104"/>
    <cellStyle name="_Книга3_Tax_form_1кв_3" xfId="105"/>
    <cellStyle name="_Книга3_БКЭ" xfId="106"/>
    <cellStyle name="_Книга7" xfId="107"/>
    <cellStyle name="_Книга7_New Form10_2" xfId="108"/>
    <cellStyle name="_Книга7_Nsi" xfId="109"/>
    <cellStyle name="_Книга7_Nsi_1" xfId="110"/>
    <cellStyle name="_Книга7_Nsi_139" xfId="111"/>
    <cellStyle name="_Книга7_Nsi_140" xfId="112"/>
    <cellStyle name="_Книга7_Nsi_140(Зах)" xfId="113"/>
    <cellStyle name="_Книга7_Nsi_140_mod" xfId="114"/>
    <cellStyle name="_Книга7_Summary" xfId="115"/>
    <cellStyle name="_Книга7_Tax_form_1кв_3" xfId="116"/>
    <cellStyle name="_Книга7_БКЭ" xfId="117"/>
    <cellStyle name="_КПН 2011 НР и расчет" xfId="118"/>
    <cellStyle name="_мебель, оборудование инвентарь1207" xfId="119"/>
    <cellStyle name="_ОТЧЕТ для ДКФ    06 04 05  (6)" xfId="120"/>
    <cellStyle name="_План развития ПТС на 2005-2010 (связи станционной части)" xfId="121"/>
    <cellStyle name="_произв.цели - приложение к СНР_айгерим_09.11" xfId="122"/>
    <cellStyle name="_Расчет отлож 2011 с стоим.бал" xfId="123"/>
    <cellStyle name="_Расшифровки_1кв_2002" xfId="124"/>
    <cellStyle name="_САЗ ИБ 2003 урезанный (29.11.02) Мусаелян" xfId="125"/>
    <cellStyle name="_САЗ ИБ 2003 урезанный1" xfId="126"/>
    <cellStyle name="_Утв СД Бюджет расшиф 29 12 05" xfId="127"/>
    <cellStyle name="_Финплан_короткий" xfId="128"/>
    <cellStyle name="_Форма 2 ОПиУ 2011г" xfId="129"/>
    <cellStyle name="_Цены окт-май" xfId="130"/>
    <cellStyle name="’ћѓћ‚›‰" xfId="131"/>
    <cellStyle name="”ќђќ‘ћ‚›‰" xfId="132"/>
    <cellStyle name="”љ‘ђћ‚ђќќ›‰" xfId="133"/>
    <cellStyle name="„…ќ…†ќ›‰" xfId="134"/>
    <cellStyle name="‡ђѓћ‹ћ‚ћљ1" xfId="135"/>
    <cellStyle name="‡ђѓћ‹ћ‚ћљ2" xfId="136"/>
    <cellStyle name="•WЏЂ_ЉO‰?—a‹?" xfId="137"/>
    <cellStyle name="0,00;0;" xfId="138"/>
    <cellStyle name="1 000 Kc_List1" xfId="139"/>
    <cellStyle name="1.0 TITLE" xfId="140"/>
    <cellStyle name="1.1 TITLE" xfId="141"/>
    <cellStyle name="1Normal" xfId="142"/>
    <cellStyle name="20% - Accent1" xfId="143"/>
    <cellStyle name="20% - Accent1 2" xfId="144"/>
    <cellStyle name="20% - Accent2" xfId="145"/>
    <cellStyle name="20% - Accent2 2" xfId="146"/>
    <cellStyle name="20% - Accent3" xfId="147"/>
    <cellStyle name="20% - Accent3 2" xfId="148"/>
    <cellStyle name="20% - Accent4" xfId="149"/>
    <cellStyle name="20% - Accent4 2" xfId="150"/>
    <cellStyle name="20% - Accent5" xfId="151"/>
    <cellStyle name="20% - Accent5 2" xfId="152"/>
    <cellStyle name="20% - Accent6" xfId="153"/>
    <cellStyle name="20% - Accent6 2" xfId="154"/>
    <cellStyle name="20% - Акцент1" xfId="155"/>
    <cellStyle name="20% - Акцент1 2" xfId="156"/>
    <cellStyle name="20% - Акцент2" xfId="157"/>
    <cellStyle name="20% - Акцент2 2" xfId="158"/>
    <cellStyle name="20% - Акцент3" xfId="159"/>
    <cellStyle name="20% - Акцент3 2" xfId="160"/>
    <cellStyle name="20% - Акцент4" xfId="161"/>
    <cellStyle name="20% - Акцент4 2" xfId="162"/>
    <cellStyle name="20% - Акцент5" xfId="163"/>
    <cellStyle name="20% - Акцент5 2" xfId="164"/>
    <cellStyle name="20% - Акцент6" xfId="165"/>
    <cellStyle name="20% - Акцент6 2" xfId="166"/>
    <cellStyle name="40% - Accent1" xfId="167"/>
    <cellStyle name="40% - Accent1 2" xfId="168"/>
    <cellStyle name="40% - Accent2" xfId="169"/>
    <cellStyle name="40% - Accent2 2" xfId="170"/>
    <cellStyle name="40% - Accent3" xfId="171"/>
    <cellStyle name="40% - Accent3 2" xfId="172"/>
    <cellStyle name="40% - Accent4" xfId="173"/>
    <cellStyle name="40% - Accent4 2" xfId="174"/>
    <cellStyle name="40% - Accent5" xfId="175"/>
    <cellStyle name="40% - Accent5 2" xfId="176"/>
    <cellStyle name="40% - Accent6" xfId="177"/>
    <cellStyle name="40% - Accent6 2" xfId="178"/>
    <cellStyle name="40% - Акцент1" xfId="179"/>
    <cellStyle name="40% - Акцент1 2" xfId="180"/>
    <cellStyle name="40% - Акцент2" xfId="181"/>
    <cellStyle name="40% - Акцент2 2" xfId="182"/>
    <cellStyle name="40% - Акцент3" xfId="183"/>
    <cellStyle name="40% - Акцент3 2" xfId="184"/>
    <cellStyle name="40% - Акцент4" xfId="185"/>
    <cellStyle name="40% - Акцент4 2" xfId="186"/>
    <cellStyle name="40% - Акцент5" xfId="187"/>
    <cellStyle name="40% - Акцент5 2" xfId="188"/>
    <cellStyle name="40% - Акцент6" xfId="189"/>
    <cellStyle name="40% - Акцент6 2" xfId="190"/>
    <cellStyle name="60% - Accent1" xfId="191"/>
    <cellStyle name="60% - Accent1 2" xfId="192"/>
    <cellStyle name="60% - Accent2" xfId="193"/>
    <cellStyle name="60% - Accent2 2" xfId="194"/>
    <cellStyle name="60% - Accent3" xfId="195"/>
    <cellStyle name="60% - Accent3 2" xfId="196"/>
    <cellStyle name="60% - Accent4" xfId="197"/>
    <cellStyle name="60% - Accent4 2" xfId="198"/>
    <cellStyle name="60% - Accent5" xfId="199"/>
    <cellStyle name="60% - Accent5 2" xfId="200"/>
    <cellStyle name="60% - Accent6" xfId="201"/>
    <cellStyle name="60% - Accent6 2" xfId="202"/>
    <cellStyle name="60% - Акцент1" xfId="203"/>
    <cellStyle name="60% - Акцент1 2" xfId="204"/>
    <cellStyle name="60% - Акцент2" xfId="205"/>
    <cellStyle name="60% - Акцент2 2" xfId="206"/>
    <cellStyle name="60% - Акцент3" xfId="207"/>
    <cellStyle name="60% - Акцент3 2" xfId="208"/>
    <cellStyle name="60% - Акцент4" xfId="209"/>
    <cellStyle name="60% - Акцент4 2" xfId="210"/>
    <cellStyle name="60% - Акцент5" xfId="211"/>
    <cellStyle name="60% - Акцент5 2" xfId="212"/>
    <cellStyle name="60% - Акцент6" xfId="213"/>
    <cellStyle name="60% - Акцент6 2" xfId="214"/>
    <cellStyle name="Aaia?iue [0]_?anoiau" xfId="215"/>
    <cellStyle name="Aaia?iue_?anoiau" xfId="216"/>
    <cellStyle name="Accent1" xfId="217"/>
    <cellStyle name="Accent1 2" xfId="218"/>
    <cellStyle name="Accent2" xfId="219"/>
    <cellStyle name="Accent2 2" xfId="220"/>
    <cellStyle name="Accent3" xfId="221"/>
    <cellStyle name="Accent3 2" xfId="222"/>
    <cellStyle name="Accent4" xfId="223"/>
    <cellStyle name="Accent4 2" xfId="224"/>
    <cellStyle name="Accent5" xfId="225"/>
    <cellStyle name="Accent5 2" xfId="226"/>
    <cellStyle name="Accent6" xfId="227"/>
    <cellStyle name="Accent6 2" xfId="228"/>
    <cellStyle name="Aeia?nnueea" xfId="229"/>
    <cellStyle name="Bad" xfId="230"/>
    <cellStyle name="Bad 2" xfId="231"/>
    <cellStyle name="Body" xfId="232"/>
    <cellStyle name="Border" xfId="233"/>
    <cellStyle name="Calc Currency (0)" xfId="234"/>
    <cellStyle name="Calc Currency (0) 2" xfId="235"/>
    <cellStyle name="Calc Currency (0)_Book3" xfId="236"/>
    <cellStyle name="Calc Currency (2)" xfId="237"/>
    <cellStyle name="Calc Percent (0)" xfId="238"/>
    <cellStyle name="Calc Percent (1)" xfId="239"/>
    <cellStyle name="Calc Percent (1) 2" xfId="240"/>
    <cellStyle name="Calc Percent (1)_Book3" xfId="241"/>
    <cellStyle name="Calc Percent (2)" xfId="242"/>
    <cellStyle name="Calc Percent (2) 2" xfId="243"/>
    <cellStyle name="Calc Percent (2)_Book3" xfId="244"/>
    <cellStyle name="Calc Units (0)" xfId="245"/>
    <cellStyle name="Calc Units (1)" xfId="246"/>
    <cellStyle name="Calc Units (1) 2" xfId="247"/>
    <cellStyle name="Calc Units (1)_Book3" xfId="248"/>
    <cellStyle name="Calc Units (2)" xfId="249"/>
    <cellStyle name="Calculation" xfId="250"/>
    <cellStyle name="Calculation 2" xfId="251"/>
    <cellStyle name="carky [0]_List1" xfId="252"/>
    <cellStyle name="carky_List1" xfId="253"/>
    <cellStyle name="Centered Heading" xfId="254"/>
    <cellStyle name="Check" xfId="255"/>
    <cellStyle name="Check Cell" xfId="256"/>
    <cellStyle name="Check Cell 2" xfId="257"/>
    <cellStyle name="Column_Title" xfId="258"/>
    <cellStyle name="Comma  - Style1" xfId="259"/>
    <cellStyle name="Comma  - Style2" xfId="260"/>
    <cellStyle name="Comma  - Style3" xfId="261"/>
    <cellStyle name="Comma  - Style4" xfId="262"/>
    <cellStyle name="Comma  - Style5" xfId="263"/>
    <cellStyle name="Comma %" xfId="264"/>
    <cellStyle name="Comma [0] 2" xfId="265"/>
    <cellStyle name="Comma [00]" xfId="266"/>
    <cellStyle name="Comma 0.0" xfId="267"/>
    <cellStyle name="Comma 0.0%" xfId="268"/>
    <cellStyle name="Comma 0.00" xfId="269"/>
    <cellStyle name="Comma 0.00%" xfId="270"/>
    <cellStyle name="Comma 0.000" xfId="271"/>
    <cellStyle name="Comma 0.000%" xfId="272"/>
    <cellStyle name="Comma 2" xfId="273"/>
    <cellStyle name="Comma 2 2" xfId="274"/>
    <cellStyle name="Comma 2 2 2" xfId="275"/>
    <cellStyle name="Comma 2 2 3" xfId="276"/>
    <cellStyle name="Comma 2 2 4" xfId="277"/>
    <cellStyle name="Comma 2 2 5" xfId="278"/>
    <cellStyle name="Comma 2 2 6" xfId="279"/>
    <cellStyle name="Comma 2 2_Book3" xfId="280"/>
    <cellStyle name="Comma 2 3" xfId="281"/>
    <cellStyle name="Comma 2 3 2" xfId="282"/>
    <cellStyle name="Comma 2 3 3" xfId="283"/>
    <cellStyle name="Comma 2 3 4" xfId="284"/>
    <cellStyle name="Comma 2 3 5" xfId="285"/>
    <cellStyle name="Comma 2 3 6" xfId="286"/>
    <cellStyle name="Comma 2 4" xfId="287"/>
    <cellStyle name="Comma 2 4 2" xfId="288"/>
    <cellStyle name="Comma 2 4 3" xfId="289"/>
    <cellStyle name="Comma 2 4 4" xfId="290"/>
    <cellStyle name="Comma 2 4 5" xfId="291"/>
    <cellStyle name="Comma 2 4 6" xfId="292"/>
    <cellStyle name="Comma 2_Book3" xfId="293"/>
    <cellStyle name="Comma 3" xfId="294"/>
    <cellStyle name="Comma 3 2" xfId="295"/>
    <cellStyle name="Comma 4" xfId="296"/>
    <cellStyle name="Comma 4 2" xfId="297"/>
    <cellStyle name="Comma 4_Book3" xfId="298"/>
    <cellStyle name="Comma 5" xfId="299"/>
    <cellStyle name="Comma 6" xfId="300"/>
    <cellStyle name="Comma 7" xfId="301"/>
    <cellStyle name="Comma0" xfId="302"/>
    <cellStyle name="Company Name" xfId="303"/>
    <cellStyle name="Copied" xfId="304"/>
    <cellStyle name="Copied 2" xfId="305"/>
    <cellStyle name="Copied_Book3" xfId="306"/>
    <cellStyle name="CR Comma" xfId="307"/>
    <cellStyle name="CR Currency" xfId="308"/>
    <cellStyle name="Credit" xfId="309"/>
    <cellStyle name="Credit subtotal" xfId="310"/>
    <cellStyle name="Credit Total" xfId="311"/>
    <cellStyle name="Currency %" xfId="312"/>
    <cellStyle name="Currency [00]" xfId="313"/>
    <cellStyle name="Currency 0.0" xfId="314"/>
    <cellStyle name="Currency 0.0%" xfId="315"/>
    <cellStyle name="Currency 0.0_Copy of G DBKL_08_Treasury" xfId="316"/>
    <cellStyle name="Currency 0.00" xfId="317"/>
    <cellStyle name="Currency 0.00%" xfId="318"/>
    <cellStyle name="Currency 0.00_Copy of G DBKL_08_Treasury" xfId="319"/>
    <cellStyle name="Currency 0.000" xfId="320"/>
    <cellStyle name="Currency 0.000%" xfId="321"/>
    <cellStyle name="Currency 0.000_Copy of G DBKL_08_Treasury" xfId="322"/>
    <cellStyle name="Currency 2" xfId="323"/>
    <cellStyle name="Currency RU" xfId="324"/>
    <cellStyle name="Currency0" xfId="325"/>
    <cellStyle name="d" xfId="326"/>
    <cellStyle name="Date" xfId="327"/>
    <cellStyle name="Date Short" xfId="328"/>
    <cellStyle name="Date without year" xfId="329"/>
    <cellStyle name="Date_ЕССО полуг 2012" xfId="330"/>
    <cellStyle name="Debit" xfId="331"/>
    <cellStyle name="Debit subtotal" xfId="332"/>
    <cellStyle name="Debit Total" xfId="333"/>
    <cellStyle name="Debit_ЕССО полуг 2012" xfId="334"/>
    <cellStyle name="DELTA" xfId="335"/>
    <cellStyle name="DELTA 2" xfId="336"/>
    <cellStyle name="DELTA_Book3" xfId="337"/>
    <cellStyle name="Dezimal__Utopia Index Index und Guidance (Deutsch)" xfId="338"/>
    <cellStyle name="Dziesietny [0]_GR (2)" xfId="339"/>
    <cellStyle name="Dziesietny_GR (2)" xfId="340"/>
    <cellStyle name="E&amp;Y House" xfId="341"/>
    <cellStyle name="Enter Currency (0)" xfId="342"/>
    <cellStyle name="Enter Currency (2)" xfId="343"/>
    <cellStyle name="Enter Units (0)" xfId="344"/>
    <cellStyle name="Enter Units (1)" xfId="345"/>
    <cellStyle name="Enter Units (1) 2" xfId="346"/>
    <cellStyle name="Enter Units (1)_Book3" xfId="347"/>
    <cellStyle name="Enter Units (2)" xfId="348"/>
    <cellStyle name="Entered" xfId="349"/>
    <cellStyle name="Entered 2" xfId="350"/>
    <cellStyle name="Entered_Book3" xfId="351"/>
    <cellStyle name="Euro" xfId="352"/>
    <cellStyle name="Euro 2" xfId="353"/>
    <cellStyle name="ew" xfId="354"/>
    <cellStyle name="Explanatory Text" xfId="355"/>
    <cellStyle name="Explanatory Text 2" xfId="356"/>
    <cellStyle name="Fixed" xfId="357"/>
    <cellStyle name="Följde hyperlänken_F-reports" xfId="358"/>
    <cellStyle name="Format Number Column" xfId="359"/>
    <cellStyle name="Format Number Column 2" xfId="360"/>
    <cellStyle name="Format Number Column_Book3" xfId="361"/>
    <cellStyle name="From" xfId="362"/>
    <cellStyle name="g" xfId="363"/>
    <cellStyle name="g_Invoice GI" xfId="364"/>
    <cellStyle name="general" xfId="365"/>
    <cellStyle name="Good" xfId="366"/>
    <cellStyle name="Good 2" xfId="367"/>
    <cellStyle name="Grey" xfId="368"/>
    <cellStyle name="Header1" xfId="369"/>
    <cellStyle name="Header2" xfId="370"/>
    <cellStyle name="Heading" xfId="371"/>
    <cellStyle name="Heading 1" xfId="372"/>
    <cellStyle name="Heading 1 2" xfId="373"/>
    <cellStyle name="Heading 2" xfId="374"/>
    <cellStyle name="Heading 2 2" xfId="375"/>
    <cellStyle name="Heading 3" xfId="376"/>
    <cellStyle name="Heading 3 2" xfId="377"/>
    <cellStyle name="Heading 4" xfId="378"/>
    <cellStyle name="Heading 4 2" xfId="379"/>
    <cellStyle name="Heading No Underline" xfId="380"/>
    <cellStyle name="Heading With Underline" xfId="381"/>
    <cellStyle name="Hyperlänk_F-reports" xfId="382"/>
    <cellStyle name="I0Normal" xfId="383"/>
    <cellStyle name="I1Normal" xfId="384"/>
    <cellStyle name="Iau?iue_?anoiau" xfId="385"/>
    <cellStyle name="Îáû÷íûé_Adv Reconc_1" xfId="386"/>
    <cellStyle name="Input" xfId="387"/>
    <cellStyle name="Input [yellow]" xfId="388"/>
    <cellStyle name="Input 2" xfId="389"/>
    <cellStyle name="Input Box" xfId="390"/>
    <cellStyle name="Inputnumbaccid" xfId="391"/>
    <cellStyle name="Inpyear" xfId="392"/>
    <cellStyle name="International" xfId="393"/>
    <cellStyle name="International1" xfId="394"/>
    <cellStyle name="Ioe?uaaaoayny aeia?nnueea" xfId="395"/>
    <cellStyle name="ISO" xfId="396"/>
    <cellStyle name="KPMG Heading 1" xfId="397"/>
    <cellStyle name="KPMG Heading 2" xfId="398"/>
    <cellStyle name="KPMG Heading 3" xfId="399"/>
    <cellStyle name="KPMG Heading 4" xfId="400"/>
    <cellStyle name="KPMG Normal" xfId="401"/>
    <cellStyle name="KPMG Normal Text" xfId="402"/>
    <cellStyle name="KPMG Normal_Cash_flow_consol_05.04" xfId="403"/>
    <cellStyle name="Link Currency (0)" xfId="404"/>
    <cellStyle name="Link Currency (2)" xfId="405"/>
    <cellStyle name="Link Units (0)" xfId="406"/>
    <cellStyle name="Link Units (1)" xfId="407"/>
    <cellStyle name="Link Units (1) 2" xfId="408"/>
    <cellStyle name="Link Units (1)_Book3" xfId="409"/>
    <cellStyle name="Link Units (2)" xfId="410"/>
    <cellStyle name="Linked Cell" xfId="411"/>
    <cellStyle name="Linked Cell 2" xfId="412"/>
    <cellStyle name="meny_List1" xfId="413"/>
    <cellStyle name="Millares [0]_pldt" xfId="414"/>
    <cellStyle name="Millares_pldt" xfId="415"/>
    <cellStyle name="Milliers [0]_EDYAN" xfId="416"/>
    <cellStyle name="Milliers_EDYAN" xfId="417"/>
    <cellStyle name="Moeda [0]_PERSONAL" xfId="418"/>
    <cellStyle name="Moeda_PERSONAL" xfId="419"/>
    <cellStyle name="Moneda [0]_pldt" xfId="420"/>
    <cellStyle name="Moneda_pldt" xfId="421"/>
    <cellStyle name="Monétaire [0]_EDYAN" xfId="422"/>
    <cellStyle name="Monétaire_EDYAN" xfId="423"/>
    <cellStyle name="Nameenter" xfId="424"/>
    <cellStyle name="Neutral" xfId="425"/>
    <cellStyle name="Neutral 2" xfId="426"/>
    <cellStyle name="Norma11l" xfId="427"/>
    <cellStyle name="Normal - Style1" xfId="428"/>
    <cellStyle name="Normal - Style1 2" xfId="429"/>
    <cellStyle name="Normal - Style1_Book3" xfId="430"/>
    <cellStyle name="Normal 10" xfId="431"/>
    <cellStyle name="Normal 11" xfId="432"/>
    <cellStyle name="Normal 12" xfId="433"/>
    <cellStyle name="Normal 13" xfId="434"/>
    <cellStyle name="Normal 14" xfId="435"/>
    <cellStyle name="Normal 15" xfId="436"/>
    <cellStyle name="Normal 16" xfId="437"/>
    <cellStyle name="Normal 17" xfId="438"/>
    <cellStyle name="Normal 17 2" xfId="439"/>
    <cellStyle name="Normal 17 3" xfId="440"/>
    <cellStyle name="Normal 17 4" xfId="441"/>
    <cellStyle name="Normal 17 5" xfId="442"/>
    <cellStyle name="Normal 17 6" xfId="443"/>
    <cellStyle name="Normal 17_Book3" xfId="444"/>
    <cellStyle name="Normal 18" xfId="445"/>
    <cellStyle name="Normal 19" xfId="446"/>
    <cellStyle name="Normal 2" xfId="447"/>
    <cellStyle name="Normal 2 2" xfId="448"/>
    <cellStyle name="Normal 2 2 2" xfId="449"/>
    <cellStyle name="Normal 2 2 3" xfId="450"/>
    <cellStyle name="Normal 2 2 4" xfId="451"/>
    <cellStyle name="Normal 2 2 5" xfId="452"/>
    <cellStyle name="Normal 2 2 6" xfId="453"/>
    <cellStyle name="Normal 2 2_Book3" xfId="454"/>
    <cellStyle name="Normal 2 3" xfId="455"/>
    <cellStyle name="Normal 2 3 2" xfId="456"/>
    <cellStyle name="Normal 2 3 3" xfId="457"/>
    <cellStyle name="Normal 2 3 4" xfId="458"/>
    <cellStyle name="Normal 2 3 5" xfId="459"/>
    <cellStyle name="Normal 2 3 6" xfId="460"/>
    <cellStyle name="Normal 2 3_Book3" xfId="461"/>
    <cellStyle name="Normal 2 4" xfId="462"/>
    <cellStyle name="Normal 2 4 2" xfId="463"/>
    <cellStyle name="Normal 2 4 3" xfId="464"/>
    <cellStyle name="Normal 2 4 4" xfId="465"/>
    <cellStyle name="Normal 2 4 5" xfId="466"/>
    <cellStyle name="Normal 2 4 6" xfId="467"/>
    <cellStyle name="Normal 2 4_Book3" xfId="468"/>
    <cellStyle name="Normal 2 5" xfId="469"/>
    <cellStyle name="Normal 2 6" xfId="470"/>
    <cellStyle name="Normal 2 7" xfId="471"/>
    <cellStyle name="Normal 2_~8049519" xfId="472"/>
    <cellStyle name="Normal 20" xfId="473"/>
    <cellStyle name="Normal 21" xfId="474"/>
    <cellStyle name="Normal 22" xfId="475"/>
    <cellStyle name="Normal 23" xfId="476"/>
    <cellStyle name="Normal 24" xfId="477"/>
    <cellStyle name="Normal 25" xfId="478"/>
    <cellStyle name="Normal 26" xfId="479"/>
    <cellStyle name="Normal 27" xfId="480"/>
    <cellStyle name="Normal 28" xfId="481"/>
    <cellStyle name="Normal 29" xfId="482"/>
    <cellStyle name="Normal 3" xfId="483"/>
    <cellStyle name="Normal 3 11 2" xfId="484"/>
    <cellStyle name="Normal 3 2" xfId="485"/>
    <cellStyle name="Normal 3_Book3" xfId="486"/>
    <cellStyle name="Normal 30" xfId="487"/>
    <cellStyle name="Normal 31" xfId="488"/>
    <cellStyle name="Normal 32" xfId="489"/>
    <cellStyle name="Normal 33" xfId="490"/>
    <cellStyle name="Normal 4" xfId="491"/>
    <cellStyle name="Normal 4 2" xfId="492"/>
    <cellStyle name="Normal 4_Book3" xfId="493"/>
    <cellStyle name="Normal 5" xfId="494"/>
    <cellStyle name="Normal 5 2" xfId="495"/>
    <cellStyle name="Normal 5 3" xfId="496"/>
    <cellStyle name="Normal 5 4" xfId="497"/>
    <cellStyle name="Normal 5 5" xfId="498"/>
    <cellStyle name="Normal 5 6" xfId="499"/>
    <cellStyle name="Normal 5_Book3" xfId="500"/>
    <cellStyle name="Normal 6" xfId="501"/>
    <cellStyle name="Normal 6 2" xfId="502"/>
    <cellStyle name="Normal 6_Book3" xfId="503"/>
    <cellStyle name="Normal 7" xfId="504"/>
    <cellStyle name="Normal 7 2" xfId="505"/>
    <cellStyle name="Normal 7_Book3" xfId="506"/>
    <cellStyle name="Normal 8" xfId="507"/>
    <cellStyle name="Normal 8 2" xfId="508"/>
    <cellStyle name="Normal 8_Book3" xfId="509"/>
    <cellStyle name="Normal 9" xfId="510"/>
    <cellStyle name="Normal_download.asp?objectid=18424_Отчет о движении ДС 1кв11г." xfId="511"/>
    <cellStyle name="Normal1" xfId="512"/>
    <cellStyle name="normalni_laroux" xfId="513"/>
    <cellStyle name="Normalny_24. 02. 97." xfId="514"/>
    <cellStyle name="normбlnм_laroux" xfId="515"/>
    <cellStyle name="Note" xfId="516"/>
    <cellStyle name="Note 2" xfId="517"/>
    <cellStyle name="Number0DecimalStyle" xfId="518"/>
    <cellStyle name="Number10DecimalStyle" xfId="519"/>
    <cellStyle name="Number1DecimalStyle" xfId="520"/>
    <cellStyle name="Number2DecimalStyle" xfId="521"/>
    <cellStyle name="Number3DecimalStyle" xfId="522"/>
    <cellStyle name="Number4DecimalStyle" xfId="523"/>
    <cellStyle name="Number5DecimalStyle" xfId="524"/>
    <cellStyle name="Number6DecimalStyle" xfId="525"/>
    <cellStyle name="Number7DecimalStyle" xfId="526"/>
    <cellStyle name="Number8DecimalStyle" xfId="527"/>
    <cellStyle name="Number9DecimalStyle" xfId="528"/>
    <cellStyle name="numbers" xfId="529"/>
    <cellStyle name="Ôčíŕíńîâűé [0]_ďđĺäďđ-110_ďđĺäďđ-110 (2)" xfId="530"/>
    <cellStyle name="Oeiainiaue [0]_?anoiau" xfId="531"/>
    <cellStyle name="Ôèíàíñîâûé [0]_Ëèñò1" xfId="532"/>
    <cellStyle name="Oeiainiaue_?anoiau" xfId="533"/>
    <cellStyle name="Ôèíàíñîâûé_Ëèñò1" xfId="534"/>
    <cellStyle name="Ouny?e [0]_?anoiau" xfId="535"/>
    <cellStyle name="Ouny?e_?anoiau" xfId="536"/>
    <cellStyle name="Òûñÿ÷è [0]_cogs" xfId="537"/>
    <cellStyle name="Òûñÿ÷è_cogs" xfId="538"/>
    <cellStyle name="Output" xfId="539"/>
    <cellStyle name="Output 2" xfId="540"/>
    <cellStyle name="Paaotsikko" xfId="541"/>
    <cellStyle name="paint" xfId="542"/>
    <cellStyle name="Percent %" xfId="543"/>
    <cellStyle name="Percent % Long Underline" xfId="544"/>
    <cellStyle name="Percent %_Worksheet in  US Financial Statements Ref. Workbook - Single Co" xfId="545"/>
    <cellStyle name="Percent (0)" xfId="546"/>
    <cellStyle name="Percent (0) 2" xfId="547"/>
    <cellStyle name="Percent [0]" xfId="548"/>
    <cellStyle name="Percent [0] 2" xfId="549"/>
    <cellStyle name="Percent [0]_Ф. 3 ДДС на 30.09.2012" xfId="550"/>
    <cellStyle name="Percent [00]" xfId="551"/>
    <cellStyle name="Percent [2]" xfId="552"/>
    <cellStyle name="Percent [2] 2" xfId="553"/>
    <cellStyle name="Percent 0.0%" xfId="554"/>
    <cellStyle name="Percent 0.0% Long Underline" xfId="555"/>
    <cellStyle name="Percent 0.00%" xfId="556"/>
    <cellStyle name="Percent 0.00% Long Underline" xfId="557"/>
    <cellStyle name="Percent 0.00%_5690 Ceiling test for client KZ (1)" xfId="558"/>
    <cellStyle name="Percent 0.000%" xfId="559"/>
    <cellStyle name="Percent 0.000% Long Underline" xfId="560"/>
    <cellStyle name="Percent 2" xfId="561"/>
    <cellStyle name="Percent 2 2" xfId="562"/>
    <cellStyle name="Percent 2 2 2" xfId="563"/>
    <cellStyle name="Percent 2 2 3" xfId="564"/>
    <cellStyle name="Percent 2 2 4" xfId="565"/>
    <cellStyle name="Percent 2 2 5" xfId="566"/>
    <cellStyle name="Percent 2 2 6" xfId="567"/>
    <cellStyle name="Percent 2 3" xfId="568"/>
    <cellStyle name="Percent 3" xfId="569"/>
    <cellStyle name="Percent 4" xfId="570"/>
    <cellStyle name="Percent 4 2" xfId="571"/>
    <cellStyle name="piw#" xfId="572"/>
    <cellStyle name="piw%" xfId="573"/>
    <cellStyle name="PrePop Currency (0)" xfId="574"/>
    <cellStyle name="PrePop Currency (2)" xfId="575"/>
    <cellStyle name="PrePop Units (0)" xfId="576"/>
    <cellStyle name="PrePop Units (1)" xfId="577"/>
    <cellStyle name="PrePop Units (1) 2" xfId="578"/>
    <cellStyle name="PrePop Units (1)_Book3" xfId="579"/>
    <cellStyle name="PrePop Units (2)" xfId="580"/>
    <cellStyle name="Price_Body" xfId="581"/>
    <cellStyle name="Pддotsikko" xfId="582"/>
    <cellStyle name="qq" xfId="583"/>
    <cellStyle name="RevList" xfId="584"/>
    <cellStyle name="Rubles" xfId="585"/>
    <cellStyle name="SEEntry" xfId="586"/>
    <cellStyle name="Separador de milhares [0]_PERSONAL" xfId="587"/>
    <cellStyle name="Separador de milhares_PERSONAL" xfId="588"/>
    <cellStyle name="small" xfId="589"/>
    <cellStyle name="stand_bord" xfId="590"/>
    <cellStyle name="Standard__Utopia Index Index und Guidance (Deutsch)" xfId="591"/>
    <cellStyle name="Style 1" xfId="592"/>
    <cellStyle name="Style 1 2" xfId="593"/>
    <cellStyle name="Style 1 3" xfId="594"/>
    <cellStyle name="Style 1 4" xfId="595"/>
    <cellStyle name="Style 1_~8049519" xfId="596"/>
    <cellStyle name="Style 2" xfId="597"/>
    <cellStyle name="Style 3" xfId="598"/>
    <cellStyle name="Style 4" xfId="599"/>
    <cellStyle name="Style 5" xfId="600"/>
    <cellStyle name="Style 6" xfId="601"/>
    <cellStyle name="Style 7" xfId="602"/>
    <cellStyle name="Style 8" xfId="603"/>
    <cellStyle name="Subtotal" xfId="604"/>
    <cellStyle name="Text Indent A" xfId="605"/>
    <cellStyle name="Text Indent B" xfId="606"/>
    <cellStyle name="Text Indent B 2" xfId="607"/>
    <cellStyle name="Text Indent B_Book3" xfId="608"/>
    <cellStyle name="Text Indent C" xfId="609"/>
    <cellStyle name="Text Indent C 2" xfId="610"/>
    <cellStyle name="Text Indent C_Book3" xfId="611"/>
    <cellStyle name="TextStyle" xfId="612"/>
    <cellStyle name="Tickmark" xfId="613"/>
    <cellStyle name="Title" xfId="614"/>
    <cellStyle name="Title 1.0" xfId="615"/>
    <cellStyle name="Title 1.1" xfId="616"/>
    <cellStyle name="Title 1.1.1" xfId="617"/>
    <cellStyle name="Title 2" xfId="618"/>
    <cellStyle name="Total" xfId="619"/>
    <cellStyle name="Total 2" xfId="620"/>
    <cellStyle name="Tusental (0)_E3 short" xfId="621"/>
    <cellStyle name="Tusental_E3 short" xfId="622"/>
    <cellStyle name="Valiotsikko" xfId="623"/>
    <cellStyle name="Valuta (0)_E3 short" xfId="624"/>
    <cellStyle name="Valuta_E3 short" xfId="625"/>
    <cellStyle name="Virgül_BİLANÇO" xfId="626"/>
    <cellStyle name="Vдliotsikko" xfId="627"/>
    <cellStyle name="W_OÝaà" xfId="628"/>
    <cellStyle name="Walutowy [0]_GR (2)" xfId="629"/>
    <cellStyle name="Walutowy_GR (2)" xfId="630"/>
    <cellStyle name="Warning Text" xfId="631"/>
    <cellStyle name="Warning Text 2" xfId="632"/>
    <cellStyle name="Акцент1" xfId="633"/>
    <cellStyle name="Акцент1 2" xfId="634"/>
    <cellStyle name="Акцент2" xfId="635"/>
    <cellStyle name="Акцент2 2" xfId="636"/>
    <cellStyle name="Акцент3" xfId="637"/>
    <cellStyle name="Акцент3 2" xfId="638"/>
    <cellStyle name="Акцент4" xfId="639"/>
    <cellStyle name="Акцент4 2" xfId="640"/>
    <cellStyle name="Акцент5" xfId="641"/>
    <cellStyle name="Акцент5 2" xfId="642"/>
    <cellStyle name="Акцент6" xfId="643"/>
    <cellStyle name="Акцент6 2" xfId="644"/>
    <cellStyle name="Беззащитный" xfId="645"/>
    <cellStyle name="Ввод " xfId="646"/>
    <cellStyle name="Ввод  2" xfId="647"/>
    <cellStyle name="Вывод" xfId="648"/>
    <cellStyle name="Вывод 2" xfId="649"/>
    <cellStyle name="Вычисление" xfId="650"/>
    <cellStyle name="Вычисление 2" xfId="651"/>
    <cellStyle name="Гиперссылка 2" xfId="652"/>
    <cellStyle name="Гиперссылка 3" xfId="653"/>
    <cellStyle name="Гиперссылка 4" xfId="654"/>
    <cellStyle name="Группа" xfId="655"/>
    <cellStyle name="Дата" xfId="656"/>
    <cellStyle name="Currency" xfId="657"/>
    <cellStyle name="Currency [0]" xfId="658"/>
    <cellStyle name="Заголовок 1" xfId="659"/>
    <cellStyle name="Заголовок 1 2" xfId="660"/>
    <cellStyle name="Заголовок 2" xfId="661"/>
    <cellStyle name="Заголовок 2 2" xfId="662"/>
    <cellStyle name="Заголовок 3" xfId="663"/>
    <cellStyle name="Заголовок 3 2" xfId="664"/>
    <cellStyle name="Заголовок 4" xfId="665"/>
    <cellStyle name="Заголовок 4 2" xfId="666"/>
    <cellStyle name="Защитный" xfId="667"/>
    <cellStyle name="Звезды" xfId="668"/>
    <cellStyle name="Итог" xfId="669"/>
    <cellStyle name="Итог 2" xfId="670"/>
    <cellStyle name="КАНДАГАЧ тел3-33-96" xfId="671"/>
    <cellStyle name="Контрольная ячейка" xfId="672"/>
    <cellStyle name="Контрольная ячейка 2" xfId="673"/>
    <cellStyle name="Мой" xfId="674"/>
    <cellStyle name="Название" xfId="675"/>
    <cellStyle name="Название 2" xfId="676"/>
    <cellStyle name="Нейтральный" xfId="677"/>
    <cellStyle name="Нейтральный 2" xfId="678"/>
    <cellStyle name="Обычный 12" xfId="679"/>
    <cellStyle name="Обычный 2" xfId="680"/>
    <cellStyle name="Обычный 2 2" xfId="681"/>
    <cellStyle name="Обычный 2 3" xfId="682"/>
    <cellStyle name="Обычный 2_17 ВСДС на 30.09.12г." xfId="683"/>
    <cellStyle name="Обычный 2_Ф.1 и Ф.2 пак.отч.БРК по 30.09.2012г." xfId="684"/>
    <cellStyle name="Обычный 2_Формы 1,2 в БРК за 11 мес2012г" xfId="685"/>
    <cellStyle name="Обычный 3" xfId="686"/>
    <cellStyle name="Обычный 3 2" xfId="687"/>
    <cellStyle name="Обычный 3 2 2" xfId="688"/>
    <cellStyle name="Обычный 3 2_Ф.1 Баланс за 9 мес.12г" xfId="689"/>
    <cellStyle name="Обычный 3_17 ВСДС на 30.09.12г." xfId="690"/>
    <cellStyle name="Обычный 4" xfId="691"/>
    <cellStyle name="Обычный 4 2" xfId="692"/>
    <cellStyle name="Обычный 4 3" xfId="693"/>
    <cellStyle name="Обычный 4_17 ВСДС на 30.09.12г." xfId="694"/>
    <cellStyle name="Обычный 5" xfId="695"/>
    <cellStyle name="Обычный 6" xfId="696"/>
    <cellStyle name="Обычный 7" xfId="697"/>
    <cellStyle name="Обычный_ДДС12" xfId="698"/>
    <cellStyle name="Обычный_Отчет о движении ДС 2кв2011г." xfId="699"/>
    <cellStyle name="Обычный_Ф.1 и Ф.2 пак.отч.БРК по 30.09.2012г." xfId="700"/>
    <cellStyle name="Плохой" xfId="701"/>
    <cellStyle name="Плохой 2" xfId="702"/>
    <cellStyle name="Пояснение" xfId="703"/>
    <cellStyle name="Пояснение 2" xfId="704"/>
    <cellStyle name="Примечание" xfId="705"/>
    <cellStyle name="Примечание 2" xfId="706"/>
    <cellStyle name="Percent" xfId="707"/>
    <cellStyle name="Процентный 2" xfId="708"/>
    <cellStyle name="Процентный 3" xfId="709"/>
    <cellStyle name="Связанная ячейка" xfId="710"/>
    <cellStyle name="Связанная ячейка 2" xfId="711"/>
    <cellStyle name="Стиль 1" xfId="712"/>
    <cellStyle name="Стиль 2" xfId="713"/>
    <cellStyle name="Стиль 3" xfId="714"/>
    <cellStyle name="Стиль_названий" xfId="715"/>
    <cellStyle name="Субсчет" xfId="716"/>
    <cellStyle name="Текст предупреждения" xfId="717"/>
    <cellStyle name="Текст предупреждения 2" xfId="718"/>
    <cellStyle name="Текстовый" xfId="719"/>
    <cellStyle name="тонны" xfId="720"/>
    <cellStyle name="Тысячи [0]" xfId="721"/>
    <cellStyle name="Тысячи [а]" xfId="722"/>
    <cellStyle name="Тысячи_010SN05" xfId="723"/>
    <cellStyle name="Comma" xfId="724"/>
    <cellStyle name="Comma [0]" xfId="725"/>
    <cellStyle name="Финансовый [0] 2" xfId="726"/>
    <cellStyle name="Финансовый 2" xfId="727"/>
    <cellStyle name="Финансовый 2 2" xfId="728"/>
    <cellStyle name="Финансовый 2_Разбивка баланса 30.06.2012г. аудит" xfId="729"/>
    <cellStyle name="Финансовый 3" xfId="730"/>
    <cellStyle name="Финансовый 3 10" xfId="731"/>
    <cellStyle name="Финансовый 3 11" xfId="732"/>
    <cellStyle name="Финансовый 3 12" xfId="733"/>
    <cellStyle name="Финансовый 3 13" xfId="734"/>
    <cellStyle name="Финансовый 3 14" xfId="735"/>
    <cellStyle name="Финансовый 3 15" xfId="736"/>
    <cellStyle name="Финансовый 3 16" xfId="737"/>
    <cellStyle name="Финансовый 3 17" xfId="738"/>
    <cellStyle name="Финансовый 3 18" xfId="739"/>
    <cellStyle name="Финансовый 3 19" xfId="740"/>
    <cellStyle name="Финансовый 3 2" xfId="741"/>
    <cellStyle name="Финансовый 3 20" xfId="742"/>
    <cellStyle name="Финансовый 3 21" xfId="743"/>
    <cellStyle name="Финансовый 3 22" xfId="744"/>
    <cellStyle name="Финансовый 3 23" xfId="745"/>
    <cellStyle name="Финансовый 3 24" xfId="746"/>
    <cellStyle name="Финансовый 3 25" xfId="747"/>
    <cellStyle name="Финансовый 3 26" xfId="748"/>
    <cellStyle name="Финансовый 3 27" xfId="749"/>
    <cellStyle name="Финансовый 3 28" xfId="750"/>
    <cellStyle name="Финансовый 3 29" xfId="751"/>
    <cellStyle name="Финансовый 3 3" xfId="752"/>
    <cellStyle name="Финансовый 3 30" xfId="753"/>
    <cellStyle name="Финансовый 3 31" xfId="754"/>
    <cellStyle name="Финансовый 3 32" xfId="755"/>
    <cellStyle name="Финансовый 3 33" xfId="756"/>
    <cellStyle name="Финансовый 3 34" xfId="757"/>
    <cellStyle name="Финансовый 3 35" xfId="758"/>
    <cellStyle name="Финансовый 3 36" xfId="759"/>
    <cellStyle name="Финансовый 3 37" xfId="760"/>
    <cellStyle name="Финансовый 3 38" xfId="761"/>
    <cellStyle name="Финансовый 3 39" xfId="762"/>
    <cellStyle name="Финансовый 3 4" xfId="763"/>
    <cellStyle name="Финансовый 3 40" xfId="764"/>
    <cellStyle name="Финансовый 3 41" xfId="765"/>
    <cellStyle name="Финансовый 3 5" xfId="766"/>
    <cellStyle name="Финансовый 3 6" xfId="767"/>
    <cellStyle name="Финансовый 3 7" xfId="768"/>
    <cellStyle name="Финансовый 3 8" xfId="769"/>
    <cellStyle name="Финансовый 3 9" xfId="770"/>
    <cellStyle name="Финансовый 3_2010" xfId="771"/>
    <cellStyle name="Финансовый 4" xfId="772"/>
    <cellStyle name="Финансовый 5" xfId="773"/>
    <cellStyle name="Хороший" xfId="774"/>
    <cellStyle name="Хороший 2" xfId="775"/>
    <cellStyle name="Цена" xfId="776"/>
    <cellStyle name="Числовой" xfId="777"/>
    <cellStyle name="Џђћ–…ќ’ќ›‰" xfId="7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Kossayev.RU\Local%20Settings\Temporary%20Internet%20Files\OLK80\My%20Documents\0_PROJECTS\09_Scala_01_12\2_Scala_01_12_wp\Scala_12_01_WP\Scala_01_12_WP_I-sec_Treas&amp;Propert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tursunbekova\DBK%20Leasing\Documents%20and%20Settings\MKossayev.RU\Local%20Settings\Temporary%20Internet%20Files\OLK80\My%20Documents\0_PROJECTS\09_Scala_01_12\2_Scala_01_12_wp\Scala_12_01_WP\Scala_01_12_WP_I-sec_Treas&amp;Propert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ursunbekova\DBK%20Leasing\DOCUME~1\EYeguy\LOCALS~1\Temp\PBC-Final%20Kmod8-December-20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kheev\Final_2003-02_Kmod8_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Personal\Curre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611%20Preliminary%20Analytical%20Procedures%20Workboo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Murzaliev.RU\Desktop\other\AKB%20Kyrgyzstan\Working%20papers\T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ORAZALIYEVDA\aws\Documents%20and%20Settings\orazaliyevda\My%20Documents\SHARED\BAK\Audit%202001\Final\Sample%20size_BA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%20%20%20Substantive%20Analytical%20Review%20-%20Disaggregated%20Pop.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$NDS\.EFES_KARAGANDA_SYS.ESY\EFES\FAL\BISHKEK\USD\FAAL6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JUSUP~1\LOCALS~1\Temp\&#1087;&#1086;&#1076;&#1086;&#1093;%20&#1089;%20&#1092;&#1080;&#1079;.&#1083;&#1080;&#1094;-&#1051;&#1072;&#1088;&#1080;&#1073;&#107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boni\LOKALA~1\Temp\Koncernek\Rapportinstrukt\2002-05_DK\F-reports%202002-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lients%20Bulk%20Folder\TexakaBank\TXB_WP_0226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33.587\Updated%20Templates\Business%2021.08.02\2003%20Altai%20-%20bus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ending_06_J\Lariba_05_J_Lending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kf\controlling\Current\REE691\Audit%201999\August%201999\RKTF\Special%20Report%20Eng\HH-AUDIT\OLY017\DIAGNOST\ENGLISCH\OLYMPUS\ANLAGE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aubanov\Desktop\other\Ordabasy\Ordabasy_2004_T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ametov\My%20Documents\PROJECTS\Other's\TSB%20Alibek_GZ\TSB_06_G_Tresury_W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Kyrgstan\New%20Reports\New%20Report%20Apr%2011\New%20Report%20MP%20jan.feb%20Ver%203%20(1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5\Econom_Findep\&#1054;&#1090;&#1095;&#1077;&#1090;&#1099;%20&#1060;&#1086;&#1085;&#1076;&#1091;_&#1057;&#1072;&#1084;&#1088;&#1091;&#1082;\2011&#1075;\2%20&#1050;&#1042;&#1040;&#1056;&#1058;&#1040;&#1051;%202011\4%20&#1092;&#1086;&#1088;&#1084;&#1099;\&#1044;&#1044;&#1057;%20&#1079;&#1072;%202&#1082;&#1074;%202011%20&#1087;&#1086;%20&#1092;&#1057;&#1072;&#1084;&#1088;&#1091;&#1082;%20&#1086;&#1082;&#1086;&#1085;&#109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ametov\My%20Documents\PROJECTS\EvrazBank\2006%206%20months%20audit\WP\G,I\Key%20process\My%20Documents\0_PROJECTS\09_Scala_01_12\2_Scala_01_12_wp\Scala_12_01_WP\Scala_01_12_WP_I-sec_Treas&amp;Property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unzipped\std\BA_F_0802_2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MSAUBA~1\LOCALS~1\Temp\Rar$DI13.0021\Ordabasy_04_KAS_B-2_FS%20check%20150705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AJUSUP~1\LOCALS~1\Temp\Ai-bek\&#1050;&#1086;&#1087;&#1080;&#1103;%20Aknar%20Actual_0312_0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kf\PUBLIC\Current\REE691\Audit%201999\August%201999\RKTF\Special%20Report%20Eng\HH-AUDIT\OLY017\DIAGNOST\ENGLISCH\OLYMPUS\ANLAGE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ametov\My%20Documents\PROJECTS\EvrazBank\2006%206%20months%20audit\WP\G,I\Key%20process\DOCUME~1\YULIYA~1\LOCALS~1\Temp\Rar$DI01.901\EurasianBank_2005%20Tres_%20Mngmt%20v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_PROJECTS\5_Apogey_Bank_2001_6\Apogei_2001_6_AP_PAD\Apogei_2001_6_L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ursumbekov\Local%20Settings\Temporary%20Internet%20Files\OLK7C\KTGD_03_B-1_KAS_FS%20disclosure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2002\MA2002%20Mast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urambayeva\My%20Documents\Clients\kto\Asel\FSL%20Asel\KTO_WB_FSL_31.12.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2000\jule-september2000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akineyev\My%20Documents\Damn%20it\Audit%20File\5000%20Sustantive%20testing%20-%20Assets\5012%20FA%20Combined%20Leadsheet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Irmatov\My%20Documents\Ravshan\1_Projects\Ordabasy\Audit%202004\Reporting\Current\240506\Ordabasy_04_KAS_B-2_FS%20check%2024060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zhakupova\My%20Documents\Projects\DBK%20Leasing\WP\from%20guys\Dina\DBKL\Final%20wps\DBK\Key%20Process\Review%20file_Interim%20Review%20Working%20Papers_F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kf\controlling\Provisions,%20HBII\old\FS%2001%20March\Current\REE691\Audit%201999\August%201999\RKTF\Special%20Report%20Eng\HH-AUDIT\OLY017\DIAGNOST\ENGLISCH\OLYMPUS\ANLAGEN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SAGINOVAS\aws\Documents%20and%20Settings\saginovas\My%20Documents\AA\Data\CAAEF\2001\FSL%20KZT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_WORK\Finca\Kyrg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urambayeva\My%20Documents\Clients\KAZOIL\Audit%201999-2002%20PIU\pbc\OTCHET1999\april-june99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Projects\D%20B%20K\2001\DBK_2001_Trial%20Balance_22%2001%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almnb3321\d\My%20Documents\Projects\T%20K%20I\TKI%202001_12\Key%20Process%20Binder\TKI_2001_12_WP_Treasury%20Management_14010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Audit99\Allianz%20Bulgaria%20Holding\auditwork\Consolidation\Consol%20workings%20Allianz%2012m1999%2011.01.%20Victo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70%20TB%20-%20TS%20-%20FS%20and%20disclosure%20note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3%20FA%20Movement%20Schedule%20-%20BALYKCH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%20FA%20roll-forward%20&amp;%20testing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Training\train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10%20Fixed%20Assets%20Roll-forward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10%20Fixed%20Assets%20Roll-forward%20and%20test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raikhman\My%20Documents\BS\OTHER\Pack\Workpapers\06%20Fixed%20Assets\5651%20Property%20Testing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0%20Cost%20of%20Sales%20breakdown-%20Atyrau%20branch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ametov\My%20Documents\PROJECTS\EvrazBank\2006%206%20months%20audit\WP\G,I\Key%20process\DOCUME~1\AJUSUP~1\LOCALS~1\Temp\&#1087;&#1086;&#1076;&#1086;&#1093;%20&#1089;%20&#1092;&#1080;&#1079;.&#1083;&#1080;&#1094;-&#1051;&#1072;&#1088;&#1080;&#1073;&#1072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8755%20Depreciation%20Analytical%20Testing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8742%20Salary%20and%20social%20contributions%20testing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12%20FA%20movement,%20Balykchi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almfsr02\temp\Documents%20and%20Settings\sdementyev\Local%20Settings\Temporary%20Internet%20Files\OLK3\Texaka_TrialFS_2002_LS_311202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ametov\My%20Documents\PROJECTS\EvrazBank\2006%206%20months%20audit\WP\G,I\Key%20process\&#1052;&#1086;&#1080;%20&#1076;&#1086;&#1082;&#1091;&#1084;&#1077;&#1085;&#1090;&#1099;\Sebes%20NHZ%202001%20(0var%20&#1086;&#1089;&#1085;&#1086;&#1074;&#1085;&#1086;&#1081;)\tovarNHZ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ametov\My%20Documents\PROJECTS\EvrazBank\2006%206%20months%20audit\WP\G,I\Key%20process\AliyaTanabergenova\My%20projects\PNKhZ\tovarNHZ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6151%20Accounts%20Payable%20Workpaper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8344%20Administrative%20expense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351%20Accounts%20Receivable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542%20Fees%20and%20commissions%20expense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hakhmatov\My%20Documents\Office\Training\Tax\PIT_20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AKB%20Kyrgyzstan\B\Kyrgyzstan_2004_TB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340%20Receivable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341%20Salaries%20-%20CHUY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udit\Clients\Zhairem\ZHAIGOK\Audit%202001\Final\WorkPapers\GA\2001\Final\Working%20paper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WINDOWS\TEMP\&#1083;&#1086;&#1074;&#1091;&#1096;&#1082;&#1072;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lat\&#1076;&#1091;&#1083;&#1072;&#1090;\&#1052;&#1086;&#1080;%20&#1076;&#1086;&#1082;&#1091;&#1084;&#1077;&#1085;&#1090;&#1099;\BALANC\&#1041;&#1072;&#1083;&#1072;&#1085;&#1089;%20&#1076;&#1083;&#1103;%20&#1053;&#1050;&#1062;&#1041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2000\Treasury\WINDOWS\&#1056;&#1072;&#1073;&#1086;&#1095;&#1080;&#1081;%20&#1089;&#1090;&#1086;&#1083;\&#1056;&#1072;&#1089;&#1095;&#1077;&#1090;&#1099;\&#1044;&#1080;&#1085;&#1072;&#1084;&#1080;&#1082;&#1072;%20$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WINDOWS\Desktop\TAX%20legislation\Turgai%20Documents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apak\My%20Documents\1_PROJECTS\PAST%20PROJECTS\16_KIK\KMC_07_Materiality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LME_PRIC_2000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_findep\&#1054;&#1090;&#1095;&#1077;&#1090;&#1099;\&#1041;&#1056;&#1050;\2014\&#1089;&#1077;&#1085;&#1090;&#1103;&#1073;&#1088;&#1100;%202014\&#1044;&#1044;&#1057;%209&#1084;&#1077;&#1089;2014&#1075;.xlsx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_findep\&#1054;&#1090;&#1095;&#1077;&#1090;&#1099;\&#1041;&#1056;&#1050;\2014\&#1080;&#1102;&#1085;&#1100;%202014\&#1044;&#1044;&#1057;%206&#1084;&#1077;&#1089;2014&#1075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Yeguy\LOCALS~1\Temp\PBC-Final%20Kmod8-December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fish"/>
      <sheetName val="PIT&amp;PP(2)"/>
      <sheetName val="Расчет_Ин"/>
      <sheetName val="Securities"/>
      <sheetName val="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</sheetNames>
    <sheetDataSet>
      <sheetData sheetId="2">
        <row r="149">
          <cell r="E149">
            <v>-2374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2">
        <row r="31">
          <cell r="B31">
            <v>64821.38241765873</v>
          </cell>
          <cell r="C31">
            <v>56130.02740400752</v>
          </cell>
          <cell r="D31">
            <v>67761.43936048314</v>
          </cell>
          <cell r="E31">
            <v>61699.39024957979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144.3390239542367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8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I-Index"/>
      <sheetName val="B-4"/>
      <sheetName val="Final_2003-02_Kmod8_02"/>
      <sheetName val="Input"/>
      <sheetName val="TB 30.11"/>
    </sheetNames>
    <definedNames>
      <definedName name="ActualQry" sheetId="24" refersTo="=DATA!$A$1:$O$479"/>
    </definedNames>
    <sheetDataSet>
      <sheetData sheetId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</v>
          </cell>
          <cell r="E8">
            <v>4.034</v>
          </cell>
          <cell r="F8">
            <v>3.175</v>
          </cell>
          <cell r="G8">
            <v>3.952</v>
          </cell>
          <cell r="H8">
            <v>3.582</v>
          </cell>
          <cell r="I8">
            <v>2.753</v>
          </cell>
          <cell r="J8">
            <v>2.103</v>
          </cell>
          <cell r="K8">
            <v>2.739</v>
          </cell>
          <cell r="L8">
            <v>2.453</v>
          </cell>
          <cell r="M8">
            <v>2.141</v>
          </cell>
          <cell r="N8">
            <v>3.921</v>
          </cell>
          <cell r="O8">
            <v>5.871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1.317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</v>
          </cell>
          <cell r="F26">
            <v>3.421</v>
          </cell>
          <cell r="G26">
            <v>3.921</v>
          </cell>
          <cell r="H26">
            <v>3.128</v>
          </cell>
          <cell r="I26">
            <v>3.345</v>
          </cell>
          <cell r="J26">
            <v>3.375</v>
          </cell>
          <cell r="K26">
            <v>6.193</v>
          </cell>
          <cell r="L26">
            <v>6.451</v>
          </cell>
          <cell r="M26">
            <v>6.425</v>
          </cell>
          <cell r="N26">
            <v>6.453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4.651589816364104</v>
          </cell>
          <cell r="E40">
            <v>4.034203927256146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</v>
          </cell>
          <cell r="L40">
            <v>3.300994318042693</v>
          </cell>
          <cell r="M40">
            <v>2.6170126580613884</v>
          </cell>
          <cell r="N40">
            <v>3.3779715940691837</v>
          </cell>
          <cell r="O40">
            <v>3.730987488912273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</v>
          </cell>
          <cell r="F47">
            <v>4.024</v>
          </cell>
          <cell r="G47">
            <v>4.001</v>
          </cell>
          <cell r="H47">
            <v>3.884</v>
          </cell>
          <cell r="I47">
            <v>3.351</v>
          </cell>
          <cell r="J47">
            <v>2.725</v>
          </cell>
          <cell r="K47">
            <v>3.079</v>
          </cell>
          <cell r="L47">
            <v>3.185</v>
          </cell>
          <cell r="M47">
            <v>2.666</v>
          </cell>
          <cell r="N47">
            <v>3.952</v>
          </cell>
          <cell r="O47">
            <v>5.197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</v>
          </cell>
          <cell r="E49">
            <v>0.812</v>
          </cell>
          <cell r="F49">
            <v>0.8073</v>
          </cell>
          <cell r="G49">
            <v>0.7936</v>
          </cell>
          <cell r="H49">
            <v>0.7846</v>
          </cell>
          <cell r="I49">
            <v>0.7596</v>
          </cell>
          <cell r="J49">
            <v>0.6204</v>
          </cell>
          <cell r="K49">
            <v>0.74</v>
          </cell>
          <cell r="L49">
            <v>0.7594</v>
          </cell>
          <cell r="M49">
            <v>0.765</v>
          </cell>
          <cell r="N49">
            <v>0.7916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16690.92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9069.63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16593.35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</v>
          </cell>
          <cell r="F58">
            <v>3.421</v>
          </cell>
          <cell r="G58">
            <v>3.921</v>
          </cell>
          <cell r="H58">
            <v>3.128</v>
          </cell>
          <cell r="I58">
            <v>3.345</v>
          </cell>
          <cell r="J58">
            <v>3.375</v>
          </cell>
          <cell r="K58">
            <v>6.193</v>
          </cell>
          <cell r="L58">
            <v>6.451</v>
          </cell>
          <cell r="M58">
            <v>6.425</v>
          </cell>
          <cell r="N58">
            <v>6.453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</v>
          </cell>
          <cell r="E68">
            <v>4.081269040173584</v>
          </cell>
          <cell r="F68">
            <v>4.02355327322635</v>
          </cell>
          <cell r="G68">
            <v>4.000915788538468</v>
          </cell>
          <cell r="H68">
            <v>3.884227611537261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</v>
          </cell>
          <cell r="E70">
            <v>0.8119536837325463</v>
          </cell>
          <cell r="F70">
            <v>0.8072668550666129</v>
          </cell>
          <cell r="G70">
            <v>0.7935889489064022</v>
          </cell>
          <cell r="H70">
            <v>0.7845932933524791</v>
          </cell>
          <cell r="I70">
            <v>0.7596192986877047</v>
          </cell>
          <cell r="J70">
            <v>0.6204017367240804</v>
          </cell>
          <cell r="K70">
            <v>0.7400424738872275</v>
          </cell>
          <cell r="L70">
            <v>0.7681790059806145</v>
          </cell>
          <cell r="M70">
            <v>0.758531518928314</v>
          </cell>
          <cell r="N70">
            <v>0.7666077292245517</v>
          </cell>
          <cell r="O70">
            <v>0.7932513366963291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16690.92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7040.929000000004</v>
          </cell>
          <cell r="E78">
            <v>6640.367999999995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</v>
          </cell>
          <cell r="J78">
            <v>2406.6460000000006</v>
          </cell>
          <cell r="K78">
            <v>8635.614000000001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</v>
          </cell>
          <cell r="F82">
            <v>8501655.54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Cost Of Goods Sold-Non-Cash                       </v>
          </cell>
          <cell r="C83" t="str">
            <v>Себестоим. реализ.продукции-неналичн.</v>
          </cell>
          <cell r="D83">
            <v>5168493.4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>Cost Of Goods Sold-Cash                           </v>
          </cell>
          <cell r="C87" t="str">
            <v>Себестоим. реализ.продукции-наличн.</v>
          </cell>
          <cell r="D87">
            <v>6263008.83</v>
          </cell>
          <cell r="E87">
            <v>6030291.68</v>
          </cell>
          <cell r="F87">
            <v>6209924.3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>Bishkek Administration        </v>
          </cell>
          <cell r="C102" t="str">
            <v>Администрация в Бишкеке</v>
          </cell>
          <cell r="D102">
            <v>431637.6285382413</v>
          </cell>
          <cell r="E102">
            <v>836004.7373734649</v>
          </cell>
          <cell r="F102">
            <v>601391.2032773279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>Concession Tax                                    </v>
          </cell>
          <cell r="C104" t="str">
            <v>Концессия</v>
          </cell>
          <cell r="D104">
            <v>294007.29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>Road Tax                                          </v>
          </cell>
          <cell r="C105" t="str">
            <v>Налог на дороги</v>
          </cell>
          <cell r="D105">
            <v>206200.1123166884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62039.07562454</v>
          </cell>
          <cell r="F106">
            <v>71276.40452893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>Mineral Resource Tax Expense                      </v>
          </cell>
          <cell r="C109" t="str">
            <v>Затраты по налогу в минер. сырьевую базу</v>
          </cell>
          <cell r="D109">
            <v>1288252.516167716</v>
          </cell>
          <cell r="E109">
            <v>746767.18174682</v>
          </cell>
          <cell r="F109">
            <v>812879.50144884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28890.93751338387</v>
          </cell>
          <cell r="E111">
            <v>37875.531807260006</v>
          </cell>
          <cell r="F111">
            <v>464893.2568588199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>Excise Tax Expense                                </v>
          </cell>
          <cell r="C114" t="str">
            <v>Затраты по акцизу</v>
          </cell>
          <cell r="D114">
            <v>72829.70222522182</v>
          </cell>
          <cell r="E114">
            <v>3518.52373757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>Gain/Loss On Exchange                  </v>
          </cell>
          <cell r="C118" t="str">
            <v>Прибыль/убыток от выбытия О.С. долл.США</v>
          </cell>
          <cell r="D118">
            <v>29005.30324229603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706.4705147599857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</v>
          </cell>
          <cell r="E120">
            <v>548949.3765728411</v>
          </cell>
          <cell r="F120">
            <v>624632.4930369</v>
          </cell>
          <cell r="G120">
            <v>0</v>
          </cell>
          <cell r="H120">
            <v>0</v>
          </cell>
          <cell r="I120">
            <v>0</v>
          </cell>
          <cell r="J120">
            <v>609375.8788304984</v>
          </cell>
          <cell r="K120">
            <v>609375.8788304984</v>
          </cell>
          <cell r="L120">
            <v>609375.8788304984</v>
          </cell>
          <cell r="M120">
            <v>609375.8788304984</v>
          </cell>
          <cell r="N120">
            <v>609375.8788304984</v>
          </cell>
          <cell r="O120">
            <v>609375.8788304984</v>
          </cell>
        </row>
        <row r="121">
          <cell r="A121">
            <v>95735</v>
          </cell>
          <cell r="B121" t="str">
            <v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>Opic                                              </v>
          </cell>
          <cell r="C123" t="str">
            <v>ОПИК</v>
          </cell>
          <cell r="D123">
            <v>139287.67</v>
          </cell>
          <cell r="E123">
            <v>125808.22</v>
          </cell>
          <cell r="F123">
            <v>139287.67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>Reclamation                                       </v>
          </cell>
          <cell r="C128" t="str">
            <v>Рекультивация</v>
          </cell>
          <cell r="D128">
            <v>146569.92</v>
          </cell>
          <cell r="E128">
            <v>116849.6</v>
          </cell>
          <cell r="F128">
            <v>68597.76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120262141.46</v>
          </cell>
          <cell r="L132">
            <v>118596854.14</v>
          </cell>
          <cell r="M132">
            <v>114979199.46</v>
          </cell>
          <cell r="N132">
            <v>140139767.56</v>
          </cell>
          <cell r="O132">
            <v>137415614.48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</v>
          </cell>
          <cell r="L133">
            <v>130486686.99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</v>
          </cell>
          <cell r="L134">
            <v>102241832.94</v>
          </cell>
          <cell r="M134">
            <v>106519178.6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-11845535.61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30113700.22</v>
          </cell>
          <cell r="L136">
            <v>48105214.53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</v>
          </cell>
          <cell r="H137">
            <v>15980541.31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</v>
          </cell>
          <cell r="M137">
            <v>19153957.01</v>
          </cell>
          <cell r="N137">
            <v>14099913.47</v>
          </cell>
          <cell r="O137">
            <v>16556059.8</v>
          </cell>
        </row>
        <row r="138">
          <cell r="B138" t="str">
            <v>Depreciation</v>
          </cell>
          <cell r="D138">
            <v>82897069.75</v>
          </cell>
          <cell r="E138">
            <v>73528568.44</v>
          </cell>
          <cell r="F138">
            <v>86039233</v>
          </cell>
          <cell r="G138">
            <v>77658702.05</v>
          </cell>
          <cell r="H138">
            <v>89517816.7</v>
          </cell>
          <cell r="I138">
            <v>82812444.44</v>
          </cell>
          <cell r="J138">
            <v>86382123.75</v>
          </cell>
          <cell r="K138">
            <v>87621492.53</v>
          </cell>
          <cell r="L138">
            <v>99376709.53</v>
          </cell>
          <cell r="M138">
            <v>95308918.66</v>
          </cell>
          <cell r="N138">
            <v>96712135.12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</v>
          </cell>
          <cell r="E139">
            <v>5736135.17904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>Milling                       </v>
          </cell>
          <cell r="C144" t="str">
            <v>Фабрика</v>
          </cell>
          <cell r="D144">
            <v>2312724.26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>Maintenance                   </v>
          </cell>
          <cell r="C146" t="str">
            <v>Техобслуживание</v>
          </cell>
          <cell r="D146">
            <v>5250880.89</v>
          </cell>
          <cell r="E146">
            <v>6485745.19</v>
          </cell>
          <cell r="F146">
            <v>5456720.8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143486.05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>Withholding Tax on Foreign Insuarance Expense     </v>
          </cell>
          <cell r="C157" t="str">
            <v>Затраты по налогу на  иностранное страхование</v>
          </cell>
          <cell r="D157">
            <v>22056.96</v>
          </cell>
          <cell r="E157">
            <v>22056.96</v>
          </cell>
          <cell r="F157">
            <v>22056.96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>Gain/Loss On Exchange                  </v>
          </cell>
          <cell r="D163">
            <v>16666.67</v>
          </cell>
          <cell r="E163">
            <v>16666.67</v>
          </cell>
          <cell r="F163">
            <v>16666.67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>Cameco Guarantee 2% Fee                           </v>
          </cell>
          <cell r="C167" t="str">
            <v>Плата за гарантию Камеко 2%</v>
          </cell>
          <cell r="D167">
            <v>153888.89</v>
          </cell>
          <cell r="E167">
            <v>153888.89</v>
          </cell>
          <cell r="F167">
            <v>153888.89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2508252.55</v>
          </cell>
          <cell r="G178">
            <v>2423566.73</v>
          </cell>
          <cell r="H178">
            <v>2289983.03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425059.089</v>
          </cell>
          <cell r="O182">
            <v>438579.089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67608.18</v>
          </cell>
          <cell r="F185">
            <v>63385.094999999994</v>
          </cell>
          <cell r="G185">
            <v>69239.23500000002</v>
          </cell>
          <cell r="H185">
            <v>93387.42</v>
          </cell>
          <cell r="I185">
            <v>54450</v>
          </cell>
          <cell r="J185">
            <v>36347.235</v>
          </cell>
          <cell r="K185">
            <v>44236.215</v>
          </cell>
          <cell r="L185">
            <v>52064.74200000001</v>
          </cell>
          <cell r="M185">
            <v>49662.08225806452</v>
          </cell>
          <cell r="N185">
            <v>49914.96774193548</v>
          </cell>
          <cell r="O185">
            <v>82378.25806451614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92519.7723557959</v>
          </cell>
          <cell r="J187">
            <v>60287.16</v>
          </cell>
          <cell r="K187">
            <v>72248.86</v>
          </cell>
          <cell r="L187">
            <v>86080.37344000002</v>
          </cell>
          <cell r="M187">
            <v>82107.976</v>
          </cell>
          <cell r="N187">
            <v>82526.08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1561999.656424</v>
          </cell>
          <cell r="J190">
            <v>376464.98</v>
          </cell>
          <cell r="K190">
            <v>451295.27</v>
          </cell>
          <cell r="L190">
            <v>538002.3340000001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153952.455</v>
          </cell>
          <cell r="N192">
            <v>154736.4</v>
          </cell>
          <cell r="O192">
            <v>255372.6</v>
          </cell>
        </row>
        <row r="193">
          <cell r="B193" t="str">
            <v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</v>
          </cell>
          <cell r="K197">
            <v>147337.7</v>
          </cell>
          <cell r="L197">
            <v>142584.87</v>
          </cell>
          <cell r="M197">
            <v>147337.7</v>
          </cell>
          <cell r="N197">
            <v>142584.88</v>
          </cell>
          <cell r="O197">
            <v>113808.22</v>
          </cell>
        </row>
        <row r="198">
          <cell r="B198" t="str">
            <v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4461.86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147152.08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711583.1201491666</v>
          </cell>
          <cell r="M201">
            <v>711583.1201491666</v>
          </cell>
          <cell r="N201">
            <v>711583.1201491666</v>
          </cell>
          <cell r="O201">
            <v>684927.4231563061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</v>
          </cell>
          <cell r="M203">
            <v>5036.881836666429</v>
          </cell>
          <cell r="N203">
            <v>1529.6624073452094</v>
          </cell>
          <cell r="O203">
            <v>6650.371690607853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</v>
          </cell>
          <cell r="G204">
            <v>153888.89</v>
          </cell>
          <cell r="H204">
            <v>157296.3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36295.96245</v>
          </cell>
          <cell r="J210">
            <v>24231.49</v>
          </cell>
          <cell r="K210">
            <v>29490.81</v>
          </cell>
          <cell r="L210">
            <v>32474.56</v>
          </cell>
          <cell r="M210">
            <v>32847.08</v>
          </cell>
          <cell r="N210">
            <v>50461.28</v>
          </cell>
          <cell r="O210">
            <v>42288.031109999996</v>
          </cell>
        </row>
        <row r="211">
          <cell r="A211">
            <v>61110</v>
          </cell>
          <cell r="B211" t="str">
            <v>Sales - Gold                                      </v>
          </cell>
          <cell r="C211" t="str">
            <v>Реализация - золото</v>
          </cell>
          <cell r="D211">
            <v>-25773407.89</v>
          </cell>
          <cell r="E211">
            <v>-14931487.11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</v>
          </cell>
          <cell r="E215">
            <v>34172.29493087558</v>
          </cell>
          <cell r="F215">
            <v>35871.51152073732</v>
          </cell>
          <cell r="G215">
            <v>41085.440860215065</v>
          </cell>
          <cell r="H215">
            <v>37335.75268817204</v>
          </cell>
          <cell r="I215">
            <v>53813.180645161294</v>
          </cell>
          <cell r="J215">
            <v>36914.30322580645</v>
          </cell>
          <cell r="K215">
            <v>61622.45161290323</v>
          </cell>
          <cell r="L215">
            <v>69218.84516129032</v>
          </cell>
          <cell r="M215">
            <v>71319.4129032258</v>
          </cell>
          <cell r="N215">
            <v>71931.32043010753</v>
          </cell>
          <cell r="O215">
            <v>107511.16344086021</v>
          </cell>
        </row>
        <row r="216">
          <cell r="A216">
            <v>61110</v>
          </cell>
          <cell r="B216" t="str">
            <v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34709.82800000001</v>
          </cell>
          <cell r="M220">
            <v>33108.05483870968</v>
          </cell>
          <cell r="N220">
            <v>33276.64516129032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</v>
          </cell>
          <cell r="E221">
            <v>13162765</v>
          </cell>
          <cell r="F221">
            <v>12205189.21</v>
          </cell>
          <cell r="G221">
            <v>13799804</v>
          </cell>
          <cell r="H221">
            <v>19472858.11</v>
          </cell>
          <cell r="I221">
            <v>11555694</v>
          </cell>
          <cell r="J221">
            <v>7525686.22</v>
          </cell>
          <cell r="K221">
            <v>9030354.29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>Mine Light Vehicles           </v>
          </cell>
          <cell r="C228" t="str">
            <v>Горный отдел.  Легковой транспорт</v>
          </cell>
          <cell r="D228">
            <v>25716.94003671875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53762.4299013121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>Mine Dewatering               </v>
          </cell>
          <cell r="C230" t="str">
            <v>Горный отдел.  Осушение</v>
          </cell>
          <cell r="D230">
            <v>6696.507154588223</v>
          </cell>
          <cell r="E230">
            <v>20379.902936708215</v>
          </cell>
          <cell r="F230">
            <v>19881.32749973755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>Earth Works                   </v>
          </cell>
          <cell r="C231" t="str">
            <v>Горный отдел.  Земельные работы</v>
          </cell>
          <cell r="D231">
            <v>337083.4268555351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>Mine Services                 </v>
          </cell>
          <cell r="C233" t="str">
            <v>Горный отдел.  Обслуживание</v>
          </cell>
          <cell r="D233">
            <v>0.001550637276523048</v>
          </cell>
          <cell r="E233">
            <v>-0.0037539746081165504</v>
          </cell>
          <cell r="F233">
            <v>0.0017553420047988766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>Crusher                       </v>
          </cell>
          <cell r="C234" t="str">
            <v>Дробилка</v>
          </cell>
          <cell r="D234">
            <v>0.010351841443480225</v>
          </cell>
          <cell r="E234">
            <v>-0.0008054315421759384</v>
          </cell>
          <cell r="F234">
            <v>-0.0018547953652614524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86441.38861021886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>Loaders                       </v>
          </cell>
          <cell r="C236" t="str">
            <v>Погрузка</v>
          </cell>
          <cell r="D236">
            <v>79940.08193620037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>Trucks                        </v>
          </cell>
          <cell r="C237" t="str">
            <v>Грузовики</v>
          </cell>
          <cell r="D237">
            <v>664064.5477774946</v>
          </cell>
          <cell r="E237">
            <v>763494.5985934592</v>
          </cell>
          <cell r="F237">
            <v>639550.5939651055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280920.2028332436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492551.8730429113</v>
          </cell>
          <cell r="F239">
            <v>494433.9365927718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>Pit Support                   </v>
          </cell>
          <cell r="C240" t="str">
            <v>Обслуживание карьера</v>
          </cell>
          <cell r="D240">
            <v>48179.14027289666</v>
          </cell>
          <cell r="E240">
            <v>88708.36601509788</v>
          </cell>
          <cell r="F240">
            <v>90963.61428608239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>Dozers                        </v>
          </cell>
          <cell r="C241" t="str">
            <v>Дозеры</v>
          </cell>
          <cell r="D241">
            <v>396492.6318603514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>Graders                       </v>
          </cell>
          <cell r="C242" t="str">
            <v>Грейдеры</v>
          </cell>
          <cell r="D242">
            <v>90066.0746896406</v>
          </cell>
          <cell r="E242">
            <v>66204.245230333</v>
          </cell>
          <cell r="F242">
            <v>69764.568924037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</v>
          </cell>
          <cell r="F244">
            <v>-0.008605599262978103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>Mine Administration           </v>
          </cell>
          <cell r="C249" t="str">
            <v>Горный отдел.  Администрация</v>
          </cell>
          <cell r="D249">
            <v>68191.51</v>
          </cell>
          <cell r="E249">
            <v>65757.83</v>
          </cell>
          <cell r="F249">
            <v>68191.51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>Mine Light Vehicles           </v>
          </cell>
          <cell r="C250" t="str">
            <v>Горный отдел.  Легковой транспорт</v>
          </cell>
          <cell r="D250">
            <v>19757.4</v>
          </cell>
          <cell r="E250">
            <v>19756.4</v>
          </cell>
          <cell r="F250">
            <v>19756.4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>Crusher                       </v>
          </cell>
          <cell r="C256" t="str">
            <v>Дробилка</v>
          </cell>
          <cell r="D256">
            <v>9640.12</v>
          </cell>
          <cell r="E256">
            <v>9161.59</v>
          </cell>
          <cell r="F256">
            <v>9632.12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>Trucks                        </v>
          </cell>
          <cell r="C259" t="str">
            <v>Грузовики</v>
          </cell>
          <cell r="D259">
            <v>609987.69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>Blasting                      </v>
          </cell>
          <cell r="C261" t="str">
            <v>Взрывные работы</v>
          </cell>
          <cell r="D261">
            <v>360457.82</v>
          </cell>
          <cell r="E261">
            <v>327485.72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>Shovels                       </v>
          </cell>
          <cell r="C265" t="str">
            <v>Экскаваторы</v>
          </cell>
          <cell r="D265">
            <v>305651.85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69929.9</v>
          </cell>
          <cell r="H271">
            <v>85966</v>
          </cell>
          <cell r="I271">
            <v>73405.04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8729.46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146985.8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>Graders                       </v>
          </cell>
          <cell r="C286" t="str">
            <v>Грейдеры</v>
          </cell>
          <cell r="D286">
            <v>209564.97</v>
          </cell>
          <cell r="E286">
            <v>83388.82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38328.7</v>
          </cell>
          <cell r="J286">
            <v>13744.35</v>
          </cell>
          <cell r="K286">
            <v>65744.07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>Shovels                       </v>
          </cell>
          <cell r="C287" t="str">
            <v>Экскаваторы</v>
          </cell>
          <cell r="D287">
            <v>209564.97</v>
          </cell>
          <cell r="E287">
            <v>83388.82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38328.7</v>
          </cell>
          <cell r="J287">
            <v>13744.35</v>
          </cell>
          <cell r="K287">
            <v>65744.07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>Mill Administration           </v>
          </cell>
          <cell r="C293" t="str">
            <v>Фабрика.  Администрация</v>
          </cell>
          <cell r="D293">
            <v>66858.82550314865</v>
          </cell>
          <cell r="E293">
            <v>86740.78454785646</v>
          </cell>
          <cell r="F293">
            <v>70827.93702384018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5644.171480126954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>Mill Building Operation       </v>
          </cell>
          <cell r="C295" t="str">
            <v>Эксплуатация здания фабрики.</v>
          </cell>
          <cell r="D295">
            <v>9113.6061</v>
          </cell>
          <cell r="E295">
            <v>7177.631076246997</v>
          </cell>
          <cell r="F295">
            <v>17951.53230900668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>Metallurgical Laboratory      </v>
          </cell>
          <cell r="C297" t="str">
            <v>Металлургическая лаборатория</v>
          </cell>
          <cell r="D297">
            <v>8209.902303788875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>Primary Crushing/Ore Handling </v>
          </cell>
          <cell r="C298" t="str">
            <v>Первичное дробление/сортировка отвалов</v>
          </cell>
          <cell r="D298">
            <v>41090.4511</v>
          </cell>
          <cell r="E298">
            <v>39513.937000000005</v>
          </cell>
          <cell r="F298">
            <v>73232.7599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>Carbon in Leach               </v>
          </cell>
          <cell r="C301" t="str">
            <v>УВР</v>
          </cell>
          <cell r="D301">
            <v>575072.7798992266</v>
          </cell>
          <cell r="E301">
            <v>504146.8662578502</v>
          </cell>
          <cell r="F301">
            <v>605796.387992555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>Carbon Stripping Refinary     </v>
          </cell>
          <cell r="C302" t="str">
            <v>Вскрыша углерода/аффинаж</v>
          </cell>
          <cell r="D302">
            <v>99362.20493487116</v>
          </cell>
          <cell r="E302">
            <v>91373.88227091482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>Tailings Transportation       </v>
          </cell>
          <cell r="C303" t="str">
            <v>Транспортировка х/хранилища.</v>
          </cell>
          <cell r="D303">
            <v>216.7872133864364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468202.5562666468</v>
          </cell>
          <cell r="F304">
            <v>513897.5070600153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>Assay Laboratory              </v>
          </cell>
          <cell r="C313" t="str">
            <v>Химическая лаборатория</v>
          </cell>
          <cell r="D313">
            <v>72484.76</v>
          </cell>
          <cell r="E313">
            <v>70331.86</v>
          </cell>
          <cell r="F313">
            <v>72756.76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647189.58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>Mill Utilities                </v>
          </cell>
          <cell r="C321" t="str">
            <v>Фабрика.  Коммунальные службы</v>
          </cell>
          <cell r="D321">
            <v>540818.17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19029.76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</v>
          </cell>
          <cell r="I330">
            <v>23923.28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</v>
          </cell>
          <cell r="E332">
            <v>51941</v>
          </cell>
          <cell r="F332">
            <v>39067.66</v>
          </cell>
          <cell r="G332">
            <v>87318.48</v>
          </cell>
          <cell r="H332">
            <v>39034.02</v>
          </cell>
          <cell r="I332">
            <v>28216.9</v>
          </cell>
          <cell r="J332">
            <v>35414.47</v>
          </cell>
          <cell r="K332">
            <v>34368.4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655912.08</v>
          </cell>
          <cell r="H335">
            <v>593063.47</v>
          </cell>
          <cell r="I335">
            <v>647513.29</v>
          </cell>
          <cell r="J335">
            <v>597551.67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</v>
          </cell>
          <cell r="F345">
            <v>4093.567768359375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>Commuting                     </v>
          </cell>
          <cell r="C347" t="str">
            <v>Переезды</v>
          </cell>
          <cell r="D347">
            <v>64635.54736983753</v>
          </cell>
          <cell r="E347">
            <v>189629.45207142667</v>
          </cell>
          <cell r="F347">
            <v>178868.7014151769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>Camp Operation                </v>
          </cell>
          <cell r="C348" t="str">
            <v>Поселок.  Эксплуатация</v>
          </cell>
          <cell r="D348">
            <v>87544.45677887961</v>
          </cell>
          <cell r="E348">
            <v>102720.94396081452</v>
          </cell>
          <cell r="F348">
            <v>82626.11577687139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>Camp Catering                 </v>
          </cell>
          <cell r="C349" t="str">
            <v>Поселок. Питание</v>
          </cell>
          <cell r="D349">
            <v>334271.5800203728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>Environment                   </v>
          </cell>
          <cell r="C352" t="str">
            <v>Охрана ОС</v>
          </cell>
          <cell r="D352">
            <v>-9496.282582766145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184509.1195424272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>Off-Site Roads                </v>
          </cell>
          <cell r="C359" t="str">
            <v>Дороги вне объекта</v>
          </cell>
          <cell r="D359">
            <v>9296.141768329591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>Finance &amp; Accounting          </v>
          </cell>
          <cell r="C360" t="str">
            <v>Финансы и бухучет</v>
          </cell>
          <cell r="D360">
            <v>6127.553850755803</v>
          </cell>
          <cell r="E360">
            <v>9794.287374044632</v>
          </cell>
          <cell r="F360">
            <v>8666.830299119494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>Communications and PC Support </v>
          </cell>
          <cell r="C362" t="str">
            <v>Связь и поддержка ПК</v>
          </cell>
          <cell r="D362">
            <v>-22637.17165797292</v>
          </cell>
          <cell r="E362">
            <v>47260.4597885794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>Human Resources               </v>
          </cell>
          <cell r="C363" t="str">
            <v>Отдел кадров</v>
          </cell>
          <cell r="D363">
            <v>106528.8870463954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>Karakol Regional Office       </v>
          </cell>
          <cell r="C365" t="str">
            <v>Каракольский учебный центр</v>
          </cell>
          <cell r="D365">
            <v>7748.962469820432</v>
          </cell>
          <cell r="E365">
            <v>4921.604481225022</v>
          </cell>
          <cell r="F365">
            <v>2425.231434807663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>Barskaun Health Center        </v>
          </cell>
          <cell r="C366" t="str">
            <v>Барскаун . Центр здоровья</v>
          </cell>
          <cell r="D366">
            <v>750.4604051565378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0.002427410000006347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>Security Vehicles Operation   </v>
          </cell>
          <cell r="C369" t="str">
            <v>Эксплуатация а/транспорта службы безоп.</v>
          </cell>
          <cell r="D369">
            <v>6876.214343084306</v>
          </cell>
          <cell r="E369">
            <v>6407.171288143125</v>
          </cell>
          <cell r="F369">
            <v>7788.848756139062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>Karakol Regional Office       </v>
          </cell>
          <cell r="C394" t="str">
            <v>Каракольский учебный центр</v>
          </cell>
          <cell r="D394">
            <v>10334.45</v>
          </cell>
          <cell r="E394">
            <v>10073.97</v>
          </cell>
          <cell r="F394">
            <v>10334.45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40166.52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292837.04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</v>
          </cell>
          <cell r="K405">
            <v>318142.29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275926.97</v>
          </cell>
          <cell r="E408">
            <v>252211</v>
          </cell>
          <cell r="F408">
            <v>274542.29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37097.38</v>
          </cell>
          <cell r="G409">
            <v>85193.23</v>
          </cell>
          <cell r="H409">
            <v>67016</v>
          </cell>
          <cell r="I409">
            <v>43150.24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</v>
          </cell>
          <cell r="E410">
            <v>1129</v>
          </cell>
          <cell r="F410">
            <v>9400.88</v>
          </cell>
          <cell r="G410">
            <v>2288.78</v>
          </cell>
          <cell r="H410">
            <v>6369</v>
          </cell>
          <cell r="I410">
            <v>7200.61</v>
          </cell>
          <cell r="J410">
            <v>2117.47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2117.95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81787.68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142475.33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</v>
          </cell>
          <cell r="H418">
            <v>71049</v>
          </cell>
          <cell r="I418">
            <v>34675.12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38273.52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</v>
          </cell>
          <cell r="F433">
            <v>42063.88937463518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-3087.580512394177</v>
          </cell>
          <cell r="F435">
            <v>-6646.687884265621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21674.71368180815</v>
          </cell>
          <cell r="F437">
            <v>-6819.989207215733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44811.56547415814</v>
          </cell>
          <cell r="F438">
            <v>5349.357824968363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-21384.82675763537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77838.32155799367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276824.3826465995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>Bishkek Light Vehicles        </v>
          </cell>
          <cell r="C470" t="str">
            <v>Бишкек. Легковой транспорт</v>
          </cell>
          <cell r="D470">
            <v>42083.77011365666</v>
          </cell>
          <cell r="E470">
            <v>54259.02082246861</v>
          </cell>
          <cell r="F470">
            <v>44911.1196921739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>Corporate Relations           </v>
          </cell>
          <cell r="C471" t="str">
            <v>Отдел внешних связей</v>
          </cell>
          <cell r="D471">
            <v>7921.973749724313</v>
          </cell>
          <cell r="E471">
            <v>50354.14391761243</v>
          </cell>
          <cell r="F471">
            <v>52647.68894911601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>Facilities                    </v>
          </cell>
          <cell r="C472" t="str">
            <v>Административно-хозяйственная часть</v>
          </cell>
          <cell r="D472">
            <v>45315.22425738475</v>
          </cell>
          <cell r="E472">
            <v>67872.01317164872</v>
          </cell>
          <cell r="F472">
            <v>54240.44477812825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>JV Executive Administration   </v>
          </cell>
          <cell r="C473" t="str">
            <v>Исопльнительная администрация СП</v>
          </cell>
          <cell r="D473">
            <v>20671.38770077838</v>
          </cell>
          <cell r="E473">
            <v>26330.818156075708</v>
          </cell>
          <cell r="F473">
            <v>8249.688288704598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70489.60207457877</v>
          </cell>
          <cell r="F474">
            <v>65863.90938504832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>Human Resourses               </v>
          </cell>
          <cell r="C477" t="str">
            <v>Отдел кадров</v>
          </cell>
          <cell r="D477">
            <v>6920.613619885886</v>
          </cell>
          <cell r="E477">
            <v>52809.29381833046</v>
          </cell>
          <cell r="F477">
            <v>9507.70761088554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68483.48370633049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>
        <row r="1">
          <cell r="A1" t="str">
            <v>Mining and Milling Production Schedule</v>
          </cell>
        </row>
        <row r="3"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3.340712954651577</v>
          </cell>
          <cell r="F6">
            <v>3.1000207641072555</v>
          </cell>
          <cell r="G6">
            <v>3.050443683654191</v>
          </cell>
          <cell r="H6">
            <v>2.9485041774816754</v>
          </cell>
          <cell r="I6">
            <v>2.799150785051511</v>
          </cell>
          <cell r="J6">
            <v>2.701141400410996</v>
          </cell>
          <cell r="K6">
            <v>2.574050003636079</v>
          </cell>
          <cell r="L6">
            <v>2.249440027589374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9">
          <cell r="A9" t="str">
            <v>Opening Balance Finished Gold (Oz)</v>
          </cell>
        </row>
        <row r="11">
          <cell r="A11" t="str">
            <v>Mining ( HG)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</v>
          </cell>
          <cell r="D13">
            <v>4.034</v>
          </cell>
          <cell r="E13">
            <v>3.175</v>
          </cell>
          <cell r="F13">
            <v>3.952</v>
          </cell>
          <cell r="G13">
            <v>3.582</v>
          </cell>
          <cell r="H13">
            <v>2.753</v>
          </cell>
          <cell r="I13">
            <v>2.103</v>
          </cell>
          <cell r="J13">
            <v>2.739</v>
          </cell>
          <cell r="K13">
            <v>2.453</v>
          </cell>
          <cell r="L13">
            <v>2.141</v>
          </cell>
          <cell r="M13">
            <v>3.921</v>
          </cell>
          <cell r="N13">
            <v>5.871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Low Grade Mill Feed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1.317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7">
          <cell r="A27" t="str">
            <v>Milling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</v>
          </cell>
          <cell r="E29">
            <v>4.024</v>
          </cell>
          <cell r="F29">
            <v>4.001</v>
          </cell>
          <cell r="G29">
            <v>3.884</v>
          </cell>
          <cell r="H29">
            <v>3.351</v>
          </cell>
          <cell r="I29">
            <v>2.725</v>
          </cell>
          <cell r="J29">
            <v>3.079</v>
          </cell>
          <cell r="K29">
            <v>3.185</v>
          </cell>
          <cell r="L29">
            <v>2.666</v>
          </cell>
          <cell r="M29">
            <v>3.952</v>
          </cell>
          <cell r="N29">
            <v>5.197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</v>
          </cell>
          <cell r="D31">
            <v>0.812</v>
          </cell>
          <cell r="E31">
            <v>0.8073</v>
          </cell>
          <cell r="F31">
            <v>0.7936</v>
          </cell>
          <cell r="G31">
            <v>0.7846</v>
          </cell>
          <cell r="H31">
            <v>0.7596</v>
          </cell>
          <cell r="I31">
            <v>0.6204</v>
          </cell>
          <cell r="J31">
            <v>0.74</v>
          </cell>
          <cell r="K31">
            <v>0.7594</v>
          </cell>
          <cell r="L31">
            <v>0.765</v>
          </cell>
          <cell r="M31">
            <v>0.7916</v>
          </cell>
          <cell r="N31">
            <v>0.8286</v>
          </cell>
          <cell r="O31">
            <v>0.7812674110310318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16690.92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9069.63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16593.35</v>
          </cell>
          <cell r="O33">
            <v>18252.23</v>
          </cell>
        </row>
        <row r="34">
          <cell r="B34" t="str">
            <v>Less: Ending In-Circuit</v>
          </cell>
          <cell r="C34">
            <v>16690.92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9069.63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16593.35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44479.52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38811.63</v>
          </cell>
          <cell r="I36">
            <v>20799.11</v>
          </cell>
          <cell r="J36">
            <v>35596.36</v>
          </cell>
          <cell r="K36">
            <v>38527.45</v>
          </cell>
          <cell r="L36">
            <v>30885.840000000004</v>
          </cell>
          <cell r="M36">
            <v>41090.89</v>
          </cell>
          <cell r="N36">
            <v>70222.35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44479.52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38811.63</v>
          </cell>
          <cell r="I38">
            <v>20799.11</v>
          </cell>
          <cell r="J38">
            <v>35596.36</v>
          </cell>
          <cell r="K38">
            <v>38527.45</v>
          </cell>
          <cell r="L38">
            <v>30885.840000000004</v>
          </cell>
          <cell r="M38">
            <v>41090.89</v>
          </cell>
          <cell r="N38">
            <v>70222.35</v>
          </cell>
          <cell r="O38">
            <v>528550.23</v>
          </cell>
        </row>
        <row r="40">
          <cell r="A40" t="str">
            <v>Closing Balance Stockpile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3.340712954651577</v>
          </cell>
          <cell r="E42">
            <v>3.1000207641072555</v>
          </cell>
          <cell r="F42">
            <v>3.050443683654191</v>
          </cell>
          <cell r="G42">
            <v>2.9485041774816754</v>
          </cell>
          <cell r="H42">
            <v>2.799150785051511</v>
          </cell>
          <cell r="I42">
            <v>2.701141400410996</v>
          </cell>
          <cell r="J42">
            <v>2.574050003636079</v>
          </cell>
          <cell r="K42">
            <v>2.249440027589374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5">
          <cell r="A45" t="str">
            <v>Opening FG Inventory</v>
          </cell>
          <cell r="C45">
            <v>25995.888637564396</v>
          </cell>
          <cell r="D45">
            <v>7040.929000000004</v>
          </cell>
          <cell r="E45">
            <v>6640.368000000002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5273.779999999999</v>
          </cell>
          <cell r="J45">
            <v>2406.6479999999974</v>
          </cell>
          <cell r="K45">
            <v>8635.616000000002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O46">
            <v>0</v>
          </cell>
        </row>
        <row r="47">
          <cell r="B47" t="str">
            <v>Bar included in Deliveries Twice by Mill</v>
          </cell>
          <cell r="I47">
            <v>521.662</v>
          </cell>
          <cell r="O47">
            <v>521.662</v>
          </cell>
        </row>
        <row r="49">
          <cell r="A49" t="str">
            <v>Deliveries</v>
          </cell>
        </row>
        <row r="50">
          <cell r="B50" t="str">
            <v>Ounces</v>
          </cell>
          <cell r="C50">
            <v>79790.26963756439</v>
          </cell>
          <cell r="D50">
            <v>44880.081</v>
          </cell>
          <cell r="E50">
            <v>42288.67</v>
          </cell>
          <cell r="F50">
            <v>46527.676</v>
          </cell>
          <cell r="G50">
            <v>62012.94500000001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50678.859</v>
          </cell>
          <cell r="N50">
            <v>42154.618</v>
          </cell>
          <cell r="O50">
            <v>523922.7472875727</v>
          </cell>
        </row>
        <row r="52">
          <cell r="A52" t="str">
            <v>Closing Balance Finished Gold Balance </v>
          </cell>
          <cell r="C52">
            <v>7040.929000000004</v>
          </cell>
          <cell r="D52">
            <v>6640.368000000002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5273.779999999999</v>
          </cell>
          <cell r="I52">
            <v>2406.6479999999974</v>
          </cell>
          <cell r="J52">
            <v>8635.616000000002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21103.727</v>
          </cell>
        </row>
        <row r="58">
          <cell r="B58" t="str">
            <v>Shipment 123</v>
          </cell>
          <cell r="D58">
            <v>23776.354</v>
          </cell>
        </row>
        <row r="59">
          <cell r="B59" t="str">
            <v>Shipment 124</v>
          </cell>
          <cell r="E59">
            <v>21226.732</v>
          </cell>
        </row>
        <row r="60">
          <cell r="B60" t="str">
            <v>Shipment 125</v>
          </cell>
          <cell r="E60">
            <v>21061.938</v>
          </cell>
        </row>
        <row r="61">
          <cell r="B61" t="str">
            <v>Shipment 126</v>
          </cell>
          <cell r="F61">
            <v>22394.02</v>
          </cell>
        </row>
        <row r="62">
          <cell r="B62" t="str">
            <v>Shipment 127</v>
          </cell>
          <cell r="F62">
            <v>24133.656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G65">
            <v>22883.58</v>
          </cell>
        </row>
        <row r="66">
          <cell r="B66" t="str">
            <v>Shipment 131</v>
          </cell>
          <cell r="H66">
            <v>17089.852</v>
          </cell>
        </row>
        <row r="67">
          <cell r="B67" t="str">
            <v>Shipment 132</v>
          </cell>
          <cell r="H67">
            <v>19559.845</v>
          </cell>
        </row>
        <row r="68">
          <cell r="B68" t="str">
            <v>Shipment 133</v>
          </cell>
          <cell r="I68">
            <v>16338.94</v>
          </cell>
        </row>
        <row r="69">
          <cell r="B69" t="str">
            <v>Shipment 134</v>
          </cell>
          <cell r="I69">
            <v>7848.964</v>
          </cell>
        </row>
        <row r="70">
          <cell r="B70" t="str">
            <v>Shipment 135</v>
          </cell>
          <cell r="J70">
            <v>13497.861</v>
          </cell>
        </row>
        <row r="71">
          <cell r="B71" t="str">
            <v>Shipment 136</v>
          </cell>
          <cell r="J71">
            <v>15869.531</v>
          </cell>
        </row>
        <row r="72">
          <cell r="B72" t="str">
            <v>Shipment 137</v>
          </cell>
          <cell r="K72">
            <v>15416.796</v>
          </cell>
        </row>
        <row r="73">
          <cell r="B73" t="str">
            <v>Shipment 138</v>
          </cell>
          <cell r="K73">
            <v>17141.898</v>
          </cell>
        </row>
        <row r="74">
          <cell r="B74" t="str">
            <v>Shipment 139</v>
          </cell>
          <cell r="L74">
            <v>17296.765</v>
          </cell>
        </row>
        <row r="75">
          <cell r="B75" t="str">
            <v>Shipment 140</v>
          </cell>
          <cell r="L75">
            <v>15529.176650008294</v>
          </cell>
        </row>
        <row r="76">
          <cell r="B76" t="str">
            <v>Shipment 141</v>
          </cell>
          <cell r="M76">
            <v>12645.547</v>
          </cell>
        </row>
        <row r="77">
          <cell r="B77" t="str">
            <v>Shipment 142</v>
          </cell>
          <cell r="M77">
            <v>13723.667</v>
          </cell>
        </row>
        <row r="78">
          <cell r="B78" t="str">
            <v>Shipment 143</v>
          </cell>
          <cell r="M78">
            <v>24309.645</v>
          </cell>
        </row>
        <row r="79">
          <cell r="B79" t="str">
            <v>Shipment 144</v>
          </cell>
          <cell r="N79">
            <v>42154.618</v>
          </cell>
        </row>
        <row r="80">
          <cell r="B80" t="str">
            <v>Gold Bar made from slag and samples</v>
          </cell>
        </row>
        <row r="81">
          <cell r="C81">
            <v>79790.26963756439</v>
          </cell>
          <cell r="D81">
            <v>44880.081</v>
          </cell>
          <cell r="E81">
            <v>42288.67</v>
          </cell>
          <cell r="F81">
            <v>46527.676</v>
          </cell>
          <cell r="G81">
            <v>62012.94500000001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50678.859</v>
          </cell>
          <cell r="N81">
            <v>42154.618</v>
          </cell>
          <cell r="O81">
            <v>523922.7472875727</v>
          </cell>
        </row>
        <row r="82">
          <cell r="A82" t="str">
            <v>Sales</v>
          </cell>
        </row>
        <row r="83"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36295.96245</v>
          </cell>
          <cell r="I83">
            <v>24231.49</v>
          </cell>
          <cell r="J83">
            <v>29490.81</v>
          </cell>
          <cell r="K83">
            <v>32474.56</v>
          </cell>
          <cell r="L83">
            <v>32847.08</v>
          </cell>
          <cell r="M83">
            <v>50461.28144</v>
          </cell>
          <cell r="N83">
            <v>42288.03</v>
          </cell>
          <cell r="O83">
            <v>523182.46389</v>
          </cell>
        </row>
        <row r="85">
          <cell r="B85" t="str">
            <v>Refining Difference</v>
          </cell>
          <cell r="C85">
            <v>-443.6596375643858</v>
          </cell>
          <cell r="D85">
            <v>192.04899999999907</v>
          </cell>
          <cell r="E85">
            <v>-31.939999999995052</v>
          </cell>
          <cell r="F85">
            <v>-368.1860000000015</v>
          </cell>
          <cell r="G85">
            <v>245.3449999999939</v>
          </cell>
          <cell r="H85">
            <v>-353.73455000000104</v>
          </cell>
          <cell r="I85">
            <v>43.58599999999933</v>
          </cell>
          <cell r="J85">
            <v>123.41800000000148</v>
          </cell>
          <cell r="K85">
            <v>-84.13400000000183</v>
          </cell>
          <cell r="L85">
            <v>21.13834999170649</v>
          </cell>
          <cell r="M85">
            <v>-217.5775599999979</v>
          </cell>
          <cell r="N85">
            <v>133.41199999999662</v>
          </cell>
          <cell r="O85">
            <v>-740.2833975726971</v>
          </cell>
        </row>
      </sheetData>
      <sheetData sheetId="3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</v>
          </cell>
          <cell r="H8">
            <v>979.0246590050638</v>
          </cell>
          <cell r="I8">
            <v>2947.475925634017</v>
          </cell>
          <cell r="J8">
            <v>3840.2747200000003</v>
          </cell>
          <cell r="K8">
            <v>892.7987943659832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</v>
          </cell>
          <cell r="E9">
            <v>5476.725034201912</v>
          </cell>
          <cell r="F9">
            <v>2346.4810616411714</v>
          </cell>
          <cell r="G9">
            <v>9072.58431</v>
          </cell>
          <cell r="H9">
            <v>6726.103248358829</v>
          </cell>
          <cell r="I9">
            <v>2606.5321484139167</v>
          </cell>
          <cell r="J9">
            <v>7864.7687</v>
          </cell>
          <cell r="K9">
            <v>5258.236551586083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2275.24765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> </v>
          </cell>
          <cell r="H12" t="str">
            <v> </v>
          </cell>
          <cell r="K12" t="str">
            <v> </v>
          </cell>
          <cell r="N12" t="str">
            <v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7101.122973864713</v>
          </cell>
          <cell r="F13">
            <v>7353.626996009771</v>
          </cell>
          <cell r="G13">
            <v>14997.5233</v>
          </cell>
          <cell r="H13">
            <v>7643.89630399023</v>
          </cell>
          <cell r="I13">
            <v>7574.415786577297</v>
          </cell>
          <cell r="J13">
            <v>13962.22807</v>
          </cell>
          <cell r="K13">
            <v>6387.812283422702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 </v>
          </cell>
          <cell r="E14" t="str">
            <v> </v>
          </cell>
          <cell r="H14" t="str">
            <v> </v>
          </cell>
          <cell r="K14" t="str">
            <v> </v>
          </cell>
          <cell r="N14" t="str">
            <v> </v>
          </cell>
        </row>
        <row r="15">
          <cell r="A15" t="str">
            <v>Management Fees</v>
          </cell>
          <cell r="C15">
            <v>356.04832</v>
          </cell>
          <cell r="D15">
            <v>0</v>
          </cell>
          <cell r="E15">
            <v>-356.04832</v>
          </cell>
          <cell r="F15">
            <v>395.26712</v>
          </cell>
          <cell r="G15">
            <v>0</v>
          </cell>
          <cell r="H15">
            <v>-395.26712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</v>
          </cell>
          <cell r="E16">
            <v>139.8608314617586</v>
          </cell>
          <cell r="F16">
            <v>836.0047373734649</v>
          </cell>
          <cell r="G16">
            <v>574.83663</v>
          </cell>
          <cell r="H16">
            <v>-261.16810737346486</v>
          </cell>
          <cell r="I16">
            <v>601.3912032773279</v>
          </cell>
          <cell r="J16">
            <v>572.5364599999999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 </v>
          </cell>
        </row>
        <row r="18">
          <cell r="A18" t="str">
            <v>TOTAL CASH OPER. COSTS</v>
          </cell>
          <cell r="C18">
            <v>7509.094514673528</v>
          </cell>
          <cell r="D18">
            <v>14394.029999999999</v>
          </cell>
          <cell r="E18">
            <v>6884.935485326471</v>
          </cell>
          <cell r="F18">
            <v>8584.898853383236</v>
          </cell>
          <cell r="G18">
            <v>15572.35993</v>
          </cell>
          <cell r="H18">
            <v>6987.461076616765</v>
          </cell>
          <cell r="I18">
            <v>8594.372339854624</v>
          </cell>
          <cell r="J18">
            <v>14534.764529999999</v>
          </cell>
          <cell r="K18">
            <v>5940.392190145374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</v>
          </cell>
          <cell r="E20">
            <v>809.2550761306823</v>
          </cell>
          <cell r="F20">
            <v>61.12624718420475</v>
          </cell>
          <cell r="G20">
            <v>969.84068</v>
          </cell>
          <cell r="H20">
            <v>908.7144328157952</v>
          </cell>
          <cell r="I20">
            <v>138.39950234413092</v>
          </cell>
          <cell r="J20">
            <v>973.25847</v>
          </cell>
          <cell r="K20">
            <v>834.858967655869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2370.85891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</v>
          </cell>
          <cell r="D22">
            <v>1088.44</v>
          </cell>
          <cell r="E22">
            <v>1027.77524</v>
          </cell>
          <cell r="F22">
            <v>215.49751999999998</v>
          </cell>
          <cell r="G22">
            <v>1079.093</v>
          </cell>
          <cell r="H22">
            <v>863.5954800000001</v>
          </cell>
          <cell r="I22">
            <v>331.04164000000003</v>
          </cell>
          <cell r="J22">
            <v>1175.602</v>
          </cell>
          <cell r="K22">
            <v>844.5603600000001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</v>
          </cell>
          <cell r="H24" t="e">
            <v>#N/A</v>
          </cell>
          <cell r="I24" t="e">
            <v>#N/A</v>
          </cell>
          <cell r="J24">
            <v>19054.48391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882.0904288304985</v>
          </cell>
          <cell r="D26">
            <v>107.142</v>
          </cell>
          <cell r="E26">
            <v>-774.9484288304984</v>
          </cell>
          <cell r="F26">
            <v>981.707516765661</v>
          </cell>
          <cell r="G26">
            <v>110.821</v>
          </cell>
          <cell r="H26">
            <v>-870.886516765661</v>
          </cell>
          <cell r="I26">
            <v>897.2413182937987</v>
          </cell>
          <cell r="J26">
            <v>113.563</v>
          </cell>
          <cell r="K26">
            <v>-783.6783182937987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3626.13046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3045.89592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</v>
          </cell>
          <cell r="E32">
            <v>37951.44870967742</v>
          </cell>
          <cell r="F32">
            <v>45072.13</v>
          </cell>
          <cell r="G32">
            <v>34172.29493087558</v>
          </cell>
          <cell r="H32">
            <v>10899.83506912442</v>
          </cell>
          <cell r="I32">
            <v>42256.73</v>
          </cell>
          <cell r="J32">
            <v>35871.51152073732</v>
          </cell>
          <cell r="K32">
            <v>6385.218479262687</v>
          </cell>
          <cell r="L32">
            <v>46159.49</v>
          </cell>
          <cell r="M32">
            <v>41085.440860215065</v>
          </cell>
          <cell r="N32">
            <v>5074.049139784933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359.2556362153344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416.3474084714057</v>
          </cell>
          <cell r="E36" t="e">
            <v>#N/A</v>
          </cell>
          <cell r="F36" t="e">
            <v>#N/A</v>
          </cell>
          <cell r="G36">
            <v>602.2871611151783</v>
          </cell>
          <cell r="H36" t="e">
            <v>#N/A</v>
          </cell>
          <cell r="I36" t="e">
            <v>#N/A</v>
          </cell>
          <cell r="J36">
            <v>470.9694970092441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> </v>
          </cell>
          <cell r="F37" t="str">
            <v> </v>
          </cell>
          <cell r="I37" t="str">
            <v> </v>
          </cell>
          <cell r="L37" t="str">
            <v> </v>
          </cell>
          <cell r="O37" t="str">
            <v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416.3474084714057</v>
          </cell>
          <cell r="E40" t="e">
            <v>#N/A</v>
          </cell>
          <cell r="F40" t="e">
            <v>#N/A</v>
          </cell>
          <cell r="G40">
            <v>602.2871611151783</v>
          </cell>
          <cell r="H40" t="e">
            <v>#N/A</v>
          </cell>
          <cell r="I40" t="e">
            <v>#N/A</v>
          </cell>
          <cell r="J40">
            <v>470.9694970092441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</v>
          </cell>
          <cell r="H48" t="e">
            <v>#N/A</v>
          </cell>
          <cell r="I48" t="e">
            <v>#N/A</v>
          </cell>
          <cell r="J48">
            <v>19054.48391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416.3474084714057</v>
          </cell>
          <cell r="E52" t="e">
            <v>#N/A</v>
          </cell>
          <cell r="F52" t="e">
            <v>#N/A</v>
          </cell>
          <cell r="G52">
            <v>602.2871611151783</v>
          </cell>
          <cell r="H52" t="e">
            <v>#N/A</v>
          </cell>
          <cell r="I52" t="e">
            <v>#N/A</v>
          </cell>
          <cell r="J52">
            <v>470.9694970092441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</v>
          </cell>
          <cell r="H69">
            <v>979.0246590050638</v>
          </cell>
          <cell r="I69">
            <v>2947.475925634017</v>
          </cell>
          <cell r="J69">
            <v>3840.2747200000003</v>
          </cell>
          <cell r="K69">
            <v>892.7987943659832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</v>
          </cell>
          <cell r="E70">
            <v>5476.725034201912</v>
          </cell>
          <cell r="F70">
            <v>2346.4810616411714</v>
          </cell>
          <cell r="G70">
            <v>9072.58431</v>
          </cell>
          <cell r="H70">
            <v>6726.103248358829</v>
          </cell>
          <cell r="I70">
            <v>2606.5321484139167</v>
          </cell>
          <cell r="J70">
            <v>7864.7687</v>
          </cell>
          <cell r="K70">
            <v>5258.236551586083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2275.24765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> </v>
          </cell>
          <cell r="H73" t="str">
            <v> </v>
          </cell>
          <cell r="K73" t="str">
            <v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7101.122973864713</v>
          </cell>
          <cell r="F74">
            <v>7353.626996009771</v>
          </cell>
          <cell r="G74">
            <v>14997.5233</v>
          </cell>
          <cell r="H74">
            <v>7643.89630399023</v>
          </cell>
          <cell r="I74">
            <v>7574.415786577297</v>
          </cell>
          <cell r="J74">
            <v>13962.22807</v>
          </cell>
          <cell r="K74">
            <v>6387.812283422702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 </v>
          </cell>
          <cell r="E75" t="str">
            <v> </v>
          </cell>
          <cell r="H75" t="str">
            <v> </v>
          </cell>
          <cell r="K75" t="str">
            <v> </v>
          </cell>
        </row>
        <row r="76">
          <cell r="A76" t="str">
            <v>Гонорары за менеджмент</v>
          </cell>
          <cell r="C76">
            <v>356.04832</v>
          </cell>
          <cell r="D76">
            <v>0</v>
          </cell>
          <cell r="E76">
            <v>-356.04832</v>
          </cell>
          <cell r="F76">
            <v>395.26712</v>
          </cell>
          <cell r="G76">
            <v>0</v>
          </cell>
          <cell r="H76">
            <v>-395.26712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</v>
          </cell>
          <cell r="E77">
            <v>139.8608314617586</v>
          </cell>
          <cell r="F77">
            <v>836.0047373734649</v>
          </cell>
          <cell r="G77">
            <v>574.83663</v>
          </cell>
          <cell r="H77">
            <v>-261.16810737346486</v>
          </cell>
          <cell r="I77">
            <v>601.3912032773279</v>
          </cell>
          <cell r="J77">
            <v>572.5364599999999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> </v>
          </cell>
        </row>
        <row r="79">
          <cell r="A79" t="str">
            <v>ВСЕГО ДЕН. ПРОИЗВ. ЗАТРАТ</v>
          </cell>
          <cell r="C79">
            <v>7509.094514673528</v>
          </cell>
          <cell r="D79">
            <v>14394.029999999999</v>
          </cell>
          <cell r="E79">
            <v>6884.935485326471</v>
          </cell>
          <cell r="F79">
            <v>8584.898853383236</v>
          </cell>
          <cell r="G79">
            <v>15572.35993</v>
          </cell>
          <cell r="H79">
            <v>6987.461076616765</v>
          </cell>
          <cell r="I79">
            <v>8594.372339854624</v>
          </cell>
          <cell r="J79">
            <v>14534.764529999999</v>
          </cell>
          <cell r="K79">
            <v>5940.392190145374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</v>
          </cell>
          <cell r="E81">
            <v>809.2550761306823</v>
          </cell>
          <cell r="F81">
            <v>61.12624718420475</v>
          </cell>
          <cell r="G81">
            <v>969.84068</v>
          </cell>
          <cell r="H81">
            <v>908.7144328157952</v>
          </cell>
          <cell r="I81">
            <v>138.39950234413092</v>
          </cell>
          <cell r="J81">
            <v>973.25847</v>
          </cell>
          <cell r="K81">
            <v>834.858967655869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2370.85891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</v>
          </cell>
          <cell r="D83">
            <v>1088.44</v>
          </cell>
          <cell r="E83">
            <v>1027.77524</v>
          </cell>
          <cell r="F83">
            <v>215.49751999999998</v>
          </cell>
          <cell r="G83">
            <v>1079.093</v>
          </cell>
          <cell r="H83">
            <v>863.5954800000001</v>
          </cell>
          <cell r="I83">
            <v>331.04164000000003</v>
          </cell>
          <cell r="J83">
            <v>1175.602</v>
          </cell>
          <cell r="K83">
            <v>844.5603600000001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</v>
          </cell>
          <cell r="H85" t="e">
            <v>#N/A</v>
          </cell>
          <cell r="I85" t="e">
            <v>#N/A</v>
          </cell>
          <cell r="J85">
            <v>19054.48391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882.0904288304985</v>
          </cell>
          <cell r="D87">
            <v>107.142</v>
          </cell>
          <cell r="E87">
            <v>-774.9484288304984</v>
          </cell>
          <cell r="F87">
            <v>981.707516765661</v>
          </cell>
          <cell r="G87">
            <v>110.821</v>
          </cell>
          <cell r="H87">
            <v>-870.886516765661</v>
          </cell>
          <cell r="I87">
            <v>897.2413182937987</v>
          </cell>
          <cell r="J87">
            <v>113.563</v>
          </cell>
          <cell r="K87">
            <v>-783.6783182937987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3626.13046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3045.89592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</v>
          </cell>
          <cell r="E93">
            <v>37951.44870967742</v>
          </cell>
          <cell r="F93">
            <v>45072.13</v>
          </cell>
          <cell r="G93">
            <v>34172.29493087558</v>
          </cell>
          <cell r="H93">
            <v>10899.83506912442</v>
          </cell>
          <cell r="I93">
            <v>42256.73</v>
          </cell>
          <cell r="J93">
            <v>35871.51152073732</v>
          </cell>
          <cell r="K93">
            <v>6385.218479262687</v>
          </cell>
          <cell r="L93">
            <v>46159.49</v>
          </cell>
          <cell r="M93">
            <v>41085.440860215065</v>
          </cell>
          <cell r="N93">
            <v>5074.049139784933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359.2556362153344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416.3474084714057</v>
          </cell>
          <cell r="E97" t="e">
            <v>#N/A</v>
          </cell>
          <cell r="F97" t="e">
            <v>#N/A</v>
          </cell>
          <cell r="G97">
            <v>602.2871611151783</v>
          </cell>
          <cell r="H97" t="e">
            <v>#N/A</v>
          </cell>
          <cell r="I97" t="e">
            <v>#N/A</v>
          </cell>
          <cell r="J97">
            <v>470.9694970092441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> </v>
          </cell>
          <cell r="F98" t="str">
            <v> </v>
          </cell>
          <cell r="I98" t="str">
            <v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416.3474084714057</v>
          </cell>
          <cell r="E100" t="e">
            <v>#N/A</v>
          </cell>
          <cell r="F100" t="e">
            <v>#N/A</v>
          </cell>
          <cell r="G100">
            <v>602.2871611151783</v>
          </cell>
          <cell r="H100" t="e">
            <v>#N/A</v>
          </cell>
          <cell r="I100" t="e">
            <v>#N/A</v>
          </cell>
          <cell r="J100">
            <v>470.9694970092441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8583.952391259136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6025.605631610044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7353.626996009771</v>
          </cell>
          <cell r="E13">
            <v>7574.415786577297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356.04832</v>
          </cell>
          <cell r="D15">
            <v>395.26712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836.0047373734649</v>
          </cell>
          <cell r="E16">
            <v>601.3912032773279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</v>
          </cell>
        </row>
        <row r="18">
          <cell r="A18" t="str">
            <v>Total Cash Operation Costs</v>
          </cell>
          <cell r="C18">
            <v>7509.094514673528</v>
          </cell>
          <cell r="D18">
            <v>8584.898853383236</v>
          </cell>
          <cell r="E18">
            <v>8594.372339854624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882.0904288304985</v>
          </cell>
          <cell r="D26">
            <v>981.707516765661</v>
          </cell>
          <cell r="E26">
            <v>897.2413182937987</v>
          </cell>
          <cell r="F26">
            <v>0</v>
          </cell>
          <cell r="G26">
            <v>0</v>
          </cell>
          <cell r="H26">
            <v>0</v>
          </cell>
          <cell r="I26">
            <v>609.3758788304984</v>
          </cell>
          <cell r="J26">
            <v>609.3758788304984</v>
          </cell>
          <cell r="K26">
            <v>609.3758788304984</v>
          </cell>
          <cell r="L26">
            <v>609.3758788304984</v>
          </cell>
          <cell r="M26">
            <v>609.3758788304984</v>
          </cell>
          <cell r="N26">
            <v>609.3758788304984</v>
          </cell>
          <cell r="O26">
            <v>6417.29453687295</v>
          </cell>
        </row>
        <row r="27">
          <cell r="A27" t="str">
            <v>DD&amp;R</v>
          </cell>
          <cell r="C27">
            <v>3626.13046</v>
          </cell>
          <cell r="D27">
            <v>3086.60583</v>
          </cell>
          <cell r="E27">
            <v>3045.89592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9758.63221</v>
          </cell>
        </row>
        <row r="28">
          <cell r="A28" t="str">
            <v> </v>
          </cell>
          <cell r="C28" t="str">
            <v> </v>
          </cell>
          <cell r="D28" t="str">
            <v> </v>
          </cell>
          <cell r="E28" t="str">
            <v> </v>
          </cell>
          <cell r="F28" t="str">
            <v> </v>
          </cell>
          <cell r="G28" t="str">
            <v> </v>
          </cell>
          <cell r="H28" t="str">
            <v> </v>
          </cell>
          <cell r="I28" t="str">
            <v> </v>
          </cell>
          <cell r="J28" t="str">
            <v> </v>
          </cell>
          <cell r="K28" t="str">
            <v> </v>
          </cell>
          <cell r="L28" t="str">
            <v> 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70.66513530676339</v>
          </cell>
        </row>
      </sheetData>
      <sheetData sheetId="5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</v>
          </cell>
          <cell r="J9">
            <v>752720.7907699589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</v>
          </cell>
          <cell r="J11">
            <v>731158.0317754983</v>
          </cell>
          <cell r="L11">
            <v>523182.46389</v>
          </cell>
          <cell r="N11">
            <v>3678275.448535498</v>
          </cell>
        </row>
        <row r="13">
          <cell r="A13" t="str">
            <v>Agree to highlights sheet</v>
          </cell>
        </row>
      </sheetData>
      <sheetData sheetId="6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234.9818236500031</v>
          </cell>
          <cell r="H12">
            <v>202.14085</v>
          </cell>
          <cell r="I12">
            <v>-32.84097365000309</v>
          </cell>
          <cell r="K12">
            <v>202.14084999999997</v>
          </cell>
          <cell r="L12">
            <v>902.99893</v>
          </cell>
          <cell r="N12">
            <v>39.036193518681976</v>
          </cell>
          <cell r="O12">
            <v>68.19151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</v>
          </cell>
          <cell r="H13">
            <v>59.2702</v>
          </cell>
          <cell r="I13">
            <v>-22.34495465315858</v>
          </cell>
          <cell r="K13">
            <v>59.2702</v>
          </cell>
          <cell r="L13">
            <v>363.59997000000004</v>
          </cell>
          <cell r="N13">
            <v>25.716940036718754</v>
          </cell>
          <cell r="O13">
            <v>19.7574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</v>
          </cell>
          <cell r="N14">
            <v>2.8839080345890307</v>
          </cell>
          <cell r="O14">
            <v>20.73653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</v>
          </cell>
          <cell r="I15">
            <v>29.534262408966015</v>
          </cell>
          <cell r="K15">
            <v>76.492</v>
          </cell>
          <cell r="L15">
            <v>339.99848</v>
          </cell>
          <cell r="N15">
            <v>6.696507154588223</v>
          </cell>
          <cell r="O15">
            <v>30.664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0.00030999999999970895</v>
          </cell>
          <cell r="N16">
            <v>337.0834268555351</v>
          </cell>
          <cell r="O16">
            <v>702.88311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</v>
          </cell>
          <cell r="H17">
            <v>386.66736</v>
          </cell>
          <cell r="I17">
            <v>-180.34400649530977</v>
          </cell>
          <cell r="K17">
            <v>386.66736</v>
          </cell>
          <cell r="L17">
            <v>1982.99973</v>
          </cell>
          <cell r="N17">
            <v>127.59051226718937</v>
          </cell>
          <cell r="O17">
            <v>131.62659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-4.479953267946255E-07</v>
          </cell>
          <cell r="H18">
            <v>612.8325500000001</v>
          </cell>
          <cell r="I18">
            <v>612.8325504479955</v>
          </cell>
          <cell r="K18">
            <v>612.8325500000001</v>
          </cell>
          <cell r="L18">
            <v>0.00017000000000007276</v>
          </cell>
          <cell r="N18">
            <v>1.550637276523048E-06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7.691614536042833E-06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-2E-05</v>
          </cell>
          <cell r="N19">
            <v>1.0351841443480226E-05</v>
          </cell>
          <cell r="O19">
            <v>9.640120000000001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</v>
          </cell>
          <cell r="N20">
            <v>53.6025221332447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</v>
          </cell>
          <cell r="H22">
            <v>789.8692599999999</v>
          </cell>
          <cell r="I22">
            <v>149.98716438338863</v>
          </cell>
          <cell r="K22">
            <v>789.86926</v>
          </cell>
          <cell r="L22">
            <v>2040.0009499999999</v>
          </cell>
          <cell r="N22">
            <v>79.94008193620037</v>
          </cell>
          <cell r="O22">
            <v>332.05668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664.0645477774947</v>
          </cell>
          <cell r="O23">
            <v>609.9876899999999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</v>
          </cell>
          <cell r="I24">
            <v>-56.853281345653386</v>
          </cell>
          <cell r="K24">
            <v>656.29565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4439.288</v>
          </cell>
          <cell r="N25">
            <v>394.0471626619466</v>
          </cell>
          <cell r="O25">
            <v>360.45782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</v>
          </cell>
          <cell r="L26">
            <v>911.99904</v>
          </cell>
          <cell r="N26">
            <v>48.17914027289666</v>
          </cell>
          <cell r="O26">
            <v>160.87149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</v>
          </cell>
          <cell r="H27">
            <v>1008.8388</v>
          </cell>
          <cell r="I27">
            <v>307.8502383716541</v>
          </cell>
          <cell r="K27">
            <v>1008.8388</v>
          </cell>
          <cell r="L27">
            <v>2130.00138</v>
          </cell>
          <cell r="N27">
            <v>396.4926318603514</v>
          </cell>
          <cell r="O27">
            <v>278.36298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-1.407759100581174E-05</v>
          </cell>
          <cell r="H29">
            <v>888.68343</v>
          </cell>
          <cell r="I29">
            <v>888.683444077591</v>
          </cell>
          <cell r="K29">
            <v>888.6834299999999</v>
          </cell>
          <cell r="L29">
            <v>3240.04179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</v>
          </cell>
          <cell r="I39">
            <v>12.887122925154728</v>
          </cell>
          <cell r="K39">
            <v>237.31466999999998</v>
          </cell>
          <cell r="L39">
            <v>1049.87722</v>
          </cell>
          <cell r="N39">
            <v>66.85882550314865</v>
          </cell>
          <cell r="O39">
            <v>79.66923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</v>
          </cell>
          <cell r="K40">
            <v>20.355</v>
          </cell>
          <cell r="L40">
            <v>190.96904</v>
          </cell>
          <cell r="N40">
            <v>2.2180981755371096</v>
          </cell>
          <cell r="O40">
            <v>6.785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36.156</v>
          </cell>
          <cell r="I41">
            <v>1.9132305147463242</v>
          </cell>
          <cell r="K41">
            <v>36.156</v>
          </cell>
          <cell r="L41">
            <v>176.77541000000002</v>
          </cell>
          <cell r="N41">
            <v>9.1136061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</v>
          </cell>
          <cell r="H42">
            <v>215.57338</v>
          </cell>
          <cell r="I42">
            <v>145.2639627977478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72.48476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41.75804272984413</v>
          </cell>
          <cell r="H43">
            <v>43.58516</v>
          </cell>
          <cell r="I43">
            <v>1.827117270155874</v>
          </cell>
          <cell r="K43">
            <v>43.58516</v>
          </cell>
          <cell r="L43">
            <v>165.98961</v>
          </cell>
          <cell r="N43">
            <v>8.209902303788875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</v>
          </cell>
          <cell r="H44">
            <v>193.799</v>
          </cell>
          <cell r="I44">
            <v>39.96185199999999</v>
          </cell>
          <cell r="K44">
            <v>193.799</v>
          </cell>
          <cell r="L44">
            <v>754.18541</v>
          </cell>
          <cell r="N44">
            <v>41.090451099999996</v>
          </cell>
          <cell r="O44">
            <v>46.605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1750.71832</v>
          </cell>
          <cell r="I45">
            <v>210.43189695606839</v>
          </cell>
          <cell r="K45">
            <v>1750.7183200000002</v>
          </cell>
          <cell r="L45">
            <v>7661.371579999999</v>
          </cell>
          <cell r="N45">
            <v>397.8956741556823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667.5965096790691</v>
          </cell>
          <cell r="H46">
            <v>673.98477</v>
          </cell>
          <cell r="I46">
            <v>6.388260320930954</v>
          </cell>
          <cell r="K46">
            <v>673.98477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</v>
          </cell>
          <cell r="L47">
            <v>7542.90132</v>
          </cell>
          <cell r="N47">
            <v>575.0727798992266</v>
          </cell>
          <cell r="O47">
            <v>647.96675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303.2939300762671</v>
          </cell>
          <cell r="H48">
            <v>337.06483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99.36220493487116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</v>
          </cell>
          <cell r="H49">
            <v>99.284</v>
          </cell>
          <cell r="I49">
            <v>29.374495731850132</v>
          </cell>
          <cell r="K49">
            <v>99.286</v>
          </cell>
          <cell r="L49">
            <v>416.81798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</v>
          </cell>
          <cell r="K50">
            <v>1550.33452</v>
          </cell>
          <cell r="L50">
            <v>5330.1670300000005</v>
          </cell>
          <cell r="N50">
            <v>511.74431146628774</v>
          </cell>
          <cell r="O50">
            <v>540.81817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282.0417</v>
          </cell>
          <cell r="I51">
            <v>-36.43080075147867</v>
          </cell>
          <cell r="K51">
            <v>282.0417</v>
          </cell>
          <cell r="L51">
            <v>1832.6479399999998</v>
          </cell>
          <cell r="N51">
            <v>107.2919761428089</v>
          </cell>
          <cell r="O51">
            <v>81.2285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7307.609279999999</v>
          </cell>
          <cell r="I52">
            <v>692.5507754975943</v>
          </cell>
          <cell r="K52">
            <v>7307.61128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59.14362421602728</v>
          </cell>
          <cell r="N54">
            <v>33.88884973763089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5.318105233090279</v>
          </cell>
          <cell r="N55">
            <v>4.0822461032245565</v>
          </cell>
          <cell r="O55">
            <v>4.947003764705883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</v>
          </cell>
          <cell r="N59">
            <v>426.3987204379649</v>
          </cell>
          <cell r="O59">
            <v>561.91939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</v>
          </cell>
          <cell r="I60">
            <v>7.926311703397722</v>
          </cell>
          <cell r="K60">
            <v>18.594</v>
          </cell>
          <cell r="L60">
            <v>94.47029</v>
          </cell>
          <cell r="N60">
            <v>3.8610057343952477</v>
          </cell>
          <cell r="O60">
            <v>6.198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</v>
          </cell>
          <cell r="I61">
            <v>20.69335000000001</v>
          </cell>
          <cell r="K61">
            <v>915.88</v>
          </cell>
          <cell r="L61">
            <v>3771.082</v>
          </cell>
          <cell r="N61">
            <v>308.34207000000004</v>
          </cell>
          <cell r="O61">
            <v>315.47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</v>
          </cell>
          <cell r="H62">
            <v>504.52417</v>
          </cell>
          <cell r="I62">
            <v>71.3904691435589</v>
          </cell>
          <cell r="K62">
            <v>504.52417</v>
          </cell>
          <cell r="L62">
            <v>2102.64909</v>
          </cell>
          <cell r="N62">
            <v>64.63554736983752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</v>
          </cell>
          <cell r="I63">
            <v>-16.340866516565484</v>
          </cell>
          <cell r="K63">
            <v>256.55065</v>
          </cell>
          <cell r="L63">
            <v>1117.346</v>
          </cell>
          <cell r="N63">
            <v>87.5444567788796</v>
          </cell>
          <cell r="O63">
            <v>87.99133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820.6307895220381</v>
          </cell>
          <cell r="H64">
            <v>774.6905300000001</v>
          </cell>
          <cell r="I64">
            <v>-45.94025952203799</v>
          </cell>
          <cell r="K64">
            <v>774.6905300000001</v>
          </cell>
          <cell r="L64">
            <v>2853.67242</v>
          </cell>
          <cell r="N64">
            <v>334.2715800203728</v>
          </cell>
          <cell r="O64">
            <v>254.38989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76.71315345539583</v>
          </cell>
          <cell r="H65">
            <v>117.80465</v>
          </cell>
          <cell r="I65">
            <v>41.09149654460417</v>
          </cell>
          <cell r="K65">
            <v>117.80565</v>
          </cell>
          <cell r="L65">
            <v>584.5103</v>
          </cell>
          <cell r="N65">
            <v>16.29108853620162</v>
          </cell>
          <cell r="O65">
            <v>36.6379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5.781135839648438</v>
          </cell>
          <cell r="H66">
            <v>15.515999999999998</v>
          </cell>
          <cell r="I66">
            <v>9.73486416035156</v>
          </cell>
          <cell r="K66">
            <v>15.516</v>
          </cell>
          <cell r="L66">
            <v>50.68595</v>
          </cell>
          <cell r="N66">
            <v>2.194981121826172</v>
          </cell>
          <cell r="O66">
            <v>5.172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301.11755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</v>
          </cell>
          <cell r="O67">
            <v>95.95435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5.070442247351075</v>
          </cell>
          <cell r="H68">
            <v>6.165000000000001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-79.5367911821877</v>
          </cell>
          <cell r="K69">
            <v>136.21187</v>
          </cell>
          <cell r="L69">
            <v>548.83207</v>
          </cell>
          <cell r="N69">
            <v>-10.87863062626807</v>
          </cell>
          <cell r="O69">
            <v>45.87278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9.783999999999999</v>
          </cell>
          <cell r="I70">
            <v>4.59864699782257</v>
          </cell>
          <cell r="K70">
            <v>9.784</v>
          </cell>
          <cell r="L70">
            <v>43.95510000000001</v>
          </cell>
          <cell r="N70">
            <v>2.1579740004196166</v>
          </cell>
          <cell r="O70">
            <v>3.264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</v>
          </cell>
          <cell r="H71">
            <v>3.24155</v>
          </cell>
          <cell r="I71">
            <v>-0.8426315803775211</v>
          </cell>
          <cell r="K71">
            <v>3.24155</v>
          </cell>
          <cell r="L71">
            <v>9.633619999999999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466.66074</v>
          </cell>
          <cell r="I72">
            <v>-37.302865667163076</v>
          </cell>
          <cell r="K72">
            <v>466.66074</v>
          </cell>
          <cell r="L72">
            <v>1509.38799</v>
          </cell>
          <cell r="N72">
            <v>174.53950205003028</v>
          </cell>
          <cell r="O72">
            <v>156.39825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</v>
          </cell>
          <cell r="H73">
            <v>422.16499999999996</v>
          </cell>
          <cell r="I73">
            <v>62.269470808167455</v>
          </cell>
          <cell r="K73">
            <v>422.165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71.49539968818954</v>
          </cell>
          <cell r="K74">
            <v>114.517</v>
          </cell>
          <cell r="L74">
            <v>295.87425</v>
          </cell>
          <cell r="N74">
            <v>9.29614176832959</v>
          </cell>
          <cell r="O74">
            <v>25.847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</v>
          </cell>
          <cell r="L75">
            <v>110.34140999999998</v>
          </cell>
          <cell r="N75">
            <v>6.127553850755803</v>
          </cell>
          <cell r="O75">
            <v>9.52299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50.75555</v>
          </cell>
          <cell r="I76">
            <v>52.33800061928774</v>
          </cell>
          <cell r="K76">
            <v>50.75554999999999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</v>
          </cell>
          <cell r="H77">
            <v>43.92893</v>
          </cell>
          <cell r="I77">
            <v>8.10344098860169</v>
          </cell>
          <cell r="K77">
            <v>43.92993</v>
          </cell>
          <cell r="L77">
            <v>151.79857</v>
          </cell>
          <cell r="N77">
            <v>-22.637171657972917</v>
          </cell>
          <cell r="O77">
            <v>14.86441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388.6001121886073</v>
          </cell>
          <cell r="H78">
            <v>438.64836</v>
          </cell>
          <cell r="I78">
            <v>50.04824781139274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142.35224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32.33270251322148</v>
          </cell>
          <cell r="K79">
            <v>166.16015000000002</v>
          </cell>
          <cell r="L79">
            <v>623.98702</v>
          </cell>
          <cell r="N79">
            <v>30.781227185391952</v>
          </cell>
          <cell r="O79">
            <v>55.67461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4.051565377638511E-07</v>
          </cell>
          <cell r="H81">
            <v>0</v>
          </cell>
          <cell r="I81">
            <v>-4.051565377638511E-07</v>
          </cell>
          <cell r="K81">
            <v>0</v>
          </cell>
          <cell r="L81">
            <v>3.60012</v>
          </cell>
          <cell r="N81">
            <v>0.7504604051565378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1.5613926445954273E-06</v>
          </cell>
          <cell r="H82">
            <v>0</v>
          </cell>
          <cell r="I82">
            <v>-1.5613926445954273E-06</v>
          </cell>
          <cell r="K82">
            <v>0</v>
          </cell>
          <cell r="L82">
            <v>27.2345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</v>
          </cell>
          <cell r="I83">
            <v>-17.737371047531354</v>
          </cell>
          <cell r="K83">
            <v>128.28254</v>
          </cell>
          <cell r="L83">
            <v>604.1114699999999</v>
          </cell>
          <cell r="N83">
            <v>36.75175671343039</v>
          </cell>
          <cell r="O83">
            <v>44.05801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</v>
          </cell>
          <cell r="K84">
            <v>28.767</v>
          </cell>
          <cell r="L84">
            <v>92.02222</v>
          </cell>
          <cell r="N84">
            <v>6.876214343084306</v>
          </cell>
          <cell r="O84">
            <v>9.589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6025.605631610047</v>
          </cell>
          <cell r="H85">
            <v>6661.2035</v>
          </cell>
          <cell r="I85">
            <v>635.5978683899556</v>
          </cell>
          <cell r="K85">
            <v>6661.205499999999</v>
          </cell>
          <cell r="L85">
            <v>23988.09569999999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</v>
          </cell>
          <cell r="N87">
            <v>29.83798990230982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95.0084591830247</v>
          </cell>
          <cell r="H91">
            <v>264.40310999999997</v>
          </cell>
          <cell r="I91">
            <v>169.3946508169753</v>
          </cell>
          <cell r="K91">
            <v>264.40320999999994</v>
          </cell>
          <cell r="L91">
            <v>0</v>
          </cell>
          <cell r="N91">
            <v>-19.80494238916329</v>
          </cell>
          <cell r="O91">
            <v>88.52474000000001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27.261</v>
          </cell>
          <cell r="L92">
            <v>0</v>
          </cell>
          <cell r="N92">
            <v>15.71935636266632</v>
          </cell>
          <cell r="O92">
            <v>9.095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461.38653</v>
          </cell>
          <cell r="I93">
            <v>459.05825000076754</v>
          </cell>
          <cell r="K93">
            <v>461.38653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9546.69212</v>
          </cell>
          <cell r="I94">
            <v>9376.648041045451</v>
          </cell>
          <cell r="K94">
            <v>9546.69212</v>
          </cell>
          <cell r="L94">
            <v>0</v>
          </cell>
          <cell r="N94">
            <v>-1.8695041297857096</v>
          </cell>
          <cell r="O94">
            <v>3104.69357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</v>
          </cell>
          <cell r="H95">
            <v>765.0508600000001</v>
          </cell>
          <cell r="I95">
            <v>748.1874031413994</v>
          </cell>
          <cell r="K95">
            <v>765.0508600000001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74.63554384958738</v>
          </cell>
          <cell r="H96">
            <v>5445.73534</v>
          </cell>
          <cell r="I96">
            <v>5371.099796150413</v>
          </cell>
          <cell r="K96">
            <v>5445.73534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</v>
          </cell>
          <cell r="I97">
            <v>673.8546264284392</v>
          </cell>
          <cell r="K97">
            <v>656.8199199999999</v>
          </cell>
          <cell r="L97">
            <v>0</v>
          </cell>
          <cell r="N97">
            <v>-24.748550139828854</v>
          </cell>
          <cell r="O97">
            <v>219.64368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</v>
          </cell>
          <cell r="H98">
            <v>25.998</v>
          </cell>
          <cell r="I98">
            <v>-12.91296155709416</v>
          </cell>
          <cell r="K98">
            <v>25.998</v>
          </cell>
          <cell r="L98">
            <v>0</v>
          </cell>
          <cell r="N98">
            <v>17.40968097506291</v>
          </cell>
          <cell r="O98">
            <v>8.666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903.1720964676421</v>
          </cell>
          <cell r="H105">
            <v>815.2342900000001</v>
          </cell>
          <cell r="I105">
            <v>-87.93780646764196</v>
          </cell>
          <cell r="K105">
            <v>815.23429</v>
          </cell>
          <cell r="L105">
            <v>3047.90007</v>
          </cell>
          <cell r="N105">
            <v>237.0238835081842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</v>
          </cell>
          <cell r="I106">
            <v>-7.844490628299155</v>
          </cell>
          <cell r="K106">
            <v>133.40942</v>
          </cell>
          <cell r="L106">
            <v>602.44365</v>
          </cell>
          <cell r="N106">
            <v>42.08377011365666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</v>
          </cell>
          <cell r="K107">
            <v>119.80458</v>
          </cell>
          <cell r="L107">
            <v>678.09927</v>
          </cell>
          <cell r="N107">
            <v>7.921973749724313</v>
          </cell>
          <cell r="O107">
            <v>40.08269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>Bishkek Housing </v>
          </cell>
          <cell r="G108">
            <v>167.42768220716172</v>
          </cell>
          <cell r="H108">
            <v>180.87032</v>
          </cell>
          <cell r="I108">
            <v>13.44263779283827</v>
          </cell>
          <cell r="K108">
            <v>180.87032000000002</v>
          </cell>
          <cell r="L108">
            <v>711.03998</v>
          </cell>
          <cell r="N108">
            <v>45.31522425738475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55.25189414555869</v>
          </cell>
          <cell r="H109">
            <v>62.494</v>
          </cell>
          <cell r="I109">
            <v>7.242105854441313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1249.65844</v>
          </cell>
          <cell r="N110">
            <v>31.93404797484916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5.540662277299382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36.91725836916048</v>
          </cell>
          <cell r="H112">
            <v>34.83107</v>
          </cell>
          <cell r="I112">
            <v>-2.0861883691604817</v>
          </cell>
          <cell r="K112">
            <v>34.831070000000004</v>
          </cell>
          <cell r="L112">
            <v>139.58754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</v>
          </cell>
          <cell r="I113">
            <v>3.347274950898111</v>
          </cell>
          <cell r="K113">
            <v>72.58489</v>
          </cell>
          <cell r="L113">
            <v>154.48425</v>
          </cell>
          <cell r="N113">
            <v>6.920613619885886</v>
          </cell>
          <cell r="O113">
            <v>19.76813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</v>
          </cell>
          <cell r="K114">
            <v>13.263689999999999</v>
          </cell>
          <cell r="L114">
            <v>54.51778</v>
          </cell>
          <cell r="N114">
            <v>4.119476378031557</v>
          </cell>
          <cell r="O114">
            <v>4.551939999999999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70.00508893575561</v>
          </cell>
          <cell r="H115">
            <v>76.16438000000001</v>
          </cell>
          <cell r="I115">
            <v>6.1592910642444</v>
          </cell>
          <cell r="K115">
            <v>76.16438000000001</v>
          </cell>
          <cell r="L115">
            <v>419.78804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37.56782</v>
          </cell>
          <cell r="I116">
            <v>18.989085833127206</v>
          </cell>
          <cell r="K116">
            <v>37.56782</v>
          </cell>
          <cell r="L116">
            <v>149.46291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431.6376285382412</v>
          </cell>
          <cell r="O117">
            <v>571.4984599999999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1169.88079</v>
          </cell>
          <cell r="H121">
            <v>0</v>
          </cell>
          <cell r="I121">
            <v>-1169.88079</v>
          </cell>
          <cell r="K121">
            <v>0</v>
          </cell>
          <cell r="L121">
            <v>5358.160447963101</v>
          </cell>
          <cell r="N121">
            <v>356.04832</v>
          </cell>
          <cell r="O121">
            <v>0</v>
          </cell>
        </row>
        <row r="122">
          <cell r="E122" t="str">
            <v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6731.972500000001</v>
          </cell>
          <cell r="I127" t="e">
            <v>#N/A</v>
          </cell>
          <cell r="K127">
            <v>6731.9725</v>
          </cell>
          <cell r="L127">
            <v>4523.197483699022</v>
          </cell>
          <cell r="N127" t="e">
            <v>#N/A</v>
          </cell>
          <cell r="O127">
            <v>2237.02491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607.22992</v>
          </cell>
          <cell r="H129">
            <v>3343.135</v>
          </cell>
          <cell r="I129">
            <v>2735.9050800000005</v>
          </cell>
          <cell r="K129">
            <v>3343.135</v>
          </cell>
          <cell r="L129">
            <v>1736.43715</v>
          </cell>
          <cell r="N129">
            <v>60.66476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</v>
          </cell>
          <cell r="B136">
            <v>0</v>
          </cell>
          <cell r="C136">
            <v>-609.3758788304984</v>
          </cell>
          <cell r="E136" t="str">
            <v>Interest and Financing</v>
          </cell>
          <cell r="G136">
            <v>6417.29453687295</v>
          </cell>
          <cell r="H136">
            <v>331.526</v>
          </cell>
          <cell r="I136">
            <v>-6085.76853687295</v>
          </cell>
          <cell r="K136">
            <v>331.526</v>
          </cell>
          <cell r="L136">
            <v>12821.420355668119</v>
          </cell>
          <cell r="N136">
            <v>882.0904288304985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9758.63221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3626.13046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752.0011800000001</v>
          </cell>
          <cell r="B9">
            <v>401.06388</v>
          </cell>
          <cell r="C9">
            <v>-350.9373000000001</v>
          </cell>
          <cell r="D9">
            <v>-0.875015970024526</v>
          </cell>
          <cell r="F9" t="str">
            <v>Employee Costs</v>
          </cell>
          <cell r="H9">
            <v>5815.2007300000005</v>
          </cell>
          <cell r="I9">
            <v>5281.758559999999</v>
          </cell>
          <cell r="J9">
            <v>-533.4421700000012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780.69972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</v>
          </cell>
          <cell r="K10">
            <v>-0.06794854330488638</v>
          </cell>
          <cell r="M10">
            <v>0</v>
          </cell>
          <cell r="N10">
            <v>0</v>
          </cell>
        </row>
        <row r="11">
          <cell r="A11">
            <v>764.0262700000001</v>
          </cell>
          <cell r="B11">
            <v>984.292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</v>
          </cell>
          <cell r="B14">
            <v>32.75</v>
          </cell>
          <cell r="C14">
            <v>-55.42952000000001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-171.06132</v>
          </cell>
          <cell r="B15">
            <v>-106.906</v>
          </cell>
          <cell r="C15">
            <v>64.15531999999999</v>
          </cell>
          <cell r="D15">
            <v>0.6001096290198865</v>
          </cell>
          <cell r="F15" t="str">
            <v>Allocations</v>
          </cell>
          <cell r="H15">
            <v>-2537.10328</v>
          </cell>
          <cell r="I15">
            <v>-1976.291</v>
          </cell>
          <cell r="J15">
            <v>560.8122799999999</v>
          </cell>
          <cell r="K15">
            <v>-0.2837700925622795</v>
          </cell>
          <cell r="M15">
            <v>0</v>
          </cell>
          <cell r="N15">
            <v>0</v>
          </cell>
        </row>
        <row r="16">
          <cell r="A16">
            <v>2419.173840000001</v>
          </cell>
          <cell r="B16">
            <v>2091.8996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1.15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412.65461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</v>
          </cell>
          <cell r="I25">
            <v>2445.6778999999997</v>
          </cell>
          <cell r="J25">
            <v>-469.6088700000005</v>
          </cell>
          <cell r="K25">
            <v>-0.1920158292308241</v>
          </cell>
          <cell r="M25">
            <v>0</v>
          </cell>
          <cell r="N25">
            <v>0</v>
          </cell>
        </row>
        <row r="26">
          <cell r="A26">
            <v>993.30061</v>
          </cell>
          <cell r="B26">
            <v>1204.66387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</v>
          </cell>
          <cell r="M26">
            <v>0</v>
          </cell>
          <cell r="N26">
            <v>0</v>
          </cell>
        </row>
        <row r="27">
          <cell r="A27">
            <v>542.53757</v>
          </cell>
          <cell r="B27">
            <v>497.361</v>
          </cell>
          <cell r="C27">
            <v>-45.17656999999997</v>
          </cell>
          <cell r="D27">
            <v>-0.09083255422117932</v>
          </cell>
          <cell r="F27" t="str">
            <v>Maintenance Materials &amp; Supplies</v>
          </cell>
          <cell r="H27">
            <v>7455.38639</v>
          </cell>
          <cell r="I27">
            <v>7531.061</v>
          </cell>
          <cell r="J27">
            <v>75.67461000000003</v>
          </cell>
          <cell r="K27">
            <v>0.010048333163149261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</v>
          </cell>
          <cell r="B29">
            <v>10.265</v>
          </cell>
          <cell r="C29">
            <v>7.91263</v>
          </cell>
          <cell r="D29">
            <v>0.7708358499756454</v>
          </cell>
          <cell r="F29" t="str">
            <v>General and Administration</v>
          </cell>
          <cell r="H29">
            <v>96.85208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5756.438230000001</v>
          </cell>
          <cell r="I30">
            <v>4954.615</v>
          </cell>
          <cell r="J30">
            <v>-801.8232300000009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</v>
          </cell>
          <cell r="B31">
            <v>2368.1666000000005</v>
          </cell>
          <cell r="C31">
            <v>-187.48173999999972</v>
          </cell>
          <cell r="D31">
            <v>-0.07916746228918171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</v>
          </cell>
          <cell r="K31">
            <v>0.04406066092430271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-0.2599999999999998</v>
          </cell>
          <cell r="D33">
            <v>-0.05128205128205124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0.07360861759425495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</v>
          </cell>
          <cell r="J40">
            <v>7.926311703397722</v>
          </cell>
          <cell r="K40">
            <v>0.4262833012475918</v>
          </cell>
          <cell r="M40">
            <v>18.594</v>
          </cell>
          <cell r="N40">
            <v>94.47029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</v>
          </cell>
          <cell r="J41">
            <v>20.69335000000001</v>
          </cell>
          <cell r="K41">
            <v>0.0225939533563349</v>
          </cell>
          <cell r="M41">
            <v>915.88</v>
          </cell>
          <cell r="N41">
            <v>3771.082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</v>
          </cell>
          <cell r="I42">
            <v>504.52417</v>
          </cell>
          <cell r="J42">
            <v>71.3904691435589</v>
          </cell>
          <cell r="K42">
            <v>0.14150059281314292</v>
          </cell>
          <cell r="M42">
            <v>504.52417</v>
          </cell>
          <cell r="N42">
            <v>2102.64909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</v>
          </cell>
          <cell r="J43">
            <v>-16.340866516565484</v>
          </cell>
          <cell r="K43">
            <v>-0.06369450444411458</v>
          </cell>
          <cell r="M43">
            <v>256.55065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820.6307895220381</v>
          </cell>
          <cell r="I44">
            <v>774.6905300000001</v>
          </cell>
          <cell r="J44">
            <v>-45.94025952203799</v>
          </cell>
          <cell r="K44">
            <v>-0.05930143424115174</v>
          </cell>
          <cell r="M44">
            <v>774.6905300000001</v>
          </cell>
          <cell r="N44">
            <v>2853.67242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76.71315345539583</v>
          </cell>
          <cell r="I45">
            <v>117.80465</v>
          </cell>
          <cell r="J45">
            <v>41.09149654460417</v>
          </cell>
          <cell r="K45">
            <v>0.34881048027055106</v>
          </cell>
          <cell r="M45">
            <v>117.80565</v>
          </cell>
          <cell r="N45">
            <v>584.5103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5.781135839648438</v>
          </cell>
          <cell r="I46">
            <v>15.515999999999998</v>
          </cell>
          <cell r="J46">
            <v>9.73486416035156</v>
          </cell>
          <cell r="K46">
            <v>0.6274081052044058</v>
          </cell>
          <cell r="M46">
            <v>15.516</v>
          </cell>
          <cell r="N46">
            <v>50.68595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301.11755</v>
          </cell>
          <cell r="J47">
            <v>-8.191835649292841</v>
          </cell>
          <cell r="K47">
            <v>-0.02720477650436795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5.070442247351075</v>
          </cell>
          <cell r="I48">
            <v>6.165000000000001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-79.5367911821877</v>
          </cell>
          <cell r="K49">
            <v>-0.5839196773540198</v>
          </cell>
          <cell r="M49">
            <v>136.21187</v>
          </cell>
          <cell r="N49">
            <v>548.83207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9.783999999999999</v>
          </cell>
          <cell r="J50">
            <v>4.59864699782257</v>
          </cell>
          <cell r="K50">
            <v>0.470017068461015</v>
          </cell>
          <cell r="M50">
            <v>9.784</v>
          </cell>
          <cell r="N50">
            <v>43.95510000000001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</v>
          </cell>
          <cell r="I51">
            <v>3.24155</v>
          </cell>
          <cell r="J51">
            <v>-0.8426315803775211</v>
          </cell>
          <cell r="K51">
            <v>-0.25994711800759546</v>
          </cell>
          <cell r="M51">
            <v>3.24155</v>
          </cell>
          <cell r="N51">
            <v>9.633619999999999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466.66074</v>
          </cell>
          <cell r="J52">
            <v>-37.302865667163076</v>
          </cell>
          <cell r="K52">
            <v>-0.07993572732765794</v>
          </cell>
          <cell r="M52">
            <v>466.66074</v>
          </cell>
          <cell r="N52">
            <v>1509.38799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</v>
          </cell>
          <cell r="I53">
            <v>422.16499999999996</v>
          </cell>
          <cell r="J53">
            <v>62.269470808167455</v>
          </cell>
          <cell r="K53">
            <v>0.1475003157726658</v>
          </cell>
          <cell r="M53">
            <v>422.165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71.49539968818954</v>
          </cell>
          <cell r="K54">
            <v>0.6243212770871533</v>
          </cell>
          <cell r="M54">
            <v>114.517</v>
          </cell>
          <cell r="N54">
            <v>295.87425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50.75555</v>
          </cell>
          <cell r="J56">
            <v>52.33800061928774</v>
          </cell>
          <cell r="K56">
            <v>1.0311778833898508</v>
          </cell>
          <cell r="M56">
            <v>50.75554999999999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</v>
          </cell>
          <cell r="I57">
            <v>43.92893</v>
          </cell>
          <cell r="J57">
            <v>8.10344098860169</v>
          </cell>
          <cell r="K57">
            <v>0.18446706961907997</v>
          </cell>
          <cell r="M57">
            <v>43.92993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388.6001121886073</v>
          </cell>
          <cell r="I58">
            <v>438.64836</v>
          </cell>
          <cell r="J58">
            <v>50.04824781139274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32.33270251322148</v>
          </cell>
          <cell r="K59">
            <v>0.1945875862125875</v>
          </cell>
          <cell r="M59">
            <v>166.16015000000002</v>
          </cell>
          <cell r="N59">
            <v>623.98702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4.051565377638511E-07</v>
          </cell>
          <cell r="I61">
            <v>0</v>
          </cell>
          <cell r="J61">
            <v>-4.051565377638511E-07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1.5613926445954273E-06</v>
          </cell>
          <cell r="I62">
            <v>0</v>
          </cell>
          <cell r="J62">
            <v>-1.5613926445954273E-06</v>
          </cell>
          <cell r="K62">
            <v>0</v>
          </cell>
          <cell r="M62">
            <v>0</v>
          </cell>
          <cell r="N62">
            <v>27.2345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</v>
          </cell>
          <cell r="J63">
            <v>-17.737371047531354</v>
          </cell>
          <cell r="K63">
            <v>-0.13826800628933097</v>
          </cell>
          <cell r="M63">
            <v>128.28254</v>
          </cell>
          <cell r="N63">
            <v>604.1114699999999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</v>
          </cell>
          <cell r="K64">
            <v>0.26748585575949907</v>
          </cell>
          <cell r="M64">
            <v>28.767</v>
          </cell>
          <cell r="N64">
            <v>92.02222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6025.605631610047</v>
          </cell>
          <cell r="I65">
            <v>6661.2035</v>
          </cell>
          <cell r="J65">
            <v>635.5978683899556</v>
          </cell>
          <cell r="K65">
            <v>0.09541787281982236</v>
          </cell>
          <cell r="M65">
            <v>6661.205499999999</v>
          </cell>
          <cell r="N65">
            <v>23836.29712999999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95.0084591830247</v>
          </cell>
          <cell r="I71">
            <v>264.40310999999997</v>
          </cell>
          <cell r="J71">
            <v>169.3946508169753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-0.6169160110460196</v>
          </cell>
          <cell r="M72">
            <v>27.261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461.38653</v>
          </cell>
          <cell r="J73">
            <v>459.05825000076754</v>
          </cell>
          <cell r="K73">
            <v>0.9949537321793238</v>
          </cell>
          <cell r="M73">
            <v>461.38653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9546.69212</v>
          </cell>
          <cell r="J74">
            <v>9376.648041045451</v>
          </cell>
          <cell r="K74">
            <v>0.9821881677111686</v>
          </cell>
          <cell r="M74">
            <v>9546.69212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</v>
          </cell>
          <cell r="I75">
            <v>765.0508600000001</v>
          </cell>
          <cell r="J75">
            <v>748.1874031413994</v>
          </cell>
          <cell r="K75">
            <v>0.9779577309950339</v>
          </cell>
          <cell r="M75">
            <v>765.0508600000001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74.63554384958738</v>
          </cell>
          <cell r="I76">
            <v>5445.73534</v>
          </cell>
          <cell r="J76">
            <v>5371.099796150413</v>
          </cell>
          <cell r="K76">
            <v>0.9862946802975578</v>
          </cell>
          <cell r="M76">
            <v>5445.73534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</v>
          </cell>
          <cell r="J77">
            <v>673.8546264284392</v>
          </cell>
          <cell r="K77">
            <v>1.0259351245443944</v>
          </cell>
          <cell r="M77">
            <v>656.8199199999999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</v>
          </cell>
          <cell r="I78">
            <v>25.998</v>
          </cell>
          <cell r="J78">
            <v>-12.91296155709416</v>
          </cell>
          <cell r="K78">
            <v>-0.4966905745478175</v>
          </cell>
          <cell r="M78">
            <v>25.998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</v>
          </cell>
          <cell r="J79">
            <v>16768.512058649227</v>
          </cell>
          <cell r="K79">
            <v>0.9752907433139176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903.1720964676421</v>
          </cell>
          <cell r="I85">
            <v>815.2342900000001</v>
          </cell>
          <cell r="J85">
            <v>-87.93780646764196</v>
          </cell>
          <cell r="K85">
            <v>-0.10786813992777702</v>
          </cell>
          <cell r="M85">
            <v>815.23429</v>
          </cell>
          <cell r="N85">
            <v>3047.90007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</v>
          </cell>
          <cell r="J86">
            <v>-7.844490628299155</v>
          </cell>
          <cell r="K86">
            <v>-0.05880012542067235</v>
          </cell>
          <cell r="M86">
            <v>133.40942</v>
          </cell>
          <cell r="N86">
            <v>602.44365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</v>
          </cell>
          <cell r="K87">
            <v>0.07412716094449173</v>
          </cell>
          <cell r="M87">
            <v>119.80458</v>
          </cell>
          <cell r="N87">
            <v>678.09927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180.87032</v>
          </cell>
          <cell r="J88">
            <v>13.44263779283827</v>
          </cell>
          <cell r="K88">
            <v>0.07432196610719918</v>
          </cell>
          <cell r="M88">
            <v>180.87032000000002</v>
          </cell>
          <cell r="N88">
            <v>711.03998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55.25189414555869</v>
          </cell>
          <cell r="I89">
            <v>62.494</v>
          </cell>
          <cell r="J89">
            <v>7.242105854441313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-0.0986697242440424</v>
          </cell>
          <cell r="M90">
            <v>153.17392999999998</v>
          </cell>
          <cell r="N90">
            <v>1249.65844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36.91725836916048</v>
          </cell>
          <cell r="I92">
            <v>34.83107</v>
          </cell>
          <cell r="J92">
            <v>-2.0861883691604817</v>
          </cell>
          <cell r="K92">
            <v>-0.05989446689867644</v>
          </cell>
          <cell r="M92">
            <v>34.831070000000004</v>
          </cell>
          <cell r="N92">
            <v>139.58754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</v>
          </cell>
          <cell r="J93">
            <v>3.347274950898111</v>
          </cell>
          <cell r="K93">
            <v>0.046115313406111254</v>
          </cell>
          <cell r="M93">
            <v>72.58489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</v>
          </cell>
          <cell r="K94">
            <v>-6.89106643762113</v>
          </cell>
          <cell r="M94">
            <v>13.263689999999999</v>
          </cell>
          <cell r="N94">
            <v>54.51778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70.00508893575561</v>
          </cell>
          <cell r="I95">
            <v>76.16438000000001</v>
          </cell>
          <cell r="J95">
            <v>6.1592910642444</v>
          </cell>
          <cell r="K95">
            <v>0.08086839365388912</v>
          </cell>
          <cell r="M95">
            <v>76.16438000000001</v>
          </cell>
          <cell r="N95">
            <v>419.78804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37.56782</v>
          </cell>
          <cell r="J96">
            <v>18.989085833127206</v>
          </cell>
          <cell r="K96">
            <v>0.505461478284532</v>
          </cell>
          <cell r="M96">
            <v>37.56782</v>
          </cell>
          <cell r="N96">
            <v>149.46291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-0.08736081482588623</v>
          </cell>
          <cell r="M97">
            <v>1718.8715499999998</v>
          </cell>
          <cell r="N97">
            <v>7742.708830000001</v>
          </cell>
        </row>
      </sheetData>
      <sheetData sheetId="8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2.590694581309856</v>
          </cell>
          <cell r="D9">
            <v>2.590694581309856</v>
          </cell>
          <cell r="E9">
            <v>2.590694581309856</v>
          </cell>
          <cell r="F9">
            <v>2.590694581309856</v>
          </cell>
          <cell r="G9">
            <v>2.590694581309856</v>
          </cell>
          <cell r="H9">
            <v>2.590694581309856</v>
          </cell>
          <cell r="I9">
            <v>2.590694581309856</v>
          </cell>
          <cell r="J9">
            <v>2.590694581309856</v>
          </cell>
          <cell r="K9">
            <v>2.590694581309856</v>
          </cell>
          <cell r="L9">
            <v>2.590694581309856</v>
          </cell>
          <cell r="M9">
            <v>2.590694581309856</v>
          </cell>
          <cell r="N9">
            <v>2.590694581309856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</v>
          </cell>
          <cell r="E38">
            <v>5.282396620143478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5.650103775444273</v>
          </cell>
          <cell r="D40">
            <v>5.650103775444273</v>
          </cell>
          <cell r="E40">
            <v>5.650103775444273</v>
          </cell>
          <cell r="F40">
            <v>5.650103775444273</v>
          </cell>
          <cell r="G40">
            <v>5.650103775444273</v>
          </cell>
          <cell r="H40">
            <v>5.650103775444273</v>
          </cell>
          <cell r="I40">
            <v>5.650103775444273</v>
          </cell>
          <cell r="J40">
            <v>5.650103775444273</v>
          </cell>
          <cell r="K40">
            <v>5.650103775444273</v>
          </cell>
          <cell r="L40">
            <v>5.650103775444273</v>
          </cell>
          <cell r="M40">
            <v>5.650103775444273</v>
          </cell>
          <cell r="N40">
            <v>5.650103775444273</v>
          </cell>
        </row>
        <row r="41">
          <cell r="B41" t="str">
            <v>Mill Cost/Tonne  - 2000 Average</v>
          </cell>
          <cell r="C41">
            <v>5.307125313382134</v>
          </cell>
          <cell r="D41">
            <v>5.307125313382134</v>
          </cell>
          <cell r="E41">
            <v>5.307125313382134</v>
          </cell>
          <cell r="F41">
            <v>5.307125313382134</v>
          </cell>
          <cell r="G41">
            <v>5.307125313382134</v>
          </cell>
          <cell r="H41">
            <v>5.307125313382134</v>
          </cell>
          <cell r="I41">
            <v>5.307125313382134</v>
          </cell>
          <cell r="J41">
            <v>5.307125313382134</v>
          </cell>
          <cell r="K41">
            <v>5.307125313382134</v>
          </cell>
          <cell r="L41">
            <v>5.307125313382134</v>
          </cell>
          <cell r="M41">
            <v>5.307125313382134</v>
          </cell>
          <cell r="N41">
            <v>5.307125313382134</v>
          </cell>
        </row>
        <row r="42">
          <cell r="B42" t="str">
            <v>Mill Cost/Tonne - 1999 Average</v>
          </cell>
          <cell r="C42">
            <v>5.469999999999999</v>
          </cell>
          <cell r="D42">
            <v>5.469999999999999</v>
          </cell>
          <cell r="E42">
            <v>5.469999999999999</v>
          </cell>
          <cell r="F42">
            <v>5.469999999999999</v>
          </cell>
          <cell r="G42">
            <v>5.469999999999999</v>
          </cell>
          <cell r="H42">
            <v>5.469999999999999</v>
          </cell>
          <cell r="I42">
            <v>5.469999999999999</v>
          </cell>
          <cell r="J42">
            <v>5.469999999999999</v>
          </cell>
          <cell r="K42">
            <v>5.469999999999999</v>
          </cell>
          <cell r="L42">
            <v>5.469999999999999</v>
          </cell>
          <cell r="M42">
            <v>5.469999999999999</v>
          </cell>
          <cell r="N42">
            <v>5.469999999999999</v>
          </cell>
        </row>
        <row r="43">
          <cell r="B43" t="str">
            <v>Mill Cost/Tonne - 1998 Average</v>
          </cell>
          <cell r="C43">
            <v>6.390620164746427</v>
          </cell>
          <cell r="D43">
            <v>6.390620164746427</v>
          </cell>
          <cell r="E43">
            <v>6.390620164746427</v>
          </cell>
          <cell r="F43">
            <v>6.390620164746427</v>
          </cell>
          <cell r="G43">
            <v>6.390620164746427</v>
          </cell>
          <cell r="H43">
            <v>6.390620164746427</v>
          </cell>
          <cell r="I43">
            <v>6.390620164746427</v>
          </cell>
          <cell r="J43">
            <v>6.390620164746427</v>
          </cell>
          <cell r="K43">
            <v>6.390620164746427</v>
          </cell>
          <cell r="L43">
            <v>6.390620164746427</v>
          </cell>
          <cell r="M43">
            <v>6.390620164746427</v>
          </cell>
          <cell r="N43">
            <v>6.390620164746427</v>
          </cell>
        </row>
        <row r="44">
          <cell r="B44" t="str">
            <v>Mill Cost/Tonne - 1997 Average</v>
          </cell>
          <cell r="C44">
            <v>6.54805549727704</v>
          </cell>
          <cell r="D44">
            <v>6.54805549727704</v>
          </cell>
          <cell r="E44">
            <v>6.54805549727704</v>
          </cell>
          <cell r="F44">
            <v>6.54805549727704</v>
          </cell>
          <cell r="G44">
            <v>6.54805549727704</v>
          </cell>
          <cell r="H44">
            <v>6.54805549727704</v>
          </cell>
          <cell r="I44">
            <v>6.54805549727704</v>
          </cell>
          <cell r="J44">
            <v>6.54805549727704</v>
          </cell>
          <cell r="K44">
            <v>6.54805549727704</v>
          </cell>
          <cell r="L44">
            <v>6.54805549727704</v>
          </cell>
          <cell r="M44">
            <v>6.54805549727704</v>
          </cell>
          <cell r="N44">
            <v>6.54805549727704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42.6412589146468</v>
          </cell>
          <cell r="D75">
            <v>42.6412589146468</v>
          </cell>
          <cell r="E75">
            <v>42.6412589146468</v>
          </cell>
          <cell r="F75">
            <v>42.6412589146468</v>
          </cell>
          <cell r="G75">
            <v>42.6412589146468</v>
          </cell>
          <cell r="H75">
            <v>42.6412589146468</v>
          </cell>
          <cell r="I75">
            <v>42.6412589146468</v>
          </cell>
          <cell r="J75">
            <v>42.6412589146468</v>
          </cell>
          <cell r="K75">
            <v>42.6412589146468</v>
          </cell>
          <cell r="L75">
            <v>42.6412589146468</v>
          </cell>
          <cell r="M75">
            <v>42.6412589146468</v>
          </cell>
          <cell r="N75">
            <v>42.6412589146468</v>
          </cell>
        </row>
        <row r="76">
          <cell r="B76" t="str">
            <v>Mill Cost/oz Poured - 2000 Average</v>
          </cell>
          <cell r="C76">
            <v>43.54654515713057</v>
          </cell>
          <cell r="D76">
            <v>43.54654515713057</v>
          </cell>
          <cell r="E76">
            <v>43.54654515713057</v>
          </cell>
          <cell r="F76">
            <v>43.54654515713057</v>
          </cell>
          <cell r="G76">
            <v>43.54654515713057</v>
          </cell>
          <cell r="H76">
            <v>43.54654515713057</v>
          </cell>
          <cell r="I76">
            <v>43.54654515713057</v>
          </cell>
          <cell r="J76">
            <v>43.54654515713057</v>
          </cell>
          <cell r="K76">
            <v>43.54654515713057</v>
          </cell>
          <cell r="L76">
            <v>43.54654515713057</v>
          </cell>
          <cell r="M76">
            <v>43.54654515713057</v>
          </cell>
          <cell r="N76">
            <v>43.54654515713057</v>
          </cell>
        </row>
        <row r="77">
          <cell r="B77" t="str">
            <v>Mill Cost/oz Poured - 1999 Average</v>
          </cell>
          <cell r="C77">
            <v>47.50010892300536</v>
          </cell>
          <cell r="D77">
            <v>47.50010892300536</v>
          </cell>
          <cell r="E77">
            <v>47.50010892300536</v>
          </cell>
          <cell r="F77">
            <v>47.50010892300536</v>
          </cell>
          <cell r="G77">
            <v>47.50010892300536</v>
          </cell>
          <cell r="H77">
            <v>47.50010892300536</v>
          </cell>
          <cell r="I77">
            <v>47.50010892300536</v>
          </cell>
          <cell r="J77">
            <v>47.50010892300536</v>
          </cell>
          <cell r="K77">
            <v>47.50010892300536</v>
          </cell>
          <cell r="L77">
            <v>47.50010892300536</v>
          </cell>
          <cell r="M77">
            <v>47.50010892300536</v>
          </cell>
          <cell r="N77">
            <v>47.50010892300536</v>
          </cell>
        </row>
        <row r="78">
          <cell r="B78" t="str">
            <v>Mill Cost/oz Poured - 1998 Average</v>
          </cell>
          <cell r="C78">
            <v>52.04706112117751</v>
          </cell>
          <cell r="D78">
            <v>52.04706112117751</v>
          </cell>
          <cell r="E78">
            <v>52.04706112117751</v>
          </cell>
          <cell r="F78">
            <v>52.04706112117751</v>
          </cell>
          <cell r="G78">
            <v>52.04706112117751</v>
          </cell>
          <cell r="H78">
            <v>52.04706112117751</v>
          </cell>
          <cell r="I78">
            <v>52.04706112117751</v>
          </cell>
          <cell r="J78">
            <v>52.04706112117751</v>
          </cell>
          <cell r="K78">
            <v>52.04706112117751</v>
          </cell>
          <cell r="L78">
            <v>52.04706112117751</v>
          </cell>
          <cell r="M78">
            <v>52.04706112117751</v>
          </cell>
          <cell r="N78">
            <v>52.04706112117751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49.2955</v>
          </cell>
          <cell r="D80">
            <v>49.2955</v>
          </cell>
          <cell r="E80">
            <v>49.2955</v>
          </cell>
          <cell r="F80">
            <v>49.2955</v>
          </cell>
          <cell r="G80">
            <v>49.2955</v>
          </cell>
          <cell r="H80">
            <v>49.2955</v>
          </cell>
          <cell r="I80">
            <v>49.2955</v>
          </cell>
          <cell r="J80">
            <v>49.2955</v>
          </cell>
          <cell r="K80">
            <v>49.2955</v>
          </cell>
          <cell r="L80">
            <v>49.2955</v>
          </cell>
          <cell r="M80">
            <v>49.2955</v>
          </cell>
          <cell r="N80">
            <v>49.2955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</v>
          </cell>
          <cell r="D112">
            <v>32.65920138441084</v>
          </cell>
          <cell r="E112">
            <v>32.65920138441084</v>
          </cell>
          <cell r="F112">
            <v>32.65920138441084</v>
          </cell>
          <cell r="G112">
            <v>32.65920138441084</v>
          </cell>
          <cell r="H112">
            <v>32.65920138441084</v>
          </cell>
          <cell r="I112">
            <v>32.65920138441084</v>
          </cell>
          <cell r="J112">
            <v>32.65920138441084</v>
          </cell>
          <cell r="K112">
            <v>32.65920138441084</v>
          </cell>
          <cell r="L112">
            <v>32.65920138441084</v>
          </cell>
          <cell r="M112">
            <v>32.65920138441084</v>
          </cell>
          <cell r="N112">
            <v>32.65920138441084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54324768.3</v>
          </cell>
          <cell r="H14">
            <v>54266274.05000001</v>
          </cell>
          <cell r="I14">
            <v>58494.2499999851</v>
          </cell>
          <cell r="K14">
            <v>54265639.150000006</v>
          </cell>
          <cell r="L14">
            <v>53656206.17</v>
          </cell>
          <cell r="M14">
            <v>4760335.05</v>
          </cell>
          <cell r="N14">
            <v>4596346.050000001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</v>
          </cell>
          <cell r="B16">
            <v>6.4</v>
          </cell>
          <cell r="C16">
            <v>-0.5289999999999999</v>
          </cell>
          <cell r="E16" t="str">
            <v>Grade (g/t)</v>
          </cell>
          <cell r="G16">
            <v>3.6794070896843416</v>
          </cell>
          <cell r="H16">
            <v>4.668192116169973</v>
          </cell>
          <cell r="I16">
            <v>-0.988785026485631</v>
          </cell>
          <cell r="K16">
            <v>4.668192116169973</v>
          </cell>
          <cell r="L16">
            <v>3.448889671957279</v>
          </cell>
          <cell r="M16">
            <v>4.652</v>
          </cell>
          <cell r="N16">
            <v>3.681</v>
          </cell>
          <cell r="O16">
            <v>4.034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4.668192116169973</v>
          </cell>
          <cell r="I22">
            <v>-0.9571705324373729</v>
          </cell>
          <cell r="K22">
            <v>4.668192116169973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</v>
          </cell>
        </row>
        <row r="23">
          <cell r="A23">
            <v>0.8286</v>
          </cell>
          <cell r="B23">
            <v>0.83</v>
          </cell>
          <cell r="C23">
            <v>-0.0013999999999999568</v>
          </cell>
          <cell r="E23" t="str">
            <v>Recovery</v>
          </cell>
          <cell r="G23">
            <v>0.7812674110310318</v>
          </cell>
          <cell r="H23">
            <v>0.8171535443824016</v>
          </cell>
          <cell r="I23">
            <v>-0.03588613335136981</v>
          </cell>
          <cell r="K23">
            <v>0.8171535443824016</v>
          </cell>
          <cell r="L23">
            <v>0.7744166623575444</v>
          </cell>
          <cell r="M23">
            <v>0.8234</v>
          </cell>
          <cell r="N23">
            <v>0.8</v>
          </cell>
          <cell r="O23">
            <v>0.812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1.317</v>
          </cell>
          <cell r="O44" t="str">
            <v>grade =</v>
          </cell>
        </row>
        <row r="45">
          <cell r="M45" t="str">
            <v>grams =</v>
          </cell>
          <cell r="N45">
            <v>23553.228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5.182092879806331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</v>
          </cell>
          <cell r="B71">
            <v>0</v>
          </cell>
          <cell r="C71">
            <v>-272.6005968169761</v>
          </cell>
          <cell r="E71" t="str">
            <v>Capitalized Commissioning Costs</v>
          </cell>
          <cell r="G71">
            <v>-178.7679399425922</v>
          </cell>
          <cell r="H71">
            <v>0</v>
          </cell>
          <cell r="I71">
            <v>-178.7679399425922</v>
          </cell>
          <cell r="K71">
            <v>0</v>
          </cell>
          <cell r="M71">
            <v>93.83265687438393</v>
          </cell>
          <cell r="N71">
            <v>0</v>
          </cell>
          <cell r="O71">
            <v>-272.6005968169761</v>
          </cell>
        </row>
        <row r="72">
          <cell r="A72">
            <v>203.60258620689655</v>
          </cell>
          <cell r="B72">
            <v>138.27496277216565</v>
          </cell>
          <cell r="C72">
            <v>65.3276234347309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125.5046118500697</v>
          </cell>
          <cell r="N72">
            <v>-9.765203174736769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84.88050302212655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81.01385941644563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275.2111393243542</v>
          </cell>
          <cell r="H74">
            <v>241.28779509759596</v>
          </cell>
          <cell r="I74">
            <v>33.92334422675822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81.01385941644563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54324768.3</v>
          </cell>
          <cell r="H100">
            <v>54266274.05000001</v>
          </cell>
          <cell r="I100">
            <v>58494.2499999851</v>
          </cell>
          <cell r="K100">
            <v>54265639.150000006</v>
          </cell>
          <cell r="L100">
            <v>53656206.17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</v>
          </cell>
          <cell r="B102">
            <v>6.4</v>
          </cell>
          <cell r="C102">
            <v>-0.5289999999999999</v>
          </cell>
          <cell r="E102" t="str">
            <v>Содержание (г/т)</v>
          </cell>
          <cell r="G102">
            <v>3.6794070896843416</v>
          </cell>
          <cell r="H102">
            <v>4.668192116169973</v>
          </cell>
          <cell r="I102">
            <v>-0.988785026485631</v>
          </cell>
          <cell r="K102">
            <v>4.668192116169973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4.668192116169973</v>
          </cell>
          <cell r="I109">
            <v>-0.9571705324373729</v>
          </cell>
          <cell r="K109">
            <v>4.668192116169973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-0.0013999999999999568</v>
          </cell>
          <cell r="E110" t="str">
            <v>Извлечение</v>
          </cell>
          <cell r="G110">
            <v>0.7812674110310318</v>
          </cell>
          <cell r="H110">
            <v>0.8171535443824016</v>
          </cell>
          <cell r="I110">
            <v>-0.03588613335136981</v>
          </cell>
          <cell r="K110">
            <v>0.8171535443824016</v>
          </cell>
          <cell r="L110">
            <v>0.7744166623575444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> </v>
          </cell>
        </row>
        <row r="16">
          <cell r="A16" t="str">
            <v>Decommissioning/Reclamation</v>
          </cell>
          <cell r="C16">
            <v>0</v>
          </cell>
          <cell r="D16">
            <v>0.002</v>
          </cell>
          <cell r="E16">
            <v>0.002</v>
          </cell>
          <cell r="F16">
            <v>0</v>
          </cell>
          <cell r="H16">
            <v>0</v>
          </cell>
          <cell r="I16">
            <v>0.004</v>
          </cell>
        </row>
        <row r="18">
          <cell r="A18" t="str">
            <v>Total Capital Projects</v>
          </cell>
          <cell r="C18">
            <v>2803.444</v>
          </cell>
          <cell r="D18">
            <v>15.752</v>
          </cell>
          <cell r="E18">
            <v>8610.18190902546</v>
          </cell>
          <cell r="F18">
            <v>4960.5</v>
          </cell>
          <cell r="H18">
            <v>4960.5</v>
          </cell>
          <cell r="I18">
            <v>7258.3554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0.002</v>
          </cell>
          <cell r="E36">
            <v>0.002</v>
          </cell>
          <cell r="F36">
            <v>0</v>
          </cell>
          <cell r="H36">
            <v>0</v>
          </cell>
          <cell r="I36">
            <v>0.004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</v>
          </cell>
          <cell r="E38">
            <v>8610.18190902546</v>
          </cell>
          <cell r="F38">
            <v>4960.5</v>
          </cell>
          <cell r="H38">
            <v>4960.5</v>
          </cell>
          <cell r="I38">
            <v>7258.3554</v>
          </cell>
        </row>
      </sheetData>
      <sheetData sheetId="1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7307.609279999999</v>
          </cell>
          <cell r="I10">
            <v>692.5507754975943</v>
          </cell>
          <cell r="K10">
            <v>7307.61128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6025.605631610047</v>
          </cell>
          <cell r="H11">
            <v>6661.2035</v>
          </cell>
          <cell r="I11">
            <v>635.597868389953</v>
          </cell>
          <cell r="K11">
            <v>6661.205499999999</v>
          </cell>
          <cell r="L11">
            <v>23988.09569999999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1169.88079</v>
          </cell>
          <cell r="H16">
            <v>0</v>
          </cell>
          <cell r="I16">
            <v>-1169.88079</v>
          </cell>
          <cell r="K16">
            <v>0</v>
          </cell>
          <cell r="L16">
            <v>5358.160447963101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6731.972500000001</v>
          </cell>
          <cell r="I19" t="e">
            <v>#N/A</v>
          </cell>
          <cell r="K19">
            <v>6731.9725</v>
          </cell>
          <cell r="L19">
            <v>4523.197483699022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607.22992</v>
          </cell>
          <cell r="H21">
            <v>3343.135</v>
          </cell>
          <cell r="I21">
            <v>2735.9050800000005</v>
          </cell>
          <cell r="K21">
            <v>3343.135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</v>
          </cell>
          <cell r="B26">
            <v>0</v>
          </cell>
          <cell r="C26">
            <v>-609.3758788304984</v>
          </cell>
          <cell r="E26" t="str">
            <v>Interest &amp; Financing</v>
          </cell>
          <cell r="G26">
            <v>6417.29453687295</v>
          </cell>
          <cell r="H26">
            <v>331.526</v>
          </cell>
          <cell r="I26">
            <v>-6085.76853687295</v>
          </cell>
          <cell r="K26">
            <v>331.526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9758.63221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7307.609279999999</v>
          </cell>
          <cell r="I9">
            <v>692.5507754975943</v>
          </cell>
          <cell r="K9">
            <v>7307.61128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6025.605631610047</v>
          </cell>
          <cell r="H10">
            <v>6661.2035</v>
          </cell>
          <cell r="I10">
            <v>635.597868389953</v>
          </cell>
          <cell r="K10">
            <v>6661.205499999999</v>
          </cell>
          <cell r="L10">
            <v>23988.09569999999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</v>
          </cell>
          <cell r="E24" t="str">
            <v>Operating Materials &amp; Supplies</v>
          </cell>
          <cell r="G24">
            <v>35103.80223</v>
          </cell>
          <cell r="H24">
            <v>37039.76406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</v>
          </cell>
          <cell r="B25">
            <v>1141.996</v>
          </cell>
          <cell r="C25">
            <v>783.8799900000001</v>
          </cell>
          <cell r="E25" t="str">
            <v>Maintenance Materials &amp; Supplies</v>
          </cell>
          <cell r="G25">
            <v>19878.73263</v>
          </cell>
          <cell r="H25">
            <v>17930.23</v>
          </cell>
          <cell r="I25">
            <v>-1948.502629999999</v>
          </cell>
          <cell r="K25">
            <v>17930.228</v>
          </cell>
          <cell r="L25">
            <v>0</v>
          </cell>
        </row>
        <row r="26">
          <cell r="A26">
            <v>-1.80425</v>
          </cell>
          <cell r="B26">
            <v>8.151</v>
          </cell>
          <cell r="C26">
            <v>9.95525</v>
          </cell>
          <cell r="E26" t="str">
            <v>Procurement</v>
          </cell>
          <cell r="G26">
            <v>60.918479999999995</v>
          </cell>
          <cell r="H26">
            <v>97.804</v>
          </cell>
          <cell r="I26">
            <v>36.88552000000001</v>
          </cell>
          <cell r="K26">
            <v>97.804</v>
          </cell>
          <cell r="L26">
            <v>0</v>
          </cell>
        </row>
        <row r="27">
          <cell r="A27">
            <v>219.34842999999998</v>
          </cell>
          <cell r="B27">
            <v>311.126</v>
          </cell>
          <cell r="C27">
            <v>91.77757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890.352</v>
          </cell>
          <cell r="C28">
            <v>-428.24737000000016</v>
          </cell>
          <cell r="E28" t="str">
            <v>General and Administration</v>
          </cell>
          <cell r="G28">
            <v>12407.50665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8198.8267</v>
          </cell>
          <cell r="B29">
            <v>7106.98935</v>
          </cell>
          <cell r="C29">
            <v>-1091.8373499999998</v>
          </cell>
          <cell r="E29" t="str">
            <v>Total Operating Costs</v>
          </cell>
          <cell r="G29">
            <v>94984.65887</v>
          </cell>
          <cell r="H29">
            <v>92021.99358000001</v>
          </cell>
          <cell r="I29">
            <v>-2962.6652900000017</v>
          </cell>
          <cell r="K29">
            <v>92021.98658000001</v>
          </cell>
          <cell r="L29">
            <v>0</v>
          </cell>
        </row>
        <row r="31">
          <cell r="A31">
            <v>-148.95556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269.5612699999997</v>
          </cell>
          <cell r="K31">
            <v>-828.457</v>
          </cell>
          <cell r="L31">
            <v>0</v>
          </cell>
        </row>
        <row r="33">
          <cell r="A33">
            <v>8049.871139999999</v>
          </cell>
          <cell r="B33">
            <v>7105.73135</v>
          </cell>
          <cell r="C33">
            <v>-944</v>
          </cell>
          <cell r="E33" t="str">
            <v>Net Operating Costs </v>
          </cell>
          <cell r="G33">
            <v>93886.6456</v>
          </cell>
          <cell r="H33">
            <v>91194</v>
          </cell>
          <cell r="I33">
            <v>-2693</v>
          </cell>
          <cell r="K33">
            <v>91193.52958000002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7307.609279999999</v>
          </cell>
          <cell r="I46">
            <v>692.5507754975943</v>
          </cell>
          <cell r="K46">
            <v>7307.61128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6025.605631610047</v>
          </cell>
          <cell r="H47">
            <v>6661.2035</v>
          </cell>
          <cell r="I47">
            <v>635.597868389953</v>
          </cell>
          <cell r="K47">
            <v>6661.205499999999</v>
          </cell>
          <cell r="L47">
            <v>23988.09569999999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</v>
          </cell>
          <cell r="E63" t="str">
            <v>Производственные материалы и принадлежности</v>
          </cell>
          <cell r="G63">
            <v>35103.80223</v>
          </cell>
          <cell r="H63">
            <v>37039.76406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</v>
          </cell>
          <cell r="B64">
            <v>1141.996</v>
          </cell>
          <cell r="C64">
            <v>783.8799900000001</v>
          </cell>
          <cell r="E64" t="str">
            <v>Материалы и принадлежности ТО</v>
          </cell>
          <cell r="G64">
            <v>19878.73263</v>
          </cell>
          <cell r="H64">
            <v>17930.23</v>
          </cell>
          <cell r="I64">
            <v>-1948.502629999999</v>
          </cell>
          <cell r="K64">
            <v>17930.228</v>
          </cell>
          <cell r="L64">
            <v>0</v>
          </cell>
        </row>
        <row r="65">
          <cell r="A65">
            <v>-1.80425</v>
          </cell>
          <cell r="B65">
            <v>8.151</v>
          </cell>
          <cell r="C65">
            <v>9.95525</v>
          </cell>
          <cell r="E65" t="str">
            <v>Не-производственные затраты</v>
          </cell>
          <cell r="G65">
            <v>60.918479999999995</v>
          </cell>
          <cell r="H65">
            <v>97.804</v>
          </cell>
          <cell r="I65">
            <v>36.88552000000001</v>
          </cell>
          <cell r="K65">
            <v>97.804</v>
          </cell>
          <cell r="L65">
            <v>0</v>
          </cell>
        </row>
        <row r="66">
          <cell r="A66">
            <v>219.34842999999998</v>
          </cell>
          <cell r="B66">
            <v>311.126</v>
          </cell>
          <cell r="C66">
            <v>91.77757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890.352</v>
          </cell>
          <cell r="C67">
            <v>-428.24737000000016</v>
          </cell>
          <cell r="E67" t="str">
            <v>Коммуникации</v>
          </cell>
          <cell r="G67">
            <v>12407.50665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8198.8267</v>
          </cell>
          <cell r="B69">
            <v>7106.98935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94984.65887</v>
          </cell>
          <cell r="H69">
            <v>92021.99358000001</v>
          </cell>
          <cell r="I69">
            <v>-2962.6652900000017</v>
          </cell>
          <cell r="K69">
            <v>92021.98658000001</v>
          </cell>
          <cell r="L69">
            <v>0</v>
          </cell>
        </row>
        <row r="71">
          <cell r="A71">
            <v>-148.95556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269.5612699999997</v>
          </cell>
          <cell r="K71">
            <v>-828.457</v>
          </cell>
          <cell r="L71">
            <v>0</v>
          </cell>
        </row>
        <row r="73">
          <cell r="A73">
            <v>8049.871139999999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</v>
          </cell>
          <cell r="H73">
            <v>91194</v>
          </cell>
          <cell r="I73">
            <v>-2693</v>
          </cell>
          <cell r="K73">
            <v>91193.52958000002</v>
          </cell>
          <cell r="L73">
            <v>0</v>
          </cell>
        </row>
      </sheetData>
      <sheetData sheetId="13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662190.8387096775</v>
          </cell>
          <cell r="H11">
            <v>-139008.3751496775</v>
          </cell>
          <cell r="J11">
            <v>662190.8387096775</v>
          </cell>
          <cell r="K11">
            <v>521128.4967096774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</v>
          </cell>
          <cell r="H17">
            <v>-83665.09187999999</v>
          </cell>
          <cell r="J17">
            <v>32007.41097</v>
          </cell>
          <cell r="K17">
            <v>152528.02831</v>
          </cell>
        </row>
        <row r="19">
          <cell r="A19" t="str">
            <v>Capital Costs (000's)</v>
          </cell>
          <cell r="B19">
            <v>2803.444</v>
          </cell>
          <cell r="C19">
            <v>15.752</v>
          </cell>
          <cell r="D19">
            <v>-2787.692</v>
          </cell>
          <cell r="F19">
            <v>8610.18190902546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</v>
          </cell>
          <cell r="L19" t="str">
            <v> </v>
          </cell>
        </row>
        <row r="22">
          <cell r="B22" t="str">
            <v>Month</v>
          </cell>
          <cell r="F22" t="str">
            <v>Year To Date</v>
          </cell>
          <cell r="I22" t="str">
            <v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8583.952391259136</v>
          </cell>
          <cell r="G24">
            <v>11620.12025</v>
          </cell>
          <cell r="H24">
            <v>3036.167858740864</v>
          </cell>
          <cell r="I24">
            <v>2321.3235</v>
          </cell>
          <cell r="J24">
            <v>11620.12025</v>
          </cell>
          <cell r="K24">
            <v>31575.36124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19787.639</v>
          </cell>
          <cell r="F25">
            <v>7039.893325853176</v>
          </cell>
          <cell r="G25">
            <v>24500.958159999995</v>
          </cell>
          <cell r="H25">
            <v>17461.06483414682</v>
          </cell>
          <cell r="I25">
            <v>2416.65908333333</v>
          </cell>
          <cell r="J25">
            <v>24500.958159999995</v>
          </cell>
          <cell r="K25">
            <v>29528.23686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6025.605631610044</v>
          </cell>
          <cell r="G26">
            <v>6661.2045</v>
          </cell>
          <cell r="H26">
            <v>635.5988683899559</v>
          </cell>
          <cell r="I26">
            <v>2561.5218333333332</v>
          </cell>
          <cell r="J26">
            <v>6661.2045</v>
          </cell>
          <cell r="K26">
            <v>23988.0957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4204.328999999999</v>
          </cell>
          <cell r="F27">
            <v>2628.175919189034</v>
          </cell>
          <cell r="G27">
            <v>1718.8715499999998</v>
          </cell>
          <cell r="H27">
            <v>-909.3043691890343</v>
          </cell>
          <cell r="I27">
            <v>509.3335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3348.707</v>
          </cell>
          <cell r="F28">
            <v>1169.88079</v>
          </cell>
          <cell r="G28">
            <v>0</v>
          </cell>
          <cell r="H28">
            <v>-1169.88079</v>
          </cell>
          <cell r="I28">
            <v>412.6331</v>
          </cell>
          <cell r="J28">
            <v>0</v>
          </cell>
          <cell r="K28">
            <v>5358.160447963101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25447.50805791139</v>
          </cell>
          <cell r="G29">
            <v>44501.15445999999</v>
          </cell>
          <cell r="H29">
            <v>19053.6464020886</v>
          </cell>
          <cell r="I29">
            <v>8221.471016666663</v>
          </cell>
          <cell r="J29">
            <v>44501.15445999999</v>
          </cell>
          <cell r="K29">
            <v>98192.56307796312</v>
          </cell>
        </row>
        <row r="30">
          <cell r="A30" t="str">
            <v>Net Earnings</v>
          </cell>
          <cell r="B30">
            <v>869.479</v>
          </cell>
          <cell r="C30">
            <v>9616.047428393955</v>
          </cell>
          <cell r="D30">
            <v>-8746.568428393955</v>
          </cell>
          <cell r="F30">
            <v>-17770.074784567147</v>
          </cell>
          <cell r="G30">
            <v>15165.054128665017</v>
          </cell>
          <cell r="H30">
            <v>-32935.12891323216</v>
          </cell>
          <cell r="J30">
            <v>15165.054128665017</v>
          </cell>
          <cell r="K30">
            <v>-20525.19957875956</v>
          </cell>
        </row>
        <row r="33">
          <cell r="B33" t="str">
            <v>Month</v>
          </cell>
          <cell r="F33" t="str">
            <v>Year To Date</v>
          </cell>
          <cell r="I33" t="str">
            <v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</v>
          </cell>
          <cell r="J35">
            <v>2.3446340600632243</v>
          </cell>
          <cell r="K35">
            <v>5.220580549023535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4.535189038401466</v>
          </cell>
          <cell r="G36">
            <v>8.18041942587813</v>
          </cell>
          <cell r="H36">
            <v>3.645230387476664</v>
          </cell>
          <cell r="I36">
            <v>18.622156720099362</v>
          </cell>
          <cell r="J36">
            <v>8.18041942587813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48.14588602386035</v>
          </cell>
          <cell r="G37">
            <v>66.80691420113013</v>
          </cell>
          <cell r="H37">
            <v>18.661028177269777</v>
          </cell>
          <cell r="I37">
            <v>0.16159530795727592</v>
          </cell>
          <cell r="J37">
            <v>66.80691420113013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662190.8387096775</v>
          </cell>
          <cell r="H50">
            <v>-139008.3751496775</v>
          </cell>
          <cell r="I50">
            <v>0</v>
          </cell>
          <cell r="J50">
            <v>662190.8387096775</v>
          </cell>
          <cell r="K50">
            <v>521128.4967096774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</v>
          </cell>
          <cell r="H56">
            <v>-83665.09187999999</v>
          </cell>
          <cell r="I56">
            <v>0</v>
          </cell>
          <cell r="J56">
            <v>32007.41097</v>
          </cell>
          <cell r="K56">
            <v>152528.02831</v>
          </cell>
        </row>
        <row r="58">
          <cell r="B58">
            <v>2803.444</v>
          </cell>
          <cell r="C58">
            <v>15.752</v>
          </cell>
          <cell r="D58">
            <v>-2787.692</v>
          </cell>
          <cell r="E58">
            <v>0</v>
          </cell>
          <cell r="F58">
            <v>8610.18190902546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8583.952391259136</v>
          </cell>
          <cell r="G63">
            <v>11620.12025</v>
          </cell>
          <cell r="H63">
            <v>3036.167858740864</v>
          </cell>
          <cell r="I63">
            <v>2321.3235</v>
          </cell>
          <cell r="J63">
            <v>11620.12025</v>
          </cell>
          <cell r="K63">
            <v>31575.36124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19787.639</v>
          </cell>
          <cell r="F64">
            <v>7039.893325853176</v>
          </cell>
          <cell r="G64">
            <v>24500.958159999995</v>
          </cell>
          <cell r="H64">
            <v>17461.06483414682</v>
          </cell>
          <cell r="I64">
            <v>2416.65908333333</v>
          </cell>
          <cell r="J64">
            <v>24500.958159999995</v>
          </cell>
          <cell r="K64">
            <v>29528.23686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6025.605631610044</v>
          </cell>
          <cell r="G65">
            <v>6661.2045</v>
          </cell>
          <cell r="H65">
            <v>635.5988683899559</v>
          </cell>
          <cell r="I65">
            <v>2561.5218333333332</v>
          </cell>
          <cell r="J65">
            <v>6661.2045</v>
          </cell>
          <cell r="K65">
            <v>23988.0957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4204.328999999999</v>
          </cell>
          <cell r="F66">
            <v>2628.175919189034</v>
          </cell>
          <cell r="G66">
            <v>1718.8715499999998</v>
          </cell>
          <cell r="H66">
            <v>-909.3043691890343</v>
          </cell>
          <cell r="I66">
            <v>509.3335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3348.707</v>
          </cell>
          <cell r="F67">
            <v>1169.88079</v>
          </cell>
          <cell r="G67">
            <v>0</v>
          </cell>
          <cell r="H67">
            <v>-1169.88079</v>
          </cell>
          <cell r="I67">
            <v>412.6331</v>
          </cell>
          <cell r="J67">
            <v>0</v>
          </cell>
          <cell r="K67">
            <v>5358.160447963101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25447.50805791139</v>
          </cell>
          <cell r="G68">
            <v>44501.15445999999</v>
          </cell>
          <cell r="H68">
            <v>19053.6464020886</v>
          </cell>
          <cell r="I68">
            <v>8221.471016666663</v>
          </cell>
          <cell r="J68">
            <v>44501.15445999999</v>
          </cell>
          <cell r="K68">
            <v>98192.56307796312</v>
          </cell>
        </row>
        <row r="69">
          <cell r="A69" t="str">
            <v>Чистая прибыль</v>
          </cell>
          <cell r="B69">
            <v>869.479</v>
          </cell>
          <cell r="C69">
            <v>9616.047428393955</v>
          </cell>
          <cell r="D69">
            <v>-8746.568428393955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</v>
          </cell>
          <cell r="I69">
            <v>0</v>
          </cell>
          <cell r="J69">
            <v>15165.054128665017</v>
          </cell>
          <cell r="K69">
            <v>-20525.19957875956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</v>
          </cell>
          <cell r="J74">
            <v>2.3446340600632243</v>
          </cell>
          <cell r="K74">
            <v>5.220580549023535</v>
          </cell>
        </row>
        <row r="75">
          <cell r="A75" t="str">
            <v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4.535189038401466</v>
          </cell>
          <cell r="G75">
            <v>8.18041942587813</v>
          </cell>
          <cell r="H75">
            <v>3.645230387476664</v>
          </cell>
          <cell r="I75">
            <v>18.622156720099362</v>
          </cell>
          <cell r="J75">
            <v>8.18041942587813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48.14588602386035</v>
          </cell>
          <cell r="G76">
            <v>66.80691420113013</v>
          </cell>
          <cell r="H76">
            <v>18.661028177269777</v>
          </cell>
          <cell r="I76">
            <v>0.16159530795727592</v>
          </cell>
          <cell r="J76">
            <v>66.80691420113013</v>
          </cell>
          <cell r="K76">
            <v>196.6749345389668</v>
          </cell>
        </row>
      </sheetData>
      <sheetData sheetId="14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</v>
          </cell>
          <cell r="I25">
            <v>3.869988130939548</v>
          </cell>
          <cell r="K25">
            <v>5.018848068504584</v>
          </cell>
          <cell r="L25">
            <v>3.477999271045857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Other Income/Expense </v>
          </cell>
          <cell r="G27">
            <v>0.6932925804515249</v>
          </cell>
          <cell r="H27">
            <v>4.382522368476361</v>
          </cell>
          <cell r="I27">
            <v>3.6892297880248366</v>
          </cell>
          <cell r="K27">
            <v>4.382522368476361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</v>
          </cell>
          <cell r="B30">
            <v>0</v>
          </cell>
          <cell r="C30">
            <v>-8.677724945252958</v>
          </cell>
          <cell r="E30" t="str">
            <v>Interest and Financing </v>
          </cell>
          <cell r="G30">
            <v>12.141319717856303</v>
          </cell>
          <cell r="H30">
            <v>0.4977001002828336</v>
          </cell>
          <cell r="I30">
            <v>-11.64361961757347</v>
          </cell>
          <cell r="K30">
            <v>0.4977001002828336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73058.33333333333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522459.1666666667</v>
          </cell>
          <cell r="C13">
            <v>777459.5833333334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706120.8333333334</v>
          </cell>
          <cell r="C15">
            <v>943160.4166666667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4372374.2375</v>
          </cell>
          <cell r="G18">
            <v>4527064.024999999</v>
          </cell>
          <cell r="H18">
            <v>4522136.595833334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</v>
          </cell>
          <cell r="N18">
            <v>47342873.85</v>
          </cell>
          <cell r="O18">
            <v>49669864.3</v>
          </cell>
        </row>
        <row r="19">
          <cell r="A19" t="str">
            <v>Tonnes of Ore Mined</v>
          </cell>
          <cell r="B19">
            <v>380784.3333333333</v>
          </cell>
          <cell r="C19">
            <v>414457.6666666667</v>
          </cell>
          <cell r="D19">
            <v>556921.8333333334</v>
          </cell>
          <cell r="E19">
            <v>429547.2916666667</v>
          </cell>
          <cell r="F19">
            <v>427134.75</v>
          </cell>
          <cell r="G19">
            <v>387908.6666666667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5.529167816165406</v>
          </cell>
          <cell r="C20">
            <v>4.783208226767028</v>
          </cell>
          <cell r="D20">
            <v>3.96958262282768</v>
          </cell>
          <cell r="E20">
            <v>4.838538687453409</v>
          </cell>
          <cell r="F20">
            <v>5.501164014790805</v>
          </cell>
          <cell r="G20">
            <v>3.679407089684341</v>
          </cell>
          <cell r="H20">
            <v>4.668192116169972</v>
          </cell>
          <cell r="J20">
            <v>5.5291678161654065</v>
          </cell>
          <cell r="K20">
            <v>4.783208226767028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67690.83333333333</v>
          </cell>
          <cell r="C21">
            <v>63736.833333333336</v>
          </cell>
          <cell r="D21">
            <v>71077.16666666667</v>
          </cell>
          <cell r="E21">
            <v>66821.5</v>
          </cell>
          <cell r="F21">
            <v>75545.83333333333</v>
          </cell>
          <cell r="G21">
            <v>45887.916666666664</v>
          </cell>
          <cell r="H21">
            <v>68038.41666666667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2.590694581309856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</v>
          </cell>
          <cell r="J23">
            <v>2.590694581309856</v>
          </cell>
          <cell r="K23">
            <v>2.274759905194636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335235.6666666667</v>
          </cell>
          <cell r="C27">
            <v>437864.8333333333</v>
          </cell>
          <cell r="D27">
            <v>441488.6666666667</v>
          </cell>
          <cell r="E27">
            <v>458140.0833333333</v>
          </cell>
          <cell r="F27">
            <v>455791.8333333333</v>
          </cell>
          <cell r="G27">
            <v>467593.6666666667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</v>
          </cell>
          <cell r="C28">
            <v>4.77</v>
          </cell>
          <cell r="D28">
            <v>4.54</v>
          </cell>
          <cell r="E28">
            <v>4.649493273640286</v>
          </cell>
          <cell r="F28">
            <v>5.136664342932867</v>
          </cell>
          <cell r="G28">
            <v>3.7110215837325997</v>
          </cell>
          <cell r="H28">
            <v>4.668192116169973</v>
          </cell>
          <cell r="J28">
            <v>5.551</v>
          </cell>
          <cell r="K28">
            <v>4.77</v>
          </cell>
          <cell r="L28">
            <v>4.54</v>
          </cell>
          <cell r="M28">
            <v>4.649493273640286</v>
          </cell>
          <cell r="N28">
            <v>5.136664342932867</v>
          </cell>
          <cell r="O28">
            <v>3.7110215837325997</v>
          </cell>
        </row>
        <row r="29">
          <cell r="A29" t="str">
            <v>Recovery</v>
          </cell>
          <cell r="B29">
            <v>0.7334</v>
          </cell>
          <cell r="C29">
            <v>0.785</v>
          </cell>
          <cell r="D29">
            <v>0.7937</v>
          </cell>
          <cell r="E29">
            <v>0.8149835912773981</v>
          </cell>
          <cell r="F29">
            <v>0.8307086435470925</v>
          </cell>
          <cell r="G29">
            <v>0.7812674110310318</v>
          </cell>
          <cell r="H29">
            <v>0.8171535443824016</v>
          </cell>
          <cell r="J29">
            <v>0.7334</v>
          </cell>
          <cell r="K29">
            <v>0.785</v>
          </cell>
          <cell r="L29">
            <v>0.7937</v>
          </cell>
          <cell r="M29">
            <v>0.8149835912773981</v>
          </cell>
          <cell r="N29">
            <v>0.8307086435470925</v>
          </cell>
          <cell r="O29">
            <v>0.7812674110310318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2360.182776396745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53763.43333333333</v>
          </cell>
          <cell r="D34">
            <v>50876.916666666664</v>
          </cell>
          <cell r="E34">
            <v>55834.63390629494</v>
          </cell>
          <cell r="F34">
            <v>62726.54439803308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645161.2</v>
          </cell>
          <cell r="L34">
            <v>610523</v>
          </cell>
          <cell r="M34">
            <v>670015.6068755393</v>
          </cell>
          <cell r="N34">
            <v>752718.5327763967</v>
          </cell>
          <cell r="O34">
            <v>528550</v>
          </cell>
        </row>
        <row r="35">
          <cell r="A35" t="str">
            <v>Cost Per Tonne</v>
          </cell>
          <cell r="B35">
            <v>6.54805549727704</v>
          </cell>
          <cell r="C35">
            <v>6.390620164746427</v>
          </cell>
          <cell r="D35">
            <v>5.469999999999999</v>
          </cell>
          <cell r="E35">
            <v>5.307125313382134</v>
          </cell>
          <cell r="F35">
            <v>5.650103775444273</v>
          </cell>
          <cell r="G35">
            <v>1.1789186096230277</v>
          </cell>
          <cell r="H35">
            <v>4.503885719747938</v>
          </cell>
          <cell r="J35">
            <v>6.54805549727704</v>
          </cell>
          <cell r="K35">
            <v>6.3906201647464265</v>
          </cell>
          <cell r="L35">
            <v>5.47</v>
          </cell>
          <cell r="M35">
            <v>5.307125313382134</v>
          </cell>
          <cell r="N35">
            <v>5.650103775444272</v>
          </cell>
          <cell r="O35">
            <v>1.1789186096230277</v>
          </cell>
        </row>
        <row r="36">
          <cell r="A36" t="str">
            <v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</v>
          </cell>
          <cell r="E37">
            <v>42343.45479452055</v>
          </cell>
          <cell r="F37">
            <v>50715.29041095891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</v>
          </cell>
          <cell r="M37">
            <v>42343.45479452055</v>
          </cell>
          <cell r="N37">
            <v>50715.29041095891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85708.33333333333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</v>
          </cell>
          <cell r="C44">
            <v>4.832348523382388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</v>
          </cell>
          <cell r="K44">
            <v>4.832348523382388</v>
          </cell>
          <cell r="L44">
            <v>2.861522043529027</v>
          </cell>
          <cell r="M44">
            <v>3.0653897929010623</v>
          </cell>
          <cell r="N44">
            <v>3.356886396390162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9679.333333333334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4472.565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595241.5833333334</v>
          </cell>
          <cell r="D46">
            <v>1000440.1666666666</v>
          </cell>
          <cell r="E46">
            <v>914697.0989069546</v>
          </cell>
          <cell r="F46">
            <v>1099305.3211470046</v>
          </cell>
          <cell r="G46">
            <v>756737.8991666666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9080854.79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</v>
          </cell>
          <cell r="D47">
            <v>61.73587641801483</v>
          </cell>
          <cell r="E47">
            <v>62.9014457618206</v>
          </cell>
          <cell r="F47">
            <v>67.33670154953934</v>
          </cell>
          <cell r="G47">
            <v>169.19550619536366</v>
          </cell>
          <cell r="J47">
            <v>54.041339636104176</v>
          </cell>
          <cell r="K47">
            <v>61.4961343756457</v>
          </cell>
          <cell r="L47">
            <v>61.73587641801483</v>
          </cell>
          <cell r="M47">
            <v>62.90144576182059</v>
          </cell>
          <cell r="N47">
            <v>67.33670154953934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790.5833333333334</v>
          </cell>
          <cell r="J50">
            <v>30360</v>
          </cell>
          <cell r="K50">
            <v>24050</v>
          </cell>
          <cell r="L50">
            <v>20862</v>
          </cell>
          <cell r="M50">
            <v>20614.67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</v>
          </cell>
          <cell r="O51">
            <v>2761674.34</v>
          </cell>
        </row>
        <row r="52">
          <cell r="A52" t="str">
            <v>Cost per ounce</v>
          </cell>
          <cell r="B52">
            <v>88.50991436100132</v>
          </cell>
          <cell r="C52">
            <v>72.4603742203742</v>
          </cell>
          <cell r="D52">
            <v>92.69466014763685</v>
          </cell>
          <cell r="E52">
            <v>92.31788430121979</v>
          </cell>
          <cell r="F52">
            <v>167.72125339853542</v>
          </cell>
          <cell r="G52">
            <v>291.10091071993253</v>
          </cell>
          <cell r="J52">
            <v>88.50991436100132</v>
          </cell>
          <cell r="K52">
            <v>72.46037422037422</v>
          </cell>
          <cell r="L52">
            <v>92.69466014763685</v>
          </cell>
          <cell r="M52">
            <v>92.31788430121979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</v>
          </cell>
          <cell r="C56">
            <v>165228.25</v>
          </cell>
          <cell r="D56">
            <v>118534.75</v>
          </cell>
          <cell r="E56">
            <v>47973.40782543147</v>
          </cell>
          <cell r="F56">
            <v>542836.4981660122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</v>
          </cell>
          <cell r="N56">
            <v>6514037.977992146</v>
          </cell>
          <cell r="O56">
            <v>5808497.21</v>
          </cell>
        </row>
        <row r="57">
          <cell r="A57" t="str">
            <v>Cost per ounce</v>
          </cell>
          <cell r="B57">
            <v>239.5797326880977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353.0943528291183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353.0943528291183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73058.33333333333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522459.1666666667</v>
          </cell>
          <cell r="C77">
            <v>777459.5833333334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706120.8333333334</v>
          </cell>
          <cell r="C79">
            <v>943160.4166666667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4372374.2375</v>
          </cell>
          <cell r="G82">
            <v>4527064.024999999</v>
          </cell>
          <cell r="H82">
            <v>4522136.595833334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</v>
          </cell>
          <cell r="N82">
            <v>47342873.85</v>
          </cell>
          <cell r="O82">
            <v>49669864.3</v>
          </cell>
        </row>
        <row r="83">
          <cell r="A83" t="str">
            <v>Тонны добытой руды</v>
          </cell>
          <cell r="B83">
            <v>380784.3333333333</v>
          </cell>
          <cell r="C83">
            <v>414457.6666666667</v>
          </cell>
          <cell r="D83">
            <v>556921.8333333334</v>
          </cell>
          <cell r="E83">
            <v>429547.2916666667</v>
          </cell>
          <cell r="F83">
            <v>427134.75</v>
          </cell>
          <cell r="G83">
            <v>387908.6666666667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5.529167816165406</v>
          </cell>
          <cell r="C84">
            <v>4.783208226767028</v>
          </cell>
          <cell r="D84">
            <v>3.96958262282768</v>
          </cell>
          <cell r="E84">
            <v>4.838538687453409</v>
          </cell>
          <cell r="F84">
            <v>5.501164014790805</v>
          </cell>
          <cell r="G84">
            <v>3.679407089684341</v>
          </cell>
          <cell r="H84">
            <v>4.668192116169972</v>
          </cell>
          <cell r="J84">
            <v>5.5291678161654065</v>
          </cell>
          <cell r="K84">
            <v>4.783208226767028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67690.83333333333</v>
          </cell>
          <cell r="C85">
            <v>63736.833333333336</v>
          </cell>
          <cell r="D85">
            <v>71077.16666666667</v>
          </cell>
          <cell r="E85">
            <v>66821.5</v>
          </cell>
          <cell r="F85">
            <v>75545.83333333333</v>
          </cell>
          <cell r="G85">
            <v>45887.916666666664</v>
          </cell>
          <cell r="H85">
            <v>68038.41666666667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2.590694581309856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</v>
          </cell>
          <cell r="J87">
            <v>2.590694581309856</v>
          </cell>
          <cell r="K87">
            <v>2.274759905194636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335235.6666666667</v>
          </cell>
          <cell r="C91">
            <v>437864.8333333333</v>
          </cell>
          <cell r="D91">
            <v>441488.6666666667</v>
          </cell>
          <cell r="E91">
            <v>458140.0833333333</v>
          </cell>
          <cell r="F91">
            <v>455791.8333333333</v>
          </cell>
          <cell r="G91">
            <v>467593.6666666667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</v>
          </cell>
          <cell r="C92">
            <v>4.77</v>
          </cell>
          <cell r="D92">
            <v>4.54</v>
          </cell>
          <cell r="E92">
            <v>4.649493273640286</v>
          </cell>
          <cell r="F92">
            <v>5.136664342932867</v>
          </cell>
          <cell r="G92">
            <v>3.7110215837325997</v>
          </cell>
          <cell r="H92">
            <v>4.668192116169973</v>
          </cell>
          <cell r="J92">
            <v>5.551</v>
          </cell>
          <cell r="K92">
            <v>4.77</v>
          </cell>
          <cell r="L92">
            <v>4.54</v>
          </cell>
          <cell r="M92">
            <v>4.649493273640286</v>
          </cell>
          <cell r="N92">
            <v>5.136664342932867</v>
          </cell>
          <cell r="O92">
            <v>3.7110215837325997</v>
          </cell>
        </row>
        <row r="93">
          <cell r="A93" t="str">
            <v>Извлечение</v>
          </cell>
          <cell r="B93">
            <v>0.7334</v>
          </cell>
          <cell r="C93">
            <v>0.785</v>
          </cell>
          <cell r="D93">
            <v>0.7937</v>
          </cell>
          <cell r="E93">
            <v>0.8149835912773981</v>
          </cell>
          <cell r="F93">
            <v>0.8307086435470925</v>
          </cell>
          <cell r="G93">
            <v>0.7812674110310318</v>
          </cell>
          <cell r="H93">
            <v>0.8171535443824016</v>
          </cell>
          <cell r="J93">
            <v>0.7334</v>
          </cell>
          <cell r="K93">
            <v>0.785</v>
          </cell>
          <cell r="L93">
            <v>0.7937</v>
          </cell>
          <cell r="M93">
            <v>0.8149835912773981</v>
          </cell>
          <cell r="N93">
            <v>0.8307086435470925</v>
          </cell>
          <cell r="O93">
            <v>0.7812674110310318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2360.182776396745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53763.43333333333</v>
          </cell>
          <cell r="D98">
            <v>50876.916666666664</v>
          </cell>
          <cell r="E98">
            <v>55834.63390629494</v>
          </cell>
          <cell r="F98">
            <v>62726.54439803308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645161.2</v>
          </cell>
          <cell r="L98">
            <v>610523</v>
          </cell>
          <cell r="M98">
            <v>670015.6068755393</v>
          </cell>
          <cell r="N98">
            <v>752718.5327763967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6.54805549727704</v>
          </cell>
          <cell r="C99">
            <v>6.390620164746427</v>
          </cell>
          <cell r="D99">
            <v>5.469999999999999</v>
          </cell>
          <cell r="E99">
            <v>5.307125313382134</v>
          </cell>
          <cell r="F99">
            <v>5.650103775444273</v>
          </cell>
          <cell r="G99">
            <v>1.1789186096230277</v>
          </cell>
          <cell r="H99">
            <v>4.503885719747938</v>
          </cell>
          <cell r="J99">
            <v>6.54805549727704</v>
          </cell>
          <cell r="K99">
            <v>6.3906201647464265</v>
          </cell>
          <cell r="L99">
            <v>5.47</v>
          </cell>
          <cell r="M99">
            <v>5.307125313382134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</v>
          </cell>
          <cell r="E101">
            <v>42343.45479452055</v>
          </cell>
          <cell r="F101">
            <v>50715.29041095891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</v>
          </cell>
          <cell r="M101">
            <v>42343.45479452055</v>
          </cell>
          <cell r="N101">
            <v>50715.29041095891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4551709.350000001</v>
          </cell>
          <cell r="G14">
            <v>4693328.7</v>
          </cell>
          <cell r="H14">
            <v>4721141.850000001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5264425.350000001</v>
          </cell>
          <cell r="N14">
            <v>5858813.25</v>
          </cell>
          <cell r="O14">
            <v>54324768.3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</v>
          </cell>
          <cell r="D16">
            <v>4.034</v>
          </cell>
          <cell r="E16">
            <v>3.175</v>
          </cell>
          <cell r="F16">
            <v>3.952</v>
          </cell>
          <cell r="G16">
            <v>3.582</v>
          </cell>
          <cell r="H16">
            <v>2.753</v>
          </cell>
          <cell r="I16">
            <v>2.103</v>
          </cell>
          <cell r="J16">
            <v>2.739</v>
          </cell>
          <cell r="K16">
            <v>2.453</v>
          </cell>
          <cell r="L16">
            <v>2.141</v>
          </cell>
          <cell r="M16">
            <v>3.921</v>
          </cell>
          <cell r="N16">
            <v>5.871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</v>
          </cell>
          <cell r="E24">
            <v>4.024</v>
          </cell>
          <cell r="F24">
            <v>4.001</v>
          </cell>
          <cell r="G24">
            <v>3.884</v>
          </cell>
          <cell r="H24">
            <v>3.351</v>
          </cell>
          <cell r="I24">
            <v>2.725</v>
          </cell>
          <cell r="J24">
            <v>3.079</v>
          </cell>
          <cell r="K24">
            <v>3.185</v>
          </cell>
          <cell r="L24">
            <v>2.666</v>
          </cell>
          <cell r="M24">
            <v>3.952</v>
          </cell>
          <cell r="N24">
            <v>5.197</v>
          </cell>
          <cell r="O24">
            <v>3.7110215837325997</v>
          </cell>
        </row>
        <row r="25">
          <cell r="B25" t="str">
            <v>Recovery</v>
          </cell>
          <cell r="C25">
            <v>0.8234</v>
          </cell>
          <cell r="D25">
            <v>0.812</v>
          </cell>
          <cell r="E25">
            <v>0.8073</v>
          </cell>
          <cell r="F25">
            <v>0.7936</v>
          </cell>
          <cell r="G25">
            <v>0.7846</v>
          </cell>
          <cell r="H25">
            <v>0.7596</v>
          </cell>
          <cell r="I25">
            <v>0.6204</v>
          </cell>
          <cell r="J25">
            <v>0.74</v>
          </cell>
          <cell r="K25">
            <v>0.7594</v>
          </cell>
          <cell r="L25">
            <v>0.765</v>
          </cell>
          <cell r="M25">
            <v>0.7916</v>
          </cell>
          <cell r="N25">
            <v>0.8286</v>
          </cell>
          <cell r="O25">
            <v>0.7812674110310318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</v>
          </cell>
          <cell r="E32">
            <v>5.282396620143478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</v>
          </cell>
          <cell r="D33">
            <v>6.439728951954195</v>
          </cell>
          <cell r="E33">
            <v>5.27617857142857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-4.498020870816841E-06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</v>
          </cell>
          <cell r="D35">
            <v>56589.57142857143</v>
          </cell>
          <cell r="E35">
            <v>55546.93548387097</v>
          </cell>
          <cell r="F35">
            <v>53236.36666666667</v>
          </cell>
          <cell r="G35">
            <v>53122</v>
          </cell>
          <cell r="H35">
            <v>55218.03333333333</v>
          </cell>
          <cell r="I35">
            <v>32661.09677419355</v>
          </cell>
          <cell r="J35">
            <v>40998.87096774193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67735.64516129032</v>
          </cell>
          <cell r="O35">
            <v>53891.501369863014</v>
          </cell>
        </row>
        <row r="36">
          <cell r="B36" t="str">
            <v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4551709.350000001</v>
          </cell>
          <cell r="G63">
            <v>4693328.7</v>
          </cell>
          <cell r="H63">
            <v>4721141.850000001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5264425.350000001</v>
          </cell>
          <cell r="N63">
            <v>5858813.25</v>
          </cell>
          <cell r="O63">
            <v>54324768.3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</v>
          </cell>
          <cell r="D65">
            <v>4.034</v>
          </cell>
          <cell r="E65">
            <v>3.175</v>
          </cell>
          <cell r="F65">
            <v>3.952</v>
          </cell>
          <cell r="G65">
            <v>3.582</v>
          </cell>
          <cell r="H65">
            <v>2.753</v>
          </cell>
          <cell r="I65">
            <v>2.103</v>
          </cell>
          <cell r="J65">
            <v>2.739</v>
          </cell>
          <cell r="K65">
            <v>2.453</v>
          </cell>
          <cell r="L65">
            <v>2.141</v>
          </cell>
          <cell r="M65">
            <v>3.921</v>
          </cell>
          <cell r="N65">
            <v>5.871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</v>
          </cell>
          <cell r="E73">
            <v>4.024</v>
          </cell>
          <cell r="F73">
            <v>4.001</v>
          </cell>
          <cell r="G73">
            <v>3.884</v>
          </cell>
          <cell r="H73">
            <v>3.351</v>
          </cell>
          <cell r="I73">
            <v>2.725</v>
          </cell>
          <cell r="J73">
            <v>3.079</v>
          </cell>
          <cell r="K73">
            <v>3.185</v>
          </cell>
          <cell r="L73">
            <v>2.666</v>
          </cell>
          <cell r="M73">
            <v>3.952</v>
          </cell>
          <cell r="N73">
            <v>5.197</v>
          </cell>
          <cell r="O73">
            <v>3.7110215837325997</v>
          </cell>
        </row>
        <row r="74">
          <cell r="B74" t="str">
            <v>Извлечение</v>
          </cell>
          <cell r="C74">
            <v>0.8234</v>
          </cell>
          <cell r="D74">
            <v>0.812</v>
          </cell>
          <cell r="E74">
            <v>0.8073</v>
          </cell>
          <cell r="F74">
            <v>0.7936</v>
          </cell>
          <cell r="G74">
            <v>0.7846</v>
          </cell>
          <cell r="H74">
            <v>0.7596</v>
          </cell>
          <cell r="I74">
            <v>0.6204</v>
          </cell>
          <cell r="J74">
            <v>0.74</v>
          </cell>
          <cell r="K74">
            <v>0.7594</v>
          </cell>
          <cell r="L74">
            <v>0.765</v>
          </cell>
          <cell r="M74">
            <v>0.7916</v>
          </cell>
          <cell r="N74">
            <v>0.8286</v>
          </cell>
          <cell r="O74">
            <v>0.7812674110310318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</v>
          </cell>
          <cell r="E81">
            <v>5.282396620143478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</v>
          </cell>
          <cell r="D82">
            <v>6.439728951954195</v>
          </cell>
          <cell r="E82">
            <v>5.27617857142857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-4.498020870816841E-06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</v>
          </cell>
          <cell r="D84">
            <v>56589.57142857143</v>
          </cell>
          <cell r="E84">
            <v>55546.93548387097</v>
          </cell>
          <cell r="F84">
            <v>53236.36666666667</v>
          </cell>
          <cell r="G84">
            <v>53122</v>
          </cell>
          <cell r="H84">
            <v>55218.03333333333</v>
          </cell>
          <cell r="I84">
            <v>32661.09677419355</v>
          </cell>
          <cell r="J84">
            <v>40998.87096774193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67735.64516129032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8583.952391259136</v>
          </cell>
          <cell r="O7">
            <v>715.3293659382613</v>
          </cell>
        </row>
        <row r="8">
          <cell r="A8" t="str">
            <v>Milling</v>
          </cell>
          <cell r="B8">
            <v>2061.628173788775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6615.058504502402</v>
          </cell>
          <cell r="O8">
            <v>551.2548753752002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6025.605631610044</v>
          </cell>
          <cell r="O9">
            <v>502.1338026341703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</v>
          </cell>
          <cell r="D10">
            <v>77.83832155799386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</v>
          </cell>
        </row>
        <row r="11">
          <cell r="A11" t="str">
            <v>Sub-total</v>
          </cell>
          <cell r="B11">
            <v>6721.408566135287</v>
          </cell>
          <cell r="C11">
            <v>7353.626996009772</v>
          </cell>
          <cell r="D11">
            <v>7574.415786577297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836.0047373734649</v>
          </cell>
          <cell r="D13">
            <v>601.3912032773279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</v>
          </cell>
          <cell r="O13">
            <v>155.7527974324195</v>
          </cell>
        </row>
        <row r="14">
          <cell r="A14" t="str">
            <v>Management Fee</v>
          </cell>
          <cell r="B14">
            <v>356.04832</v>
          </cell>
          <cell r="C14">
            <v>395.26712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1169.88079</v>
          </cell>
          <cell r="O14">
            <v>97.49006583333333</v>
          </cell>
        </row>
        <row r="15">
          <cell r="A15" t="str">
            <v>Sub-total</v>
          </cell>
          <cell r="B15">
            <v>787.6859485382413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</v>
          </cell>
          <cell r="D16">
            <v>8594.372339854624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</v>
          </cell>
          <cell r="D18">
            <v>190.07041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649.51524</v>
          </cell>
          <cell r="O18">
            <v>54.12627</v>
          </cell>
        </row>
        <row r="19">
          <cell r="A19" t="str">
            <v>Royalty Tax</v>
          </cell>
          <cell r="B19">
            <v>110.25273177254643</v>
          </cell>
          <cell r="C19">
            <v>62.03907562454</v>
          </cell>
          <cell r="D19">
            <v>71.27640452893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</v>
          </cell>
        </row>
        <row r="20">
          <cell r="A20" t="str">
            <v>Social Fund Tax</v>
          </cell>
          <cell r="B20">
            <v>89.793</v>
          </cell>
          <cell r="C20">
            <v>100.573</v>
          </cell>
          <cell r="D20">
            <v>-84.549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105.817</v>
          </cell>
          <cell r="O20">
            <v>8.818083333333332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0.026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882.0904288304985</v>
          </cell>
          <cell r="C29">
            <v>981.707516765661</v>
          </cell>
          <cell r="D29">
            <v>897.2413182937987</v>
          </cell>
          <cell r="E29">
            <v>0</v>
          </cell>
          <cell r="F29">
            <v>0</v>
          </cell>
          <cell r="G29">
            <v>0</v>
          </cell>
          <cell r="H29">
            <v>609.3758788304984</v>
          </cell>
          <cell r="I29">
            <v>609.3758788304984</v>
          </cell>
          <cell r="J29">
            <v>609.3758788304984</v>
          </cell>
          <cell r="K29">
            <v>609.3758788304984</v>
          </cell>
          <cell r="L29">
            <v>609.3758788304984</v>
          </cell>
          <cell r="M29">
            <v>609.3758788304984</v>
          </cell>
          <cell r="N29">
            <v>6417.29453687295</v>
          </cell>
          <cell r="O29">
            <v>534.7745447394125</v>
          </cell>
        </row>
        <row r="30">
          <cell r="A30" t="str">
            <v>Depr., Depl., Reclamation</v>
          </cell>
          <cell r="B30">
            <v>3626.13046</v>
          </cell>
          <cell r="C30">
            <v>3086.60583</v>
          </cell>
          <cell r="D30">
            <v>3045.89592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9758.63221</v>
          </cell>
          <cell r="O30">
            <v>813.2193508333334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</v>
          </cell>
          <cell r="C32">
            <v>287.53434582521163</v>
          </cell>
          <cell r="D32">
            <v>290.062</v>
          </cell>
          <cell r="E32">
            <v>341.835</v>
          </cell>
          <cell r="F32">
            <v>553.6241</v>
          </cell>
          <cell r="G32">
            <v>238.918</v>
          </cell>
          <cell r="H32">
            <v>256.694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8610.18190902546</v>
          </cell>
          <cell r="O32">
            <v>717.5151590854549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</v>
          </cell>
          <cell r="E37">
            <v>308.2</v>
          </cell>
          <cell r="F37">
            <v>307.975</v>
          </cell>
          <cell r="G37">
            <v>321.1778</v>
          </cell>
          <cell r="H37">
            <v>313.291304347826</v>
          </cell>
          <cell r="I37">
            <v>310.2548</v>
          </cell>
          <cell r="J37">
            <v>319.1357</v>
          </cell>
          <cell r="K37">
            <v>316.58</v>
          </cell>
          <cell r="L37">
            <v>319.0666666666667</v>
          </cell>
          <cell r="M37">
            <v>333.115</v>
          </cell>
          <cell r="N37">
            <v>333.115</v>
          </cell>
          <cell r="O37">
            <v>309.9923028875714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0.019851988388630996</v>
          </cell>
          <cell r="C45">
            <v>0.03510955744849197</v>
          </cell>
          <cell r="D45">
            <v>0.03547808801748115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</v>
          </cell>
          <cell r="O45">
            <v>0.3661027459497635</v>
          </cell>
        </row>
        <row r="47">
          <cell r="A47" t="str">
            <v>US $ / Som</v>
          </cell>
          <cell r="B47">
            <v>48.1919</v>
          </cell>
          <cell r="C47">
            <v>47.8674</v>
          </cell>
          <cell r="D47">
            <v>48.144</v>
          </cell>
          <cell r="E47">
            <v>48.0644</v>
          </cell>
          <cell r="F47">
            <v>47.8792</v>
          </cell>
          <cell r="G47">
            <v>46.1499</v>
          </cell>
          <cell r="H47">
            <v>46.2832</v>
          </cell>
          <cell r="I47">
            <v>46.1949</v>
          </cell>
          <cell r="J47">
            <v>46.0004</v>
          </cell>
          <cell r="K47">
            <v>46.0612</v>
          </cell>
          <cell r="L47">
            <v>46.0127</v>
          </cell>
          <cell r="M47">
            <v>46.0949</v>
          </cell>
          <cell r="N47">
            <v>46.0949</v>
          </cell>
          <cell r="O47">
            <v>46.91200833333335</v>
          </cell>
        </row>
        <row r="48">
          <cell r="A48" t="str">
            <v>US $ / Cnd $</v>
          </cell>
          <cell r="B48">
            <v>1.5875</v>
          </cell>
          <cell r="C48">
            <v>1.6084</v>
          </cell>
          <cell r="D48">
            <v>1.5926</v>
          </cell>
          <cell r="E48">
            <v>1.5616</v>
          </cell>
          <cell r="F48">
            <v>1.534</v>
          </cell>
          <cell r="G48">
            <v>1.5163</v>
          </cell>
          <cell r="H48">
            <v>1.5713</v>
          </cell>
          <cell r="I48">
            <v>1.557</v>
          </cell>
          <cell r="J48">
            <v>1.5778</v>
          </cell>
          <cell r="K48">
            <v>1.5658</v>
          </cell>
          <cell r="L48">
            <v>1.56432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8583.952391259136</v>
          </cell>
          <cell r="O59">
            <v>715.3293659382613</v>
          </cell>
        </row>
        <row r="60">
          <cell r="A60" t="str">
            <v>Переработка</v>
          </cell>
          <cell r="B60">
            <v>2061.628173788775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6615.058504502402</v>
          </cell>
          <cell r="O60">
            <v>551.2548753752002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6025.605631610044</v>
          </cell>
          <cell r="O61">
            <v>502.1338026341703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</v>
          </cell>
          <cell r="D62">
            <v>77.83832155799386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</v>
          </cell>
        </row>
        <row r="63">
          <cell r="A63" t="str">
            <v>Предварит. итог</v>
          </cell>
          <cell r="B63">
            <v>6721.408566135287</v>
          </cell>
          <cell r="C63">
            <v>7353.626996009772</v>
          </cell>
          <cell r="D63">
            <v>7574.415786577297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836.0047373734649</v>
          </cell>
          <cell r="D65">
            <v>601.3912032773279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356.04832</v>
          </cell>
          <cell r="C66">
            <v>395.26712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1169.88079</v>
          </cell>
          <cell r="O66">
            <v>97.49006583333333</v>
          </cell>
        </row>
        <row r="67">
          <cell r="A67" t="str">
            <v>Предварит. итог</v>
          </cell>
          <cell r="B67">
            <v>787.6859485382413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</v>
          </cell>
          <cell r="D69">
            <v>8594.372339854624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</v>
          </cell>
          <cell r="D71">
            <v>190.07041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649.51524</v>
          </cell>
          <cell r="O71">
            <v>54.12627</v>
          </cell>
        </row>
        <row r="72">
          <cell r="A72" t="str">
            <v>Роялти</v>
          </cell>
          <cell r="B72">
            <v>110.25273177254643</v>
          </cell>
          <cell r="C72">
            <v>62.03907562454</v>
          </cell>
          <cell r="D72">
            <v>71.27640452893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</v>
          </cell>
        </row>
        <row r="73">
          <cell r="A73" t="str">
            <v>Налог в соцфонд</v>
          </cell>
          <cell r="B73">
            <v>89.793</v>
          </cell>
          <cell r="C73">
            <v>100.573</v>
          </cell>
          <cell r="D73">
            <v>-84.549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105.817</v>
          </cell>
          <cell r="O73">
            <v>8.818083333333332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0.026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882.0904288304985</v>
          </cell>
          <cell r="C83">
            <v>981.707516765661</v>
          </cell>
          <cell r="D83">
            <v>897.2413182937987</v>
          </cell>
          <cell r="E83">
            <v>0</v>
          </cell>
          <cell r="F83">
            <v>0</v>
          </cell>
          <cell r="G83">
            <v>0</v>
          </cell>
          <cell r="H83">
            <v>609.3758788304984</v>
          </cell>
          <cell r="I83">
            <v>609.3758788304984</v>
          </cell>
          <cell r="J83">
            <v>609.3758788304984</v>
          </cell>
          <cell r="K83">
            <v>609.3758788304984</v>
          </cell>
          <cell r="L83">
            <v>609.3758788304984</v>
          </cell>
          <cell r="M83">
            <v>609.3758788304984</v>
          </cell>
          <cell r="N83">
            <v>6417.29453687295</v>
          </cell>
          <cell r="O83">
            <v>534.7745447394125</v>
          </cell>
        </row>
        <row r="84">
          <cell r="A84" t="str">
            <v>Амортиз., износ, рекультивация</v>
          </cell>
          <cell r="B84">
            <v>3626.13046</v>
          </cell>
          <cell r="C84">
            <v>3086.60583</v>
          </cell>
          <cell r="D84">
            <v>3045.89592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9758.63221</v>
          </cell>
          <cell r="O84">
            <v>813.2193508333334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</v>
          </cell>
          <cell r="C86">
            <v>287.53434582521163</v>
          </cell>
          <cell r="D86">
            <v>290.062</v>
          </cell>
          <cell r="E86">
            <v>341.835</v>
          </cell>
          <cell r="F86">
            <v>553.6241</v>
          </cell>
          <cell r="G86">
            <v>238.918</v>
          </cell>
          <cell r="H86">
            <v>256.694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8610.18190902546</v>
          </cell>
          <cell r="O86">
            <v>717.5151590854549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</v>
          </cell>
          <cell r="E91">
            <v>308.2</v>
          </cell>
          <cell r="F91">
            <v>307.975</v>
          </cell>
          <cell r="G91">
            <v>321.1778</v>
          </cell>
          <cell r="H91">
            <v>313.291304347826</v>
          </cell>
          <cell r="I91">
            <v>310.2548</v>
          </cell>
          <cell r="J91">
            <v>319.1357</v>
          </cell>
          <cell r="K91">
            <v>316.58</v>
          </cell>
          <cell r="L91">
            <v>319.0666666666667</v>
          </cell>
          <cell r="M91">
            <v>333.115</v>
          </cell>
          <cell r="N91">
            <v>333.115</v>
          </cell>
          <cell r="O91">
            <v>309.9923028875714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0.019851988388630996</v>
          </cell>
          <cell r="C99">
            <v>0.03510955744849197</v>
          </cell>
          <cell r="D99">
            <v>0.03547808801748115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</v>
          </cell>
          <cell r="O99">
            <v>0.3661027459497635</v>
          </cell>
        </row>
        <row r="101">
          <cell r="A101" t="str">
            <v>US $/сом</v>
          </cell>
          <cell r="B101">
            <v>48.1919</v>
          </cell>
          <cell r="C101">
            <v>49.0899</v>
          </cell>
          <cell r="D101">
            <v>48.144</v>
          </cell>
          <cell r="E101">
            <v>48.0644</v>
          </cell>
          <cell r="F101">
            <v>47.8792</v>
          </cell>
          <cell r="G101">
            <v>46.1499</v>
          </cell>
          <cell r="H101">
            <v>46.2832</v>
          </cell>
          <cell r="I101">
            <v>46.1949</v>
          </cell>
          <cell r="J101">
            <v>46.0004</v>
          </cell>
          <cell r="K101">
            <v>46.0612</v>
          </cell>
          <cell r="L101">
            <v>46.0127</v>
          </cell>
          <cell r="M101">
            <v>46.0949</v>
          </cell>
          <cell r="N101">
            <v>46.0949</v>
          </cell>
          <cell r="O101">
            <v>46.91200833333335</v>
          </cell>
        </row>
        <row r="102">
          <cell r="A102" t="str">
            <v>US $/канадский доллар</v>
          </cell>
          <cell r="B102">
            <v>1.5875</v>
          </cell>
          <cell r="C102">
            <v>1.6084</v>
          </cell>
          <cell r="D102">
            <v>1.5926</v>
          </cell>
          <cell r="E102">
            <v>1.5616</v>
          </cell>
          <cell r="F102">
            <v>1.534</v>
          </cell>
          <cell r="G102">
            <v>1.5163</v>
          </cell>
          <cell r="H102">
            <v>1.5713</v>
          </cell>
          <cell r="I102">
            <v>1.557</v>
          </cell>
          <cell r="J102">
            <v>1.5778</v>
          </cell>
          <cell r="K102">
            <v>1.5658</v>
          </cell>
          <cell r="L102">
            <v>1.56432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>1998 </v>
          </cell>
          <cell r="D6" t="str">
            <v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>1998 </v>
          </cell>
          <cell r="L6" t="str">
            <v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2164.67874</v>
          </cell>
          <cell r="F8">
            <v>2411.139036</v>
          </cell>
          <cell r="G8">
            <v>715.3293659382613</v>
          </cell>
          <cell r="H8" t="e">
            <v>#REF!</v>
          </cell>
          <cell r="J8">
            <v>21952</v>
          </cell>
          <cell r="K8">
            <v>25745.562</v>
          </cell>
          <cell r="L8">
            <v>27855.882</v>
          </cell>
          <cell r="M8">
            <v>25976.14488</v>
          </cell>
          <cell r="N8">
            <v>28933.668432000002</v>
          </cell>
          <cell r="O8">
            <v>8583.952391259136</v>
          </cell>
        </row>
        <row r="9">
          <cell r="A9" t="str">
            <v>Milling</v>
          </cell>
          <cell r="B9">
            <v>2195.1417500000002</v>
          </cell>
          <cell r="C9">
            <v>2798.227833333333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551.2548753752002</v>
          </cell>
          <cell r="H9">
            <v>608.9676066666667</v>
          </cell>
          <cell r="J9">
            <v>26341.701</v>
          </cell>
          <cell r="K9">
            <v>33578.734</v>
          </cell>
          <cell r="L9">
            <v>28999.909</v>
          </cell>
          <cell r="M9">
            <v>29176.882</v>
          </cell>
          <cell r="N9">
            <v>30903.253899999996</v>
          </cell>
          <cell r="O9">
            <v>6615.058504502402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</v>
          </cell>
          <cell r="H10">
            <v>555.1004583333332</v>
          </cell>
          <cell r="J10">
            <v>37569.46</v>
          </cell>
          <cell r="K10">
            <v>37073.489</v>
          </cell>
          <cell r="L10">
            <v>30738.477</v>
          </cell>
          <cell r="M10">
            <v>28717.256</v>
          </cell>
          <cell r="N10">
            <v>26859.07614</v>
          </cell>
          <cell r="O10">
            <v>6025.605631610044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0.013416666666666667</v>
          </cell>
          <cell r="E11">
            <v>12.511166666666659</v>
          </cell>
          <cell r="F11">
            <v>0.020495833333331583</v>
          </cell>
          <cell r="G11">
            <v>35.40290177923112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7155.263416666667</v>
          </cell>
          <cell r="C12">
            <v>8033.14875</v>
          </cell>
          <cell r="D12">
            <v>7299.517833333333</v>
          </cell>
          <cell r="E12">
            <v>7001.701406666666</v>
          </cell>
          <cell r="F12">
            <v>7224.687035166667</v>
          </cell>
          <cell r="G12">
            <v>1804.120945726863</v>
          </cell>
          <cell r="H12" t="e">
            <v>#REF!</v>
          </cell>
          <cell r="J12">
            <v>85863.161</v>
          </cell>
          <cell r="K12">
            <v>96397.785</v>
          </cell>
          <cell r="L12">
            <v>87594.42899999999</v>
          </cell>
          <cell r="M12">
            <v>84020.41688000002</v>
          </cell>
          <cell r="N12">
            <v>86696.244422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</v>
          </cell>
          <cell r="D14">
            <v>509.3335</v>
          </cell>
          <cell r="E14">
            <v>577.6625833333333</v>
          </cell>
          <cell r="F14">
            <v>531.8607816666666</v>
          </cell>
          <cell r="G14">
            <v>155.7527974324195</v>
          </cell>
          <cell r="H14">
            <v>143.23929583333333</v>
          </cell>
          <cell r="J14">
            <v>3988.468</v>
          </cell>
          <cell r="K14">
            <v>7358.271</v>
          </cell>
          <cell r="L14">
            <v>6112.145</v>
          </cell>
          <cell r="M14">
            <v>6931.950999999999</v>
          </cell>
          <cell r="N14">
            <v>6382.32938</v>
          </cell>
          <cell r="O14">
            <v>1869.033569189034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412.6329166666667</v>
          </cell>
          <cell r="E15">
            <v>458.9629166666666</v>
          </cell>
          <cell r="F15">
            <v>444.4324933333333</v>
          </cell>
          <cell r="G15">
            <v>97.49006583333333</v>
          </cell>
          <cell r="H15">
            <v>0</v>
          </cell>
          <cell r="J15">
            <v>5523</v>
          </cell>
          <cell r="K15">
            <v>5574.149</v>
          </cell>
          <cell r="L15">
            <v>4951.743</v>
          </cell>
          <cell r="M15">
            <v>5507.554999999999</v>
          </cell>
          <cell r="N15">
            <v>5333.18992</v>
          </cell>
          <cell r="O15">
            <v>1169.88079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976.293275</v>
          </cell>
          <cell r="G17">
            <v>253.24286326575285</v>
          </cell>
          <cell r="H17">
            <v>143.23929583333333</v>
          </cell>
          <cell r="J17">
            <v>9511.468</v>
          </cell>
          <cell r="K17">
            <v>12932.42</v>
          </cell>
          <cell r="L17">
            <v>12903.888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8374.48425</v>
          </cell>
          <cell r="E19">
            <v>8038.326906666666</v>
          </cell>
          <cell r="F19">
            <v>8200.980310166666</v>
          </cell>
          <cell r="G19">
            <v>2057.3638089926158</v>
          </cell>
          <cell r="H19" t="e">
            <v>#REF!</v>
          </cell>
          <cell r="J19">
            <v>95374.62899999999</v>
          </cell>
          <cell r="K19">
            <v>109330.205</v>
          </cell>
          <cell r="L19">
            <v>100498.317</v>
          </cell>
          <cell r="M19">
            <v>96459.92288000001</v>
          </cell>
          <cell r="N19">
            <v>98411.763722</v>
          </cell>
          <cell r="O19">
            <v>24688.36570791139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429.0155</v>
          </cell>
          <cell r="E21">
            <v>224.56269166666667</v>
          </cell>
          <cell r="F21">
            <v>243.279985</v>
          </cell>
          <cell r="G21">
            <v>54.12627</v>
          </cell>
          <cell r="H21">
            <v>220.7302791666667</v>
          </cell>
          <cell r="J21">
            <v>1936</v>
          </cell>
          <cell r="K21">
            <v>2616.344</v>
          </cell>
          <cell r="L21">
            <v>5148.386</v>
          </cell>
          <cell r="M21">
            <v>2694.7523</v>
          </cell>
          <cell r="N21">
            <v>2919.35982</v>
          </cell>
          <cell r="O21">
            <v>649.51524</v>
          </cell>
        </row>
        <row r="22">
          <cell r="A22" t="str">
            <v>Royalty Tax</v>
          </cell>
          <cell r="B22">
            <v>57.5</v>
          </cell>
          <cell r="C22">
            <v>81.76075</v>
          </cell>
          <cell r="D22">
            <v>76.59191666666666</v>
          </cell>
          <cell r="E22">
            <v>84.21093628333334</v>
          </cell>
          <cell r="F22">
            <v>91.22998416666667</v>
          </cell>
          <cell r="G22">
            <v>20.2973509938347</v>
          </cell>
          <cell r="H22">
            <v>82.773855</v>
          </cell>
          <cell r="J22">
            <v>690</v>
          </cell>
          <cell r="K22">
            <v>981.129</v>
          </cell>
          <cell r="L22">
            <v>918.171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33.03458333333334</v>
          </cell>
          <cell r="C23">
            <v>0.8533333333333334</v>
          </cell>
          <cell r="D23">
            <v>8.333333333333333E-05</v>
          </cell>
          <cell r="E23">
            <v>6.25</v>
          </cell>
          <cell r="F23">
            <v>45.58392666666666</v>
          </cell>
          <cell r="G23">
            <v>8.818083333333332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0.001</v>
          </cell>
          <cell r="M23">
            <v>75</v>
          </cell>
          <cell r="N23">
            <v>547.0071199999999</v>
          </cell>
          <cell r="O23">
            <v>105.817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1489.50094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0.005750000000000001</v>
          </cell>
          <cell r="C25">
            <v>0.22175</v>
          </cell>
          <cell r="D25">
            <v>0.13241666666666665</v>
          </cell>
          <cell r="E25">
            <v>0.016999999999999998</v>
          </cell>
          <cell r="F25">
            <v>0</v>
          </cell>
          <cell r="G25" t="e">
            <v>#N/A</v>
          </cell>
          <cell r="H25">
            <v>0</v>
          </cell>
          <cell r="J25">
            <v>0.069</v>
          </cell>
          <cell r="K25">
            <v>2.661</v>
          </cell>
          <cell r="L25">
            <v>1.589</v>
          </cell>
          <cell r="M25">
            <v>0.204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60.88291666666667</v>
          </cell>
          <cell r="E27">
            <v>37.18378583333333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</v>
          </cell>
          <cell r="L27">
            <v>729.663</v>
          </cell>
          <cell r="M27">
            <v>446.20543</v>
          </cell>
          <cell r="N27">
            <v>2017.8944500000002</v>
          </cell>
          <cell r="O27">
            <v>607.2039199999999</v>
          </cell>
        </row>
        <row r="28">
          <cell r="A28" t="str">
            <v>Other Income / Expense</v>
          </cell>
          <cell r="B28">
            <v>-68.33716666666668</v>
          </cell>
          <cell r="C28">
            <v>166.03908333333334</v>
          </cell>
          <cell r="D28">
            <v>63.82083333333333</v>
          </cell>
          <cell r="E28">
            <v>25.741330833333336</v>
          </cell>
          <cell r="F28">
            <v>40.593655</v>
          </cell>
          <cell r="G28">
            <v>30.536649449804454</v>
          </cell>
          <cell r="H28">
            <v>0</v>
          </cell>
          <cell r="J28">
            <v>-820.046</v>
          </cell>
          <cell r="K28">
            <v>1092.5</v>
          </cell>
          <cell r="L28">
            <v>765.706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</v>
          </cell>
          <cell r="C29">
            <v>609.1908333333333</v>
          </cell>
          <cell r="D29">
            <v>743.4630833333333</v>
          </cell>
          <cell r="E29">
            <v>502.09082294999996</v>
          </cell>
          <cell r="F29">
            <v>719.3675391666667</v>
          </cell>
          <cell r="G29" t="e">
            <v>#N/A</v>
          </cell>
          <cell r="H29">
            <v>597.0912641666667</v>
          </cell>
          <cell r="J29">
            <v>3458.523</v>
          </cell>
          <cell r="K29">
            <v>6410.321</v>
          </cell>
          <cell r="L29">
            <v>8920.366000000002</v>
          </cell>
          <cell r="M29">
            <v>6025.089875399999</v>
          </cell>
          <cell r="N29">
            <v>8633.80503</v>
          </cell>
          <cell r="O29" t="e">
            <v>#N/A</v>
          </cell>
        </row>
        <row r="31">
          <cell r="A31" t="str">
            <v>TOTAL CASH COSTS</v>
          </cell>
          <cell r="B31">
            <v>8236.088916666666</v>
          </cell>
          <cell r="C31">
            <v>9720.041250000002</v>
          </cell>
          <cell r="D31">
            <v>9117.947333333334</v>
          </cell>
          <cell r="E31">
            <v>8540.417729616665</v>
          </cell>
          <cell r="F31">
            <v>8920.347849333333</v>
          </cell>
          <cell r="G31" t="e">
            <v>#N/A</v>
          </cell>
          <cell r="H31" t="e">
            <v>#REF!</v>
          </cell>
          <cell r="J31">
            <v>98833.15199999999</v>
          </cell>
          <cell r="K31">
            <v>115740.526</v>
          </cell>
          <cell r="L31">
            <v>109418.68299999999</v>
          </cell>
          <cell r="M31">
            <v>102485.0127554</v>
          </cell>
          <cell r="N31">
            <v>107045.568752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</v>
          </cell>
          <cell r="F33">
            <v>1848.8887341666666</v>
          </cell>
          <cell r="G33">
            <v>534.7745447394125</v>
          </cell>
          <cell r="H33">
            <v>1701.8496783333333</v>
          </cell>
          <cell r="J33">
            <v>42584.728</v>
          </cell>
          <cell r="K33">
            <v>46139.4</v>
          </cell>
          <cell r="L33">
            <v>34889.953</v>
          </cell>
          <cell r="M33">
            <v>36122.61198</v>
          </cell>
          <cell r="N33">
            <v>22186.664810000002</v>
          </cell>
          <cell r="O33">
            <v>6417.29453687295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</v>
          </cell>
          <cell r="D34">
            <v>5338.944166666667</v>
          </cell>
          <cell r="E34">
            <v>5564.083370477405</v>
          </cell>
          <cell r="F34">
            <v>5508.397551666666</v>
          </cell>
          <cell r="G34">
            <v>813.2193508333334</v>
          </cell>
          <cell r="H34">
            <v>4159.955916666667</v>
          </cell>
          <cell r="J34">
            <v>42881.659</v>
          </cell>
          <cell r="K34">
            <v>53832.691</v>
          </cell>
          <cell r="L34">
            <v>64068.905</v>
          </cell>
          <cell r="M34">
            <v>66769.00044572886</v>
          </cell>
          <cell r="N34">
            <v>66100.77062</v>
          </cell>
          <cell r="O34">
            <v>9758.63221</v>
          </cell>
        </row>
        <row r="35">
          <cell r="A35" t="str">
            <v>TOTAL COSTS</v>
          </cell>
          <cell r="B35">
            <v>15358.287833333334</v>
          </cell>
          <cell r="C35">
            <v>17976.00591666667</v>
          </cell>
          <cell r="D35">
            <v>17364.424833333334</v>
          </cell>
          <cell r="E35">
            <v>17114.71876509407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1642.7305</v>
          </cell>
          <cell r="C37">
            <v>682.6503333333334</v>
          </cell>
          <cell r="D37">
            <v>553.77525</v>
          </cell>
          <cell r="E37">
            <v>887.1085833333333</v>
          </cell>
          <cell r="F37">
            <v>385.5149358333333</v>
          </cell>
          <cell r="G37">
            <v>717.5151590854549</v>
          </cell>
          <cell r="H37">
            <v>413.375</v>
          </cell>
          <cell r="J37">
            <v>19712.766</v>
          </cell>
          <cell r="K37">
            <v>8191.804</v>
          </cell>
          <cell r="L37">
            <v>6645.303</v>
          </cell>
          <cell r="M37">
            <v>10645.303000000002</v>
          </cell>
          <cell r="N37">
            <v>4626.179230000001</v>
          </cell>
          <cell r="O37">
            <v>8610.18190902546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</v>
          </cell>
          <cell r="F39">
            <v>62726.54439803308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670015.6068755393</v>
          </cell>
          <cell r="N39">
            <v>752718.5327763967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</v>
          </cell>
          <cell r="E40">
            <v>257.17171666666667</v>
          </cell>
          <cell r="F40">
            <v>275.9789</v>
          </cell>
          <cell r="G40">
            <v>309.9923028875714</v>
          </cell>
          <cell r="H40">
            <v>290</v>
          </cell>
          <cell r="J40">
            <v>331.3</v>
          </cell>
          <cell r="K40">
            <v>294.18</v>
          </cell>
          <cell r="L40">
            <v>278.9875</v>
          </cell>
          <cell r="M40">
            <v>271.77</v>
          </cell>
          <cell r="N40">
            <v>275.9789</v>
          </cell>
          <cell r="O40">
            <v>333.115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169.4618940078523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334.3538605092373</v>
          </cell>
          <cell r="D43">
            <v>341.30261759180246</v>
          </cell>
          <cell r="E43">
            <v>306.5251362410117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</v>
          </cell>
          <cell r="M43">
            <v>306.5251362410118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0.03797564022274859</v>
          </cell>
          <cell r="D47">
            <v>0.03189136728197034</v>
          </cell>
          <cell r="E47">
            <v>0.051833079789930014</v>
          </cell>
          <cell r="F47">
            <v>0.023683720412443463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0.03797554410088122</v>
          </cell>
          <cell r="L47">
            <v>0.03189068729820552</v>
          </cell>
          <cell r="M47">
            <v>0.05183307978993001</v>
          </cell>
          <cell r="N47">
            <v>0.023683551324944523</v>
          </cell>
          <cell r="O47">
            <v>0.3661027459497636</v>
          </cell>
        </row>
        <row r="49">
          <cell r="A49" t="str">
            <v>US $ / Som - exhange rate</v>
          </cell>
          <cell r="B49">
            <v>17.3634</v>
          </cell>
          <cell r="C49">
            <v>20.7293</v>
          </cell>
          <cell r="D49">
            <v>38.8682</v>
          </cell>
          <cell r="E49">
            <v>43.75524028699999</v>
          </cell>
          <cell r="F49">
            <v>48.43660833333334</v>
          </cell>
          <cell r="G49">
            <v>46.91200833333335</v>
          </cell>
          <cell r="H49">
            <v>50</v>
          </cell>
          <cell r="J49">
            <v>17.3634</v>
          </cell>
          <cell r="K49">
            <v>20.7293</v>
          </cell>
          <cell r="L49">
            <v>38.8682</v>
          </cell>
          <cell r="M49">
            <v>48.431</v>
          </cell>
          <cell r="N49">
            <v>47.7186</v>
          </cell>
          <cell r="O49">
            <v>46.0949</v>
          </cell>
        </row>
        <row r="50">
          <cell r="A50" t="str">
            <v>US $ / Cnd $ - exchange rate</v>
          </cell>
          <cell r="B50">
            <v>1.3804</v>
          </cell>
          <cell r="C50">
            <v>1.4828</v>
          </cell>
          <cell r="D50">
            <v>1.4868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</v>
          </cell>
          <cell r="K50">
            <v>1.4828</v>
          </cell>
          <cell r="L50">
            <v>1.4868</v>
          </cell>
          <cell r="M50">
            <v>1.5005</v>
          </cell>
          <cell r="N50">
            <v>1.5898</v>
          </cell>
          <cell r="O50">
            <v>1.5768</v>
          </cell>
        </row>
        <row r="54">
          <cell r="A54" t="str">
            <v>                             КУМТОР ОПЕРЕЙТИНГ КОМПАНИ</v>
          </cell>
        </row>
        <row r="55">
          <cell r="A55" t="str">
            <v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>1998 </v>
          </cell>
          <cell r="L58" t="str">
            <v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2164.67874</v>
          </cell>
          <cell r="F60">
            <v>2411.139036</v>
          </cell>
          <cell r="G60">
            <v>715.3293659382613</v>
          </cell>
          <cell r="H60" t="e">
            <v>#REF!</v>
          </cell>
          <cell r="J60">
            <v>21952</v>
          </cell>
          <cell r="K60">
            <v>25745.562</v>
          </cell>
          <cell r="L60">
            <v>27855.882</v>
          </cell>
          <cell r="M60">
            <v>25976.14488</v>
          </cell>
          <cell r="N60">
            <v>28933.668432000002</v>
          </cell>
          <cell r="O60">
            <v>8583.952391259136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2798.227833333333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551.2548753752002</v>
          </cell>
          <cell r="H61">
            <v>608.9676066666667</v>
          </cell>
          <cell r="J61">
            <v>26341.701</v>
          </cell>
          <cell r="K61">
            <v>33578.734</v>
          </cell>
          <cell r="L61">
            <v>28999.909</v>
          </cell>
          <cell r="M61">
            <v>29176.882</v>
          </cell>
          <cell r="N61">
            <v>30903.253899999996</v>
          </cell>
          <cell r="O61">
            <v>6615.058504502402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</v>
          </cell>
          <cell r="H62">
            <v>555.1004583333332</v>
          </cell>
          <cell r="J62">
            <v>37569.46</v>
          </cell>
          <cell r="K62">
            <v>37073.489</v>
          </cell>
          <cell r="L62">
            <v>30738.477</v>
          </cell>
          <cell r="M62">
            <v>28717.256</v>
          </cell>
          <cell r="N62">
            <v>26859.07614</v>
          </cell>
          <cell r="O62">
            <v>6025.605631610044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0.013416666666666667</v>
          </cell>
          <cell r="E63">
            <v>12.511166666666659</v>
          </cell>
          <cell r="F63">
            <v>0.020495833333331583</v>
          </cell>
          <cell r="G63">
            <v>35.40290177923112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7155.263416666667</v>
          </cell>
          <cell r="C64">
            <v>8033.14875</v>
          </cell>
          <cell r="D64">
            <v>7299.517833333333</v>
          </cell>
          <cell r="E64">
            <v>7001.701406666666</v>
          </cell>
          <cell r="F64">
            <v>7224.687035166667</v>
          </cell>
          <cell r="G64">
            <v>1804.120945726863</v>
          </cell>
          <cell r="H64" t="e">
            <v>#REF!</v>
          </cell>
          <cell r="J64">
            <v>85863.161</v>
          </cell>
          <cell r="K64">
            <v>96397.785</v>
          </cell>
          <cell r="L64">
            <v>87594.42899999999</v>
          </cell>
          <cell r="M64">
            <v>84020.41688000002</v>
          </cell>
          <cell r="N64">
            <v>86696.244422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</v>
          </cell>
          <cell r="D66">
            <v>509.3335</v>
          </cell>
          <cell r="E66">
            <v>577.6625833333333</v>
          </cell>
          <cell r="F66">
            <v>531.8607816666666</v>
          </cell>
          <cell r="G66">
            <v>155.7527974324195</v>
          </cell>
          <cell r="H66">
            <v>143.23929583333333</v>
          </cell>
          <cell r="J66">
            <v>3988.468</v>
          </cell>
          <cell r="K66">
            <v>7358.271</v>
          </cell>
          <cell r="L66">
            <v>6112.145</v>
          </cell>
          <cell r="M66">
            <v>6931.950999999999</v>
          </cell>
          <cell r="N66">
            <v>6382.32938</v>
          </cell>
          <cell r="O66">
            <v>1869.033569189034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412.6329166666667</v>
          </cell>
          <cell r="E67">
            <v>458.9629166666666</v>
          </cell>
          <cell r="F67">
            <v>444.4324933333333</v>
          </cell>
          <cell r="G67">
            <v>97.49006583333333</v>
          </cell>
          <cell r="H67">
            <v>0</v>
          </cell>
          <cell r="J67">
            <v>5523</v>
          </cell>
          <cell r="K67">
            <v>5574.149</v>
          </cell>
          <cell r="L67">
            <v>4951.743</v>
          </cell>
          <cell r="M67">
            <v>5507.554999999999</v>
          </cell>
          <cell r="N67">
            <v>5333.18992</v>
          </cell>
          <cell r="O67">
            <v>1169.88079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976.293275</v>
          </cell>
          <cell r="G69">
            <v>253.24286326575285</v>
          </cell>
          <cell r="H69">
            <v>143.23929583333333</v>
          </cell>
          <cell r="J69">
            <v>9511.468</v>
          </cell>
          <cell r="K69">
            <v>12932.42</v>
          </cell>
          <cell r="L69">
            <v>12903.888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8374.48425</v>
          </cell>
          <cell r="E71">
            <v>8038.326906666666</v>
          </cell>
          <cell r="F71">
            <v>8200.980310166666</v>
          </cell>
          <cell r="G71">
            <v>2057.3638089926158</v>
          </cell>
          <cell r="H71" t="e">
            <v>#REF!</v>
          </cell>
          <cell r="J71">
            <v>95374.62899999999</v>
          </cell>
          <cell r="K71">
            <v>109330.205</v>
          </cell>
          <cell r="L71">
            <v>100498.317</v>
          </cell>
          <cell r="M71">
            <v>96459.92288000001</v>
          </cell>
          <cell r="N71">
            <v>98411.763722</v>
          </cell>
          <cell r="O71">
            <v>24688.36570791139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429.0155</v>
          </cell>
          <cell r="E73">
            <v>224.56269166666667</v>
          </cell>
          <cell r="F73">
            <v>243.279985</v>
          </cell>
          <cell r="G73">
            <v>54.12627</v>
          </cell>
          <cell r="H73">
            <v>220.7302791666667</v>
          </cell>
          <cell r="J73">
            <v>1936</v>
          </cell>
          <cell r="K73">
            <v>2616.344</v>
          </cell>
          <cell r="L73">
            <v>5148.386</v>
          </cell>
          <cell r="M73">
            <v>2694.7523</v>
          </cell>
          <cell r="N73">
            <v>2919.35982</v>
          </cell>
          <cell r="O73">
            <v>649.51524</v>
          </cell>
        </row>
        <row r="74">
          <cell r="A74" t="str">
            <v>Роялти</v>
          </cell>
          <cell r="B74">
            <v>57.5</v>
          </cell>
          <cell r="C74">
            <v>81.76075</v>
          </cell>
          <cell r="D74">
            <v>76.59191666666666</v>
          </cell>
          <cell r="E74">
            <v>84.21093628333334</v>
          </cell>
          <cell r="F74">
            <v>91.22998416666667</v>
          </cell>
          <cell r="G74">
            <v>20.2973509938347</v>
          </cell>
          <cell r="H74">
            <v>82.773855</v>
          </cell>
          <cell r="J74">
            <v>690</v>
          </cell>
          <cell r="K74">
            <v>981.129</v>
          </cell>
          <cell r="L74">
            <v>918.171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33.03458333333334</v>
          </cell>
          <cell r="C75">
            <v>0.8533333333333334</v>
          </cell>
          <cell r="D75">
            <v>8.333333333333333E-05</v>
          </cell>
          <cell r="E75">
            <v>6.25</v>
          </cell>
          <cell r="F75">
            <v>45.58392666666666</v>
          </cell>
          <cell r="G75">
            <v>8.818083333333332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0.001</v>
          </cell>
          <cell r="M75">
            <v>75</v>
          </cell>
          <cell r="N75">
            <v>547.0071199999999</v>
          </cell>
          <cell r="O75">
            <v>105.817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1489.50094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0.005750000000000001</v>
          </cell>
          <cell r="C77">
            <v>0.22175</v>
          </cell>
          <cell r="D77">
            <v>0.13241666666666665</v>
          </cell>
          <cell r="E77">
            <v>0.016999999999999998</v>
          </cell>
          <cell r="F77">
            <v>0</v>
          </cell>
          <cell r="G77" t="e">
            <v>#N/A</v>
          </cell>
          <cell r="H77">
            <v>0</v>
          </cell>
          <cell r="J77">
            <v>0.069</v>
          </cell>
          <cell r="K77">
            <v>2.661</v>
          </cell>
          <cell r="L77">
            <v>1.589</v>
          </cell>
          <cell r="M77">
            <v>0.204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60.88291666666667</v>
          </cell>
          <cell r="E78">
            <v>37.18378583333333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</v>
          </cell>
          <cell r="L78">
            <v>729.663</v>
          </cell>
          <cell r="M78">
            <v>446.20543</v>
          </cell>
          <cell r="N78">
            <v>2017.8944500000002</v>
          </cell>
          <cell r="O78">
            <v>607.2039199999999</v>
          </cell>
        </row>
        <row r="79">
          <cell r="A79" t="str">
            <v>Прочие прибыль/расходы</v>
          </cell>
          <cell r="B79">
            <v>-68.33716666666668</v>
          </cell>
          <cell r="C79">
            <v>166.03908333333334</v>
          </cell>
          <cell r="D79">
            <v>63.82083333333333</v>
          </cell>
          <cell r="E79">
            <v>25.741330833333336</v>
          </cell>
          <cell r="F79">
            <v>40.593655</v>
          </cell>
          <cell r="G79">
            <v>30.536649449804454</v>
          </cell>
          <cell r="H79">
            <v>0</v>
          </cell>
          <cell r="J79">
            <v>-820.046</v>
          </cell>
          <cell r="K79">
            <v>1092.5</v>
          </cell>
          <cell r="L79">
            <v>765.706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</v>
          </cell>
          <cell r="C80">
            <v>609.1908333333333</v>
          </cell>
          <cell r="D80">
            <v>743.4630833333333</v>
          </cell>
          <cell r="E80">
            <v>502.09082294999996</v>
          </cell>
          <cell r="F80">
            <v>719.3675391666667</v>
          </cell>
          <cell r="G80" t="e">
            <v>#N/A</v>
          </cell>
          <cell r="H80">
            <v>597.0912641666667</v>
          </cell>
          <cell r="J80">
            <v>3458.523</v>
          </cell>
          <cell r="K80">
            <v>6410.321</v>
          </cell>
          <cell r="L80">
            <v>8920.366000000002</v>
          </cell>
          <cell r="M80">
            <v>6025.089875399999</v>
          </cell>
          <cell r="N80">
            <v>8633.80503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8236.088916666666</v>
          </cell>
          <cell r="C82">
            <v>9720.041250000002</v>
          </cell>
          <cell r="D82">
            <v>9117.947333333334</v>
          </cell>
          <cell r="E82">
            <v>8540.417729616665</v>
          </cell>
          <cell r="F82">
            <v>8920.347849333333</v>
          </cell>
          <cell r="G82" t="e">
            <v>#N/A</v>
          </cell>
          <cell r="H82" t="e">
            <v>#REF!</v>
          </cell>
          <cell r="J82">
            <v>98833.15199999999</v>
          </cell>
          <cell r="K82">
            <v>115740.526</v>
          </cell>
          <cell r="L82">
            <v>109418.68299999999</v>
          </cell>
          <cell r="M82">
            <v>102485.0127554</v>
          </cell>
          <cell r="N82">
            <v>107045.568752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</v>
          </cell>
          <cell r="F84">
            <v>1848.8887341666666</v>
          </cell>
          <cell r="G84">
            <v>534.7745447394125</v>
          </cell>
          <cell r="H84">
            <v>1701.8496783333333</v>
          </cell>
          <cell r="J84">
            <v>42584.728</v>
          </cell>
          <cell r="K84">
            <v>46139.4</v>
          </cell>
          <cell r="L84">
            <v>34889.953</v>
          </cell>
          <cell r="M84">
            <v>36122.61198</v>
          </cell>
          <cell r="N84">
            <v>22186.664810000002</v>
          </cell>
          <cell r="O84">
            <v>6417.29453687295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</v>
          </cell>
          <cell r="D85">
            <v>5338.944166666667</v>
          </cell>
          <cell r="E85">
            <v>5564.083370477405</v>
          </cell>
          <cell r="F85">
            <v>5508.397551666666</v>
          </cell>
          <cell r="G85">
            <v>813.2193508333334</v>
          </cell>
          <cell r="H85">
            <v>4159.955916666667</v>
          </cell>
          <cell r="J85">
            <v>42881.659</v>
          </cell>
          <cell r="K85">
            <v>53832.691</v>
          </cell>
          <cell r="L85">
            <v>64068.905</v>
          </cell>
          <cell r="M85">
            <v>66769.00044572886</v>
          </cell>
          <cell r="N85">
            <v>66100.77062</v>
          </cell>
          <cell r="O85">
            <v>9758.63221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17976.00591666667</v>
          </cell>
          <cell r="D86">
            <v>17364.424833333334</v>
          </cell>
          <cell r="E86">
            <v>17114.71876509407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1642.7305</v>
          </cell>
          <cell r="C88">
            <v>682.6503333333334</v>
          </cell>
          <cell r="D88">
            <v>553.77525</v>
          </cell>
          <cell r="E88">
            <v>887.1085833333333</v>
          </cell>
          <cell r="F88">
            <v>385.5149358333333</v>
          </cell>
          <cell r="G88">
            <v>717.5151590854549</v>
          </cell>
          <cell r="H88">
            <v>413.375</v>
          </cell>
          <cell r="J88">
            <v>19712.766</v>
          </cell>
          <cell r="K88">
            <v>8191.804</v>
          </cell>
          <cell r="L88">
            <v>6645.303</v>
          </cell>
          <cell r="M88">
            <v>10645.303000000002</v>
          </cell>
          <cell r="N88">
            <v>4626.179230000001</v>
          </cell>
          <cell r="O88">
            <v>8610.18190902546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</v>
          </cell>
          <cell r="F90">
            <v>62726.54439803308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670015.6068755393</v>
          </cell>
          <cell r="N90">
            <v>752718.5327763967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</v>
          </cell>
          <cell r="E91">
            <v>257.17171666666667</v>
          </cell>
          <cell r="F91">
            <v>275.9789</v>
          </cell>
          <cell r="G91">
            <v>309.9923028875714</v>
          </cell>
          <cell r="H91">
            <v>290</v>
          </cell>
          <cell r="J91">
            <v>331.3</v>
          </cell>
          <cell r="K91">
            <v>294.18</v>
          </cell>
          <cell r="L91">
            <v>278.9875</v>
          </cell>
          <cell r="M91">
            <v>271.77</v>
          </cell>
          <cell r="N91">
            <v>275.9789</v>
          </cell>
          <cell r="O91">
            <v>333.115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169.4618940078523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334.3538605092373</v>
          </cell>
          <cell r="D95">
            <v>341.30261759180246</v>
          </cell>
          <cell r="E95">
            <v>306.5251362410117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</v>
          </cell>
          <cell r="M95">
            <v>306.5251362410118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0.03797564022274859</v>
          </cell>
          <cell r="D97">
            <v>0.03189136728197034</v>
          </cell>
          <cell r="E97">
            <v>0.051833079789930014</v>
          </cell>
          <cell r="F97">
            <v>0.023683720412443463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0.03797554410088122</v>
          </cell>
          <cell r="L97">
            <v>0.03189068729820552</v>
          </cell>
          <cell r="M97">
            <v>0.05183307978993001</v>
          </cell>
          <cell r="N97">
            <v>0.023683551324944523</v>
          </cell>
          <cell r="O97">
            <v>0.3661027459497636</v>
          </cell>
        </row>
        <row r="99">
          <cell r="A99" t="str">
            <v>US $/сом - обменный курс</v>
          </cell>
          <cell r="B99">
            <v>17.3634</v>
          </cell>
          <cell r="C99">
            <v>20.7293</v>
          </cell>
          <cell r="D99">
            <v>38.8682</v>
          </cell>
          <cell r="E99">
            <v>43.75524028699999</v>
          </cell>
          <cell r="F99">
            <v>48.43660833333334</v>
          </cell>
          <cell r="G99">
            <v>46.91200833333335</v>
          </cell>
          <cell r="H99">
            <v>50</v>
          </cell>
          <cell r="J99">
            <v>17.3634</v>
          </cell>
          <cell r="K99">
            <v>20.7293</v>
          </cell>
          <cell r="L99">
            <v>38.8682</v>
          </cell>
          <cell r="M99">
            <v>48.431</v>
          </cell>
          <cell r="N99">
            <v>47.7186</v>
          </cell>
          <cell r="O99">
            <v>46.0949</v>
          </cell>
        </row>
        <row r="100">
          <cell r="A100" t="str">
            <v>US $/Cnd $ - обменный курс</v>
          </cell>
          <cell r="B100">
            <v>1.3804</v>
          </cell>
          <cell r="C100">
            <v>1.4828</v>
          </cell>
          <cell r="D100">
            <v>1.4868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</v>
          </cell>
          <cell r="K100">
            <v>1.4828</v>
          </cell>
          <cell r="L100">
            <v>1.4868</v>
          </cell>
          <cell r="M100">
            <v>1.5005</v>
          </cell>
          <cell r="N100">
            <v>1.5898</v>
          </cell>
          <cell r="O100">
            <v>1.5768</v>
          </cell>
        </row>
      </sheetData>
      <sheetData sheetId="19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</v>
          </cell>
          <cell r="D5">
            <v>8920.347849333333</v>
          </cell>
          <cell r="E5">
            <v>8920.347849333333</v>
          </cell>
          <cell r="F5">
            <v>8920.347849333333</v>
          </cell>
          <cell r="G5">
            <v>8920.347849333333</v>
          </cell>
          <cell r="H5">
            <v>8920.347849333333</v>
          </cell>
          <cell r="I5">
            <v>8920.347849333333</v>
          </cell>
          <cell r="J5">
            <v>8920.347849333333</v>
          </cell>
          <cell r="K5">
            <v>8920.347849333333</v>
          </cell>
          <cell r="L5">
            <v>8920.347849333333</v>
          </cell>
          <cell r="M5">
            <v>8920.347849333333</v>
          </cell>
          <cell r="N5">
            <v>8920.347849333333</v>
          </cell>
        </row>
        <row r="6">
          <cell r="B6" t="str">
            <v>Total Cash Costs - 2000 Average</v>
          </cell>
          <cell r="C6">
            <v>8540.417729616665</v>
          </cell>
          <cell r="D6">
            <v>8540.417729616665</v>
          </cell>
          <cell r="E6">
            <v>8540.417729616665</v>
          </cell>
          <cell r="F6">
            <v>8540.417729616665</v>
          </cell>
          <cell r="G6">
            <v>8540.417729616665</v>
          </cell>
          <cell r="H6">
            <v>8540.417729616665</v>
          </cell>
          <cell r="I6">
            <v>8540.417729616665</v>
          </cell>
          <cell r="J6">
            <v>8540.417729616665</v>
          </cell>
          <cell r="K6">
            <v>8540.417729616665</v>
          </cell>
          <cell r="L6">
            <v>8540.417729616665</v>
          </cell>
          <cell r="M6">
            <v>8540.417729616665</v>
          </cell>
          <cell r="N6">
            <v>8540.417729616665</v>
          </cell>
        </row>
        <row r="7">
          <cell r="B7" t="str">
            <v>Total Cash Costs - 1999 Average</v>
          </cell>
          <cell r="C7">
            <v>9117.947333333334</v>
          </cell>
          <cell r="D7">
            <v>9117.947333333334</v>
          </cell>
          <cell r="E7">
            <v>9117.947333333334</v>
          </cell>
          <cell r="F7">
            <v>9117.947333333334</v>
          </cell>
          <cell r="G7">
            <v>9117.947333333334</v>
          </cell>
          <cell r="H7">
            <v>9117.947333333334</v>
          </cell>
          <cell r="I7">
            <v>9117.947333333334</v>
          </cell>
          <cell r="J7">
            <v>9117.947333333334</v>
          </cell>
          <cell r="K7">
            <v>9117.947333333334</v>
          </cell>
          <cell r="L7">
            <v>9117.947333333334</v>
          </cell>
          <cell r="M7">
            <v>9117.947333333334</v>
          </cell>
          <cell r="N7">
            <v>9117.947333333334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8236.088916666666</v>
          </cell>
          <cell r="D9">
            <v>8236.088916666666</v>
          </cell>
          <cell r="E9">
            <v>8236.088916666666</v>
          </cell>
          <cell r="F9">
            <v>8236.088916666666</v>
          </cell>
          <cell r="G9">
            <v>8236.088916666666</v>
          </cell>
          <cell r="H9">
            <v>8236.088916666666</v>
          </cell>
          <cell r="I9">
            <v>8236.088916666666</v>
          </cell>
          <cell r="J9">
            <v>8236.088916666666</v>
          </cell>
          <cell r="K9">
            <v>8236.088916666666</v>
          </cell>
          <cell r="L9">
            <v>8236.088916666666</v>
          </cell>
          <cell r="M9">
            <v>8236.088916666666</v>
          </cell>
          <cell r="N9">
            <v>8236.088916666666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8162.2339875</v>
          </cell>
          <cell r="D11">
            <v>8162.2339875</v>
          </cell>
          <cell r="E11">
            <v>8162.2339875</v>
          </cell>
          <cell r="F11">
            <v>8162.2339875</v>
          </cell>
          <cell r="G11">
            <v>8162.2339875</v>
          </cell>
          <cell r="H11">
            <v>8162.2339875</v>
          </cell>
          <cell r="I11">
            <v>8162.2339875</v>
          </cell>
          <cell r="J11">
            <v>8162.2339875</v>
          </cell>
          <cell r="K11">
            <v>8162.2339875</v>
          </cell>
          <cell r="L11">
            <v>8162.2339875</v>
          </cell>
          <cell r="M11">
            <v>8162.2339875</v>
          </cell>
          <cell r="N11">
            <v>8162.2339875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</v>
          </cell>
          <cell r="D41">
            <v>152.959142598655</v>
          </cell>
          <cell r="E41">
            <v>152.959142598655</v>
          </cell>
          <cell r="F41">
            <v>152.959142598655</v>
          </cell>
          <cell r="G41">
            <v>152.959142598655</v>
          </cell>
          <cell r="H41">
            <v>152.959142598655</v>
          </cell>
          <cell r="I41">
            <v>152.959142598655</v>
          </cell>
          <cell r="J41">
            <v>152.959142598655</v>
          </cell>
          <cell r="K41">
            <v>152.959142598655</v>
          </cell>
          <cell r="L41">
            <v>152.959142598655</v>
          </cell>
          <cell r="M41">
            <v>152.959142598655</v>
          </cell>
          <cell r="N41">
            <v>152.959142598655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</v>
          </cell>
          <cell r="E11" t="str">
            <v>Operating Materials &amp; Supplies</v>
          </cell>
          <cell r="G11">
            <v>35103.80223</v>
          </cell>
          <cell r="H11">
            <v>37039.76406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</v>
          </cell>
          <cell r="B12">
            <v>1141.996</v>
          </cell>
          <cell r="C12">
            <v>783.8799900000001</v>
          </cell>
          <cell r="E12" t="str">
            <v>Maintenance Materials &amp; Supplies</v>
          </cell>
          <cell r="G12">
            <v>19878.73263</v>
          </cell>
          <cell r="H12">
            <v>17930.23</v>
          </cell>
          <cell r="I12">
            <v>-1948.502629999999</v>
          </cell>
          <cell r="K12">
            <v>17930.228</v>
          </cell>
          <cell r="L12">
            <v>0</v>
          </cell>
        </row>
        <row r="13">
          <cell r="A13">
            <v>-1.80425</v>
          </cell>
          <cell r="B13">
            <v>8.151</v>
          </cell>
          <cell r="C13">
            <v>9.95525</v>
          </cell>
          <cell r="E13" t="str">
            <v>Procurement</v>
          </cell>
          <cell r="G13">
            <v>60.918479999999995</v>
          </cell>
          <cell r="H13">
            <v>97.804</v>
          </cell>
          <cell r="I13">
            <v>36.88552000000001</v>
          </cell>
          <cell r="K13">
            <v>97.804</v>
          </cell>
          <cell r="L13">
            <v>0</v>
          </cell>
        </row>
        <row r="14">
          <cell r="A14">
            <v>219.34842999999998</v>
          </cell>
          <cell r="B14">
            <v>311.126</v>
          </cell>
          <cell r="C14">
            <v>91.77757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890.352</v>
          </cell>
          <cell r="C15">
            <v>-428.24737000000016</v>
          </cell>
          <cell r="E15" t="str">
            <v>General and Administration</v>
          </cell>
          <cell r="G15">
            <v>12407.50665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8198.8267</v>
          </cell>
          <cell r="B16">
            <v>7106.98935</v>
          </cell>
          <cell r="C16">
            <v>-1091.8373499999998</v>
          </cell>
          <cell r="E16" t="str">
            <v>Total Operating Costs</v>
          </cell>
          <cell r="G16">
            <v>94984.65887</v>
          </cell>
          <cell r="H16">
            <v>92021.99358000001</v>
          </cell>
          <cell r="I16">
            <v>-2962.66528999999</v>
          </cell>
          <cell r="K16">
            <v>92021.98658000001</v>
          </cell>
          <cell r="L16">
            <v>0</v>
          </cell>
        </row>
        <row r="18">
          <cell r="A18">
            <v>-148.95556</v>
          </cell>
          <cell r="B18">
            <v>-1.258</v>
          </cell>
          <cell r="C18">
            <v>147.69755999999998</v>
          </cell>
          <cell r="E18" t="str">
            <v>Allocations </v>
          </cell>
          <cell r="G18">
            <v>-1098.0132699999997</v>
          </cell>
          <cell r="H18">
            <v>-828.452</v>
          </cell>
          <cell r="I18">
            <v>269.5612699999997</v>
          </cell>
          <cell r="K18">
            <v>-828.457</v>
          </cell>
          <cell r="L18">
            <v>0</v>
          </cell>
        </row>
        <row r="20">
          <cell r="A20">
            <v>8049.871139999999</v>
          </cell>
          <cell r="B20">
            <v>7105.73135</v>
          </cell>
          <cell r="C20">
            <v>-944.1397899999998</v>
          </cell>
          <cell r="E20" t="str">
            <v>Net Operating Costs</v>
          </cell>
          <cell r="G20">
            <v>93886.6456</v>
          </cell>
          <cell r="H20">
            <v>91193.54158</v>
          </cell>
          <cell r="I20">
            <v>-2693.10401999999</v>
          </cell>
          <cell r="K20">
            <v>91193.52958000002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1169.88079</v>
          </cell>
          <cell r="H24">
            <v>0</v>
          </cell>
          <cell r="I24">
            <v>-1169.88079</v>
          </cell>
          <cell r="K24">
            <v>0</v>
          </cell>
          <cell r="L24">
            <v>0</v>
          </cell>
        </row>
        <row r="26">
          <cell r="A26">
            <v>8049.871139999999</v>
          </cell>
          <cell r="B26">
            <v>7105.73135</v>
          </cell>
          <cell r="C26">
            <v>-944.1397899999998</v>
          </cell>
          <cell r="E26" t="str">
            <v>Total of  2002 oper</v>
          </cell>
          <cell r="G26">
            <v>95056.52639</v>
          </cell>
          <cell r="H26">
            <v>91193.54158</v>
          </cell>
          <cell r="I26">
            <v>-3862.98480999999</v>
          </cell>
          <cell r="K26">
            <v>91193.52958000002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</v>
          </cell>
          <cell r="E44" t="str">
            <v>Производственные запасы</v>
          </cell>
          <cell r="G44">
            <v>35103.80223</v>
          </cell>
          <cell r="H44">
            <v>37039.76406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</v>
          </cell>
          <cell r="B45">
            <v>1141.996</v>
          </cell>
          <cell r="C45">
            <v>783.8799900000001</v>
          </cell>
          <cell r="E45" t="str">
            <v>Материальные запасы</v>
          </cell>
          <cell r="G45">
            <v>19878.73263</v>
          </cell>
          <cell r="H45">
            <v>17930.23</v>
          </cell>
          <cell r="I45">
            <v>-1948.502629999999</v>
          </cell>
          <cell r="K45">
            <v>17930.228</v>
          </cell>
          <cell r="L45">
            <v>0</v>
          </cell>
        </row>
        <row r="46">
          <cell r="A46">
            <v>-1.80425</v>
          </cell>
          <cell r="B46">
            <v>8.151</v>
          </cell>
          <cell r="C46">
            <v>9.95525</v>
          </cell>
          <cell r="E46" t="str">
            <v>Непроизводственные затраты</v>
          </cell>
          <cell r="G46">
            <v>60.918479999999995</v>
          </cell>
          <cell r="H46">
            <v>97.804</v>
          </cell>
          <cell r="I46">
            <v>36.88552000000001</v>
          </cell>
          <cell r="K46">
            <v>97.804</v>
          </cell>
          <cell r="L46">
            <v>0</v>
          </cell>
        </row>
        <row r="47">
          <cell r="A47">
            <v>219.34842999999998</v>
          </cell>
          <cell r="B47">
            <v>311.126</v>
          </cell>
          <cell r="C47">
            <v>91.77757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890.352</v>
          </cell>
          <cell r="C48">
            <v>-428.24737000000016</v>
          </cell>
          <cell r="E48" t="str">
            <v>Коммуникации</v>
          </cell>
          <cell r="G48">
            <v>12407.50665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8198.8267</v>
          </cell>
          <cell r="B49">
            <v>7106.98935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94984.65887</v>
          </cell>
          <cell r="H49">
            <v>92021.99358000001</v>
          </cell>
          <cell r="I49">
            <v>-2962.6652900000017</v>
          </cell>
          <cell r="J49">
            <v>0</v>
          </cell>
          <cell r="K49">
            <v>92021.98658000001</v>
          </cell>
          <cell r="L49">
            <v>0</v>
          </cell>
        </row>
        <row r="51">
          <cell r="A51">
            <v>-148.95556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269.5612699999997</v>
          </cell>
          <cell r="K51">
            <v>-828.457</v>
          </cell>
          <cell r="L51">
            <v>0</v>
          </cell>
        </row>
        <row r="53">
          <cell r="A53">
            <v>8049.871139999999</v>
          </cell>
          <cell r="B53">
            <v>7105.73135</v>
          </cell>
          <cell r="C53">
            <v>-944.1397899999998</v>
          </cell>
          <cell r="E53" t="str">
            <v>Чистые производственные затраты</v>
          </cell>
          <cell r="G53">
            <v>93886.6456</v>
          </cell>
          <cell r="H53">
            <v>91193.54158</v>
          </cell>
          <cell r="I53">
            <v>-2693.104020000002</v>
          </cell>
          <cell r="J53">
            <v>0</v>
          </cell>
          <cell r="K53">
            <v>91193.52958000002</v>
          </cell>
          <cell r="L53">
            <v>0</v>
          </cell>
        </row>
      </sheetData>
      <sheetData sheetId="2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1670.293</v>
          </cell>
          <cell r="D9">
            <v>1584.508</v>
          </cell>
          <cell r="E9">
            <v>1721.955</v>
          </cell>
          <cell r="F9">
            <v>1597.091</v>
          </cell>
          <cell r="G9">
            <v>1646.782</v>
          </cell>
          <cell r="H9">
            <v>1656.541</v>
          </cell>
          <cell r="I9">
            <v>1012.494</v>
          </cell>
          <cell r="J9">
            <v>1270.965</v>
          </cell>
          <cell r="K9">
            <v>1670.545</v>
          </cell>
          <cell r="L9">
            <v>1851.228</v>
          </cell>
          <cell r="M9">
            <v>1888.191</v>
          </cell>
          <cell r="N9">
            <v>2099.805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2274.941</v>
          </cell>
          <cell r="G10">
            <v>2362.274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</v>
          </cell>
          <cell r="M10">
            <v>2927.43893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1494.591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1589.811</v>
          </cell>
          <cell r="K11">
            <v>1571.094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1670.293</v>
          </cell>
          <cell r="D52">
            <v>1584.508</v>
          </cell>
          <cell r="E52">
            <v>1721.955</v>
          </cell>
          <cell r="F52">
            <v>1597.091</v>
          </cell>
          <cell r="G52">
            <v>1646.782</v>
          </cell>
          <cell r="H52">
            <v>1656.541</v>
          </cell>
          <cell r="I52">
            <v>1012.494</v>
          </cell>
          <cell r="J52">
            <v>1270.965</v>
          </cell>
          <cell r="K52">
            <v>1670.545</v>
          </cell>
          <cell r="L52">
            <v>1851.228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2274.941</v>
          </cell>
          <cell r="G53">
            <v>2362.274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</v>
          </cell>
          <cell r="M53">
            <v>2927.43893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1494.591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1589.811</v>
          </cell>
          <cell r="K54">
            <v>1571.094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4.501269162720216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1.343320406767697</v>
          </cell>
          <cell r="D4">
            <v>1.343320406767697</v>
          </cell>
          <cell r="E4">
            <v>1.343320406767697</v>
          </cell>
          <cell r="F4">
            <v>1.343320406767697</v>
          </cell>
          <cell r="G4">
            <v>1.343320406767697</v>
          </cell>
          <cell r="H4">
            <v>1.343320406767697</v>
          </cell>
          <cell r="I4">
            <v>1.343320406767697</v>
          </cell>
          <cell r="J4">
            <v>1.343320406767697</v>
          </cell>
          <cell r="K4">
            <v>1.343320406767697</v>
          </cell>
          <cell r="L4">
            <v>1.343320406767697</v>
          </cell>
          <cell r="M4">
            <v>1.343320406767697</v>
          </cell>
          <cell r="N4">
            <v>1.343320406767697</v>
          </cell>
          <cell r="O4">
            <v>1.343320406767697</v>
          </cell>
        </row>
        <row r="5">
          <cell r="B5" t="str">
            <v>2001 Avg. Actual Cost/Tonne</v>
          </cell>
          <cell r="C5">
            <v>5.65010356518747</v>
          </cell>
          <cell r="D5">
            <v>5.65010356518747</v>
          </cell>
          <cell r="E5">
            <v>5.65010356518747</v>
          </cell>
          <cell r="F5">
            <v>5.65010356518747</v>
          </cell>
          <cell r="G5">
            <v>5.65010356518747</v>
          </cell>
          <cell r="H5">
            <v>5.65010356518747</v>
          </cell>
          <cell r="I5">
            <v>5.65010356518747</v>
          </cell>
          <cell r="J5">
            <v>5.65010356518747</v>
          </cell>
          <cell r="K5">
            <v>5.65010356518747</v>
          </cell>
          <cell r="L5">
            <v>5.65010356518747</v>
          </cell>
          <cell r="M5">
            <v>5.65010356518747</v>
          </cell>
          <cell r="N5">
            <v>5.65010356518747</v>
          </cell>
          <cell r="O5">
            <v>5.65010356518747</v>
          </cell>
        </row>
        <row r="6">
          <cell r="B6" t="str">
            <v>2002 Budget Cost</v>
          </cell>
          <cell r="C6">
            <v>2312.7242600000004</v>
          </cell>
          <cell r="D6">
            <v>2586.83912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-0.002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7307.60928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6615.058504502404</v>
          </cell>
        </row>
        <row r="9">
          <cell r="B9" t="str">
            <v>2002 Actual Tonnes</v>
          </cell>
          <cell r="C9">
            <v>505.023</v>
          </cell>
          <cell r="D9">
            <v>402.802</v>
          </cell>
          <cell r="E9">
            <v>478.702</v>
          </cell>
          <cell r="F9">
            <v>438.964</v>
          </cell>
          <cell r="G9">
            <v>474.012</v>
          </cell>
          <cell r="H9">
            <v>478.812</v>
          </cell>
          <cell r="I9">
            <v>478.416</v>
          </cell>
          <cell r="J9">
            <v>466.167</v>
          </cell>
          <cell r="K9">
            <v>496.701</v>
          </cell>
          <cell r="L9">
            <v>470.82</v>
          </cell>
          <cell r="M9">
            <v>441.313</v>
          </cell>
          <cell r="N9">
            <v>479.392</v>
          </cell>
          <cell r="O9">
            <v>5611.124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3240.05493</v>
          </cell>
          <cell r="I10">
            <v>2483.5804900000003</v>
          </cell>
          <cell r="J10">
            <v>2720.08861</v>
          </cell>
          <cell r="K10">
            <v>2734.07482</v>
          </cell>
          <cell r="L10">
            <v>2371.60906</v>
          </cell>
          <cell r="M10">
            <v>2369.32097</v>
          </cell>
          <cell r="N10">
            <v>2663.0601</v>
          </cell>
          <cell r="O10">
            <v>30903.25275</v>
          </cell>
        </row>
        <row r="11">
          <cell r="B11" t="str">
            <v>2001 Actual Tonnes</v>
          </cell>
          <cell r="C11">
            <v>457.748</v>
          </cell>
          <cell r="D11">
            <v>438.594</v>
          </cell>
          <cell r="E11">
            <v>468.165</v>
          </cell>
          <cell r="F11">
            <v>457.127</v>
          </cell>
          <cell r="G11">
            <v>459.153</v>
          </cell>
          <cell r="H11">
            <v>444.068</v>
          </cell>
          <cell r="I11">
            <v>448.076</v>
          </cell>
          <cell r="J11">
            <v>451.509</v>
          </cell>
          <cell r="K11">
            <v>461.308</v>
          </cell>
          <cell r="L11">
            <v>460.569</v>
          </cell>
          <cell r="M11">
            <v>472.115</v>
          </cell>
          <cell r="N11">
            <v>451.07</v>
          </cell>
          <cell r="O11">
            <v>5469.502</v>
          </cell>
        </row>
        <row r="15">
          <cell r="N15" t="str">
            <v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4.501269162720216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1.343320406767697</v>
          </cell>
          <cell r="D47">
            <v>1.343320406767697</v>
          </cell>
          <cell r="E47">
            <v>1.343320406767697</v>
          </cell>
          <cell r="F47">
            <v>1.343320406767697</v>
          </cell>
          <cell r="G47">
            <v>1.343320406767697</v>
          </cell>
          <cell r="H47">
            <v>1.343320406767697</v>
          </cell>
          <cell r="I47">
            <v>1.343320406767697</v>
          </cell>
          <cell r="J47">
            <v>1.343320406767697</v>
          </cell>
          <cell r="K47">
            <v>1.343320406767697</v>
          </cell>
          <cell r="L47">
            <v>1.343320406767697</v>
          </cell>
          <cell r="M47">
            <v>1.343320406767697</v>
          </cell>
          <cell r="N47">
            <v>1.343320406767697</v>
          </cell>
          <cell r="O47">
            <v>1.343320406767697</v>
          </cell>
        </row>
        <row r="48">
          <cell r="B48" t="str">
            <v>Сред. факт. себест. тонны в 2002 г.</v>
          </cell>
          <cell r="C48">
            <v>5.65010356518747</v>
          </cell>
          <cell r="D48">
            <v>5.65010356518747</v>
          </cell>
          <cell r="E48">
            <v>5.65010356518747</v>
          </cell>
          <cell r="F48">
            <v>5.65010356518747</v>
          </cell>
          <cell r="G48">
            <v>5.65010356518747</v>
          </cell>
          <cell r="H48">
            <v>5.65010356518747</v>
          </cell>
          <cell r="I48">
            <v>5.65010356518747</v>
          </cell>
          <cell r="J48">
            <v>5.65010356518747</v>
          </cell>
          <cell r="K48">
            <v>5.65010356518747</v>
          </cell>
          <cell r="L48">
            <v>5.65010356518747</v>
          </cell>
          <cell r="M48">
            <v>5.65010356518747</v>
          </cell>
          <cell r="N48">
            <v>5.65010356518747</v>
          </cell>
          <cell r="O48">
            <v>5.65010356518747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-0.002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7307.60928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6615.058504502404</v>
          </cell>
        </row>
        <row r="52">
          <cell r="B52" t="str">
            <v>2002 Budget Tonnes</v>
          </cell>
          <cell r="C52">
            <v>505.023</v>
          </cell>
          <cell r="D52">
            <v>402.802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</v>
          </cell>
          <cell r="I52">
            <v>478.416</v>
          </cell>
          <cell r="J52">
            <v>466.167</v>
          </cell>
          <cell r="K52">
            <v>496.701</v>
          </cell>
          <cell r="L52">
            <v>470.82</v>
          </cell>
          <cell r="M52">
            <v>441.313</v>
          </cell>
          <cell r="N52">
            <v>479.392</v>
          </cell>
          <cell r="O52">
            <v>5611.124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3240.05493</v>
          </cell>
          <cell r="I53">
            <v>2483.5804900000003</v>
          </cell>
          <cell r="J53">
            <v>2720.08861</v>
          </cell>
          <cell r="K53">
            <v>2734.07482</v>
          </cell>
          <cell r="L53">
            <v>2371.60906</v>
          </cell>
          <cell r="M53">
            <v>2369.32097</v>
          </cell>
          <cell r="N53">
            <v>2663.0601</v>
          </cell>
          <cell r="O53">
            <v>30903.25275</v>
          </cell>
        </row>
        <row r="54">
          <cell r="B54" t="str">
            <v>2002 Actual Tonnes</v>
          </cell>
          <cell r="C54">
            <v>457.748</v>
          </cell>
          <cell r="D54">
            <v>438.594</v>
          </cell>
          <cell r="E54">
            <v>468.165</v>
          </cell>
          <cell r="F54">
            <v>457.127</v>
          </cell>
          <cell r="G54">
            <v>459.153</v>
          </cell>
          <cell r="H54">
            <v>444.068</v>
          </cell>
          <cell r="I54">
            <v>448.076</v>
          </cell>
          <cell r="J54">
            <v>451.509</v>
          </cell>
          <cell r="K54">
            <v>461.308</v>
          </cell>
          <cell r="L54">
            <v>460.569</v>
          </cell>
          <cell r="M54">
            <v>472.115</v>
          </cell>
          <cell r="N54">
            <v>451.07</v>
          </cell>
          <cell r="O54">
            <v>5469.502</v>
          </cell>
        </row>
      </sheetData>
      <sheetData sheetId="23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662190.8387096775</v>
          </cell>
          <cell r="H122">
            <v>-139008.3751496775</v>
          </cell>
          <cell r="I122">
            <v>662190.8387096775</v>
          </cell>
        </row>
        <row r="123">
          <cell r="A123" t="str">
            <v>Unit Net Operating </v>
          </cell>
        </row>
        <row r="124">
          <cell r="A124" t="str">
            <v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</v>
          </cell>
          <cell r="B140">
            <v>6.4</v>
          </cell>
          <cell r="C140">
            <v>-0.5289999999999999</v>
          </cell>
          <cell r="D140" t="str">
            <v>Grade (g/t)</v>
          </cell>
          <cell r="F140">
            <v>3.6794070896843416</v>
          </cell>
          <cell r="G140">
            <v>4.668192116169973</v>
          </cell>
          <cell r="H140">
            <v>-0.988785026485631</v>
          </cell>
          <cell r="I140">
            <v>4.668192116169973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4.668192116169973</v>
          </cell>
          <cell r="H178">
            <v>-0.9571705324373729</v>
          </cell>
          <cell r="I178">
            <v>4.668192116169973</v>
          </cell>
        </row>
        <row r="179">
          <cell r="A179">
            <v>0.8286</v>
          </cell>
          <cell r="B179">
            <v>0.83</v>
          </cell>
          <cell r="C179">
            <v>-0.0013999999999999568</v>
          </cell>
          <cell r="D179" t="str">
            <v>Recovery %</v>
          </cell>
          <cell r="F179">
            <v>0.7812674110310318</v>
          </cell>
          <cell r="G179">
            <v>0.8171535443824016</v>
          </cell>
          <cell r="H179">
            <v>-0.03588613335136981</v>
          </cell>
          <cell r="I179">
            <v>0.8171535443824016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4.1</v>
          </cell>
          <cell r="C195" t="str">
            <v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</v>
          </cell>
          <cell r="F199">
            <v>0.9006</v>
          </cell>
        </row>
        <row r="200">
          <cell r="B200" t="str">
            <v>777 Haul trucks</v>
          </cell>
          <cell r="D200">
            <v>0.9582</v>
          </cell>
          <cell r="F200">
            <v>0.9366</v>
          </cell>
        </row>
        <row r="201">
          <cell r="B201" t="str">
            <v>Loaders 992</v>
          </cell>
          <cell r="D201">
            <v>0.8743</v>
          </cell>
          <cell r="F201">
            <v>0.9048</v>
          </cell>
        </row>
        <row r="202">
          <cell r="B202" t="str">
            <v>Aux loaders </v>
          </cell>
          <cell r="D202">
            <v>0.9569</v>
          </cell>
          <cell r="F202">
            <v>0.9348</v>
          </cell>
        </row>
        <row r="203">
          <cell r="B203" t="str">
            <v>Graders</v>
          </cell>
          <cell r="D203">
            <v>0.9645</v>
          </cell>
          <cell r="F203">
            <v>0.9478</v>
          </cell>
        </row>
        <row r="204">
          <cell r="B204" t="str">
            <v>Aux. Excavators</v>
          </cell>
          <cell r="D204">
            <v>0.7074</v>
          </cell>
          <cell r="F204">
            <v>0.8839</v>
          </cell>
        </row>
        <row r="205">
          <cell r="B205" t="str">
            <v>Dozers</v>
          </cell>
          <cell r="D205">
            <v>0.9605</v>
          </cell>
          <cell r="F205">
            <v>0.9191</v>
          </cell>
        </row>
        <row r="206">
          <cell r="B206" t="str">
            <v>CAT Shovels</v>
          </cell>
          <cell r="D206">
            <v>0.9598</v>
          </cell>
          <cell r="F206">
            <v>0.9049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5.1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7307.609279999999</v>
          </cell>
          <cell r="H305">
            <v>692.5507754975943</v>
          </cell>
          <cell r="I305">
            <v>7307.61128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6025.605631610047</v>
          </cell>
          <cell r="G306">
            <v>6661.2035</v>
          </cell>
          <cell r="H306">
            <v>635.597868389953</v>
          </cell>
          <cell r="I306">
            <v>6661.205499999999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</v>
          </cell>
          <cell r="B310">
            <v>7105.73135</v>
          </cell>
          <cell r="C310">
            <v>-944.1397899999993</v>
          </cell>
          <cell r="D310" t="str">
            <v>Net operating cash costs</v>
          </cell>
          <cell r="F310">
            <v>93886.6456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>Budget </v>
          </cell>
        </row>
        <row r="316">
          <cell r="A316">
            <v>3272.8333399999997</v>
          </cell>
          <cell r="B316">
            <v>1779.67476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</v>
          </cell>
        </row>
        <row r="317">
          <cell r="A317">
            <v>3031.7338</v>
          </cell>
          <cell r="B317">
            <v>2975.68959</v>
          </cell>
          <cell r="C317">
            <v>-56.04421000000002</v>
          </cell>
          <cell r="D317" t="str">
            <v>Operating Materials &amp; Supplies</v>
          </cell>
          <cell r="F317">
            <v>35103.80223</v>
          </cell>
          <cell r="G317">
            <v>37039.76406</v>
          </cell>
          <cell r="H317">
            <v>1935.9618300000002</v>
          </cell>
          <cell r="I317">
            <v>37039.75806</v>
          </cell>
        </row>
        <row r="318">
          <cell r="A318">
            <v>358.11601</v>
          </cell>
          <cell r="B318">
            <v>1141.996</v>
          </cell>
          <cell r="C318">
            <v>783.8799900000001</v>
          </cell>
          <cell r="D318" t="str">
            <v>Maintenance Materials &amp; Supplies</v>
          </cell>
          <cell r="F318">
            <v>19878.73263</v>
          </cell>
          <cell r="G318">
            <v>17930.23</v>
          </cell>
          <cell r="H318">
            <v>-1948.502629999999</v>
          </cell>
          <cell r="I318">
            <v>17930.228</v>
          </cell>
        </row>
        <row r="319">
          <cell r="A319">
            <v>-1.80425</v>
          </cell>
          <cell r="B319">
            <v>8.151</v>
          </cell>
          <cell r="C319">
            <v>9.95525</v>
          </cell>
          <cell r="D319" t="str">
            <v>Procurement</v>
          </cell>
          <cell r="F319">
            <v>60.918479999999995</v>
          </cell>
          <cell r="G319">
            <v>97.804</v>
          </cell>
          <cell r="H319">
            <v>36.88552000000001</v>
          </cell>
          <cell r="I319">
            <v>97.804</v>
          </cell>
        </row>
        <row r="320">
          <cell r="A320">
            <v>219.34842999999998</v>
          </cell>
          <cell r="B320">
            <v>311.126</v>
          </cell>
          <cell r="C320">
            <v>91.77757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890.352</v>
          </cell>
          <cell r="C321">
            <v>-428.24737000000016</v>
          </cell>
          <cell r="D321" t="str">
            <v>General and Administration</v>
          </cell>
          <cell r="F321">
            <v>12407.50665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8198.8267</v>
          </cell>
          <cell r="B322">
            <v>7106.98935</v>
          </cell>
          <cell r="C322">
            <v>-1091.8373499999998</v>
          </cell>
          <cell r="D322" t="str">
            <v>Total operating costs</v>
          </cell>
          <cell r="F322">
            <v>94984.65887</v>
          </cell>
          <cell r="G322">
            <v>92021.99358000001</v>
          </cell>
          <cell r="H322">
            <v>-2962.66528999999</v>
          </cell>
          <cell r="I322">
            <v>92021.98658000001</v>
          </cell>
        </row>
        <row r="323">
          <cell r="A323">
            <v>-148.95556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269.5612699999997</v>
          </cell>
          <cell r="I323">
            <v>-828.457</v>
          </cell>
        </row>
        <row r="324">
          <cell r="A324">
            <v>8049.871139999999</v>
          </cell>
          <cell r="B324">
            <v>7105.73135</v>
          </cell>
          <cell r="C324">
            <v>-944.1397899999993</v>
          </cell>
          <cell r="D324" t="str">
            <v>Net operating costs</v>
          </cell>
          <cell r="F324">
            <v>93886.6456</v>
          </cell>
          <cell r="G324">
            <v>91193.54158</v>
          </cell>
          <cell r="H324">
            <v>-2693.104019999999</v>
          </cell>
          <cell r="I324">
            <v>91193.52958000002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0.002</v>
          </cell>
          <cell r="F350">
            <v>0</v>
          </cell>
          <cell r="G350">
            <v>0.004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8610.18190902546</v>
          </cell>
          <cell r="F351">
            <v>4960.5</v>
          </cell>
          <cell r="G351">
            <v>7258.3554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>Mine Light Vehicles           </v>
          </cell>
          <cell r="C3" t="str">
            <v>Горный отдел.  Легковой транспорт</v>
          </cell>
          <cell r="D3">
            <v>25716.94003671875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53762.4299013121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>Mine Dewatering               </v>
          </cell>
          <cell r="C5" t="str">
            <v>Горный отдел.  Осушение</v>
          </cell>
          <cell r="D5">
            <v>6696.507154588223</v>
          </cell>
          <cell r="E5">
            <v>20379.902936708215</v>
          </cell>
          <cell r="F5">
            <v>19881.32749973755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>Earth Works                   </v>
          </cell>
          <cell r="C6" t="str">
            <v>Горный отдел.  Земельные работы</v>
          </cell>
          <cell r="D6">
            <v>337083.4268555351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>Mine Services                 </v>
          </cell>
          <cell r="C8" t="str">
            <v>Горный отдел.  Обслуживание</v>
          </cell>
          <cell r="D8">
            <v>0.001550637276523048</v>
          </cell>
          <cell r="E8">
            <v>-0.0037539746081165504</v>
          </cell>
          <cell r="F8">
            <v>0.0017553420047988766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>Crusher                       </v>
          </cell>
          <cell r="C9" t="str">
            <v>Дробилка</v>
          </cell>
          <cell r="D9">
            <v>0.010351841443480225</v>
          </cell>
          <cell r="E9">
            <v>-0.0008054315421759384</v>
          </cell>
          <cell r="F9">
            <v>-0.0018547953652614524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86441.38861021886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>Loaders                       </v>
          </cell>
          <cell r="C11" t="str">
            <v>Погрузка</v>
          </cell>
          <cell r="D11">
            <v>79940.08193620037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>Trucks                        </v>
          </cell>
          <cell r="C12" t="str">
            <v>Грузовики</v>
          </cell>
          <cell r="D12">
            <v>664064.5477774946</v>
          </cell>
          <cell r="E12">
            <v>763494.5985934592</v>
          </cell>
          <cell r="F12">
            <v>639550.5939651055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492551.8730429113</v>
          </cell>
          <cell r="F14">
            <v>494433.9365927718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>Pit Support                   </v>
          </cell>
          <cell r="C15" t="str">
            <v>Обслуживание карьера</v>
          </cell>
          <cell r="D15">
            <v>48179.14027289666</v>
          </cell>
          <cell r="E15">
            <v>88708.36601509788</v>
          </cell>
          <cell r="F15">
            <v>90963.61428608239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>Dozers                        </v>
          </cell>
          <cell r="C16" t="str">
            <v>Дозеры</v>
          </cell>
          <cell r="D16">
            <v>396492.6318603514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>Graders                       </v>
          </cell>
          <cell r="C17" t="str">
            <v>Грейдеры</v>
          </cell>
          <cell r="D17">
            <v>90066.0746896406</v>
          </cell>
          <cell r="E17">
            <v>66204.245230333</v>
          </cell>
          <cell r="F17">
            <v>69764.568924037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</v>
          </cell>
          <cell r="F19">
            <v>-0.008605599262978103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>Mill Administration           </v>
          </cell>
          <cell r="C20" t="str">
            <v>Фабрика.  Администрация</v>
          </cell>
          <cell r="D20">
            <v>66858.82550314865</v>
          </cell>
          <cell r="E20">
            <v>86740.78454785646</v>
          </cell>
          <cell r="F20">
            <v>70827.93702384018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>Mill Building Operation       </v>
          </cell>
          <cell r="C22" t="str">
            <v>Эксплуатация здания фабрики.</v>
          </cell>
          <cell r="D22">
            <v>9113.6061</v>
          </cell>
          <cell r="E22">
            <v>7177.631076246997</v>
          </cell>
          <cell r="F22">
            <v>17951.53230900668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>Metallurgical Laboratory      </v>
          </cell>
          <cell r="C24" t="str">
            <v>Металлургическая лаборатория</v>
          </cell>
          <cell r="D24">
            <v>8209.902303788875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>Primary Crushing/Ore Handling </v>
          </cell>
          <cell r="C25" t="str">
            <v>Первичное дробление/сортировка отвалов</v>
          </cell>
          <cell r="D25">
            <v>41090.4511</v>
          </cell>
          <cell r="E25">
            <v>39513.937000000005</v>
          </cell>
          <cell r="F25">
            <v>73232.7599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>Carbon in Leach               </v>
          </cell>
          <cell r="C28" t="str">
            <v>УВР</v>
          </cell>
          <cell r="D28">
            <v>575072.7798992266</v>
          </cell>
          <cell r="E28">
            <v>504146.8662578502</v>
          </cell>
          <cell r="F28">
            <v>605796.387992555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>Carbon Stripping Refinary     </v>
          </cell>
          <cell r="C29" t="str">
            <v>Вскрыша углерода/аффинаж</v>
          </cell>
          <cell r="D29">
            <v>99362.20493487116</v>
          </cell>
          <cell r="E29">
            <v>91373.88227091482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>Tailings Transportation       </v>
          </cell>
          <cell r="C30" t="str">
            <v>Транспортировка х/хранилища.</v>
          </cell>
          <cell r="D30">
            <v>216.7872133864364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468202.5562666468</v>
          </cell>
          <cell r="F31">
            <v>513897.5070600153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</v>
          </cell>
          <cell r="F34">
            <v>4093.567768359375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>Commuting                     </v>
          </cell>
          <cell r="C36" t="str">
            <v>Переезды</v>
          </cell>
          <cell r="D36">
            <v>64635.54736983753</v>
          </cell>
          <cell r="E36">
            <v>189629.45207142667</v>
          </cell>
          <cell r="F36">
            <v>178868.7014151769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>Camp Operation                </v>
          </cell>
          <cell r="C37" t="str">
            <v>Поселок.  Эксплуатация</v>
          </cell>
          <cell r="D37">
            <v>87544.45677887961</v>
          </cell>
          <cell r="E37">
            <v>102720.94396081452</v>
          </cell>
          <cell r="F37">
            <v>82626.11577687139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>Camp Catering                 </v>
          </cell>
          <cell r="C38" t="str">
            <v>Поселок. Питание</v>
          </cell>
          <cell r="D38">
            <v>334271.5800203728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>Environment                   </v>
          </cell>
          <cell r="C41" t="str">
            <v>Охрана ОС</v>
          </cell>
          <cell r="D41">
            <v>-9496.282582766145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184509.1195424272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>Off-Site Roads                </v>
          </cell>
          <cell r="C48" t="str">
            <v>Дороги вне объекта</v>
          </cell>
          <cell r="D48">
            <v>9296.141768329591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>Finance &amp; Accounting          </v>
          </cell>
          <cell r="C49" t="str">
            <v>Финансы и бухучет</v>
          </cell>
          <cell r="D49">
            <v>6127.553850755803</v>
          </cell>
          <cell r="E49">
            <v>9794.287374044632</v>
          </cell>
          <cell r="F49">
            <v>8666.830299119494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8419.863192020177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>Communications and PC Support </v>
          </cell>
          <cell r="C51" t="str">
            <v>Связь и поддержка ПК</v>
          </cell>
          <cell r="D51">
            <v>-22637.17165797292</v>
          </cell>
          <cell r="E51">
            <v>47260.4597885794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>Human Resources               </v>
          </cell>
          <cell r="C52" t="str">
            <v>Отдел кадров</v>
          </cell>
          <cell r="D52">
            <v>106528.8870463954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>Karakol Regional Office       </v>
          </cell>
          <cell r="C54" t="str">
            <v>Каракольский учебный центр</v>
          </cell>
          <cell r="D54">
            <v>7748.962469820432</v>
          </cell>
          <cell r="E54">
            <v>4921.604481225022</v>
          </cell>
          <cell r="F54">
            <v>2425.231434807663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>Barskaun Health Center        </v>
          </cell>
          <cell r="C55" t="str">
            <v>Барскаун . Центр здоровья</v>
          </cell>
          <cell r="D55">
            <v>750.4604051565378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0.002427410000006347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>Security Vehicles Operation   </v>
          </cell>
          <cell r="C58" t="str">
            <v>Эксплуатация а/транспорта службы безоп.</v>
          </cell>
          <cell r="D58">
            <v>6876.214343084306</v>
          </cell>
          <cell r="E58">
            <v>6407.171288143125</v>
          </cell>
          <cell r="F58">
            <v>7788.848756139062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</v>
          </cell>
          <cell r="F59">
            <v>42063.88937463518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-3087.580512394177</v>
          </cell>
          <cell r="F61">
            <v>-6646.687884265621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21674.71368180815</v>
          </cell>
          <cell r="F63">
            <v>-6819.989207215733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44811.56547415814</v>
          </cell>
          <cell r="F64">
            <v>5349.357824968363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>Bishkek Light Vehicles        </v>
          </cell>
          <cell r="C68" t="str">
            <v>Бишкек. Легковой транспорт</v>
          </cell>
          <cell r="D68">
            <v>42083.77011365666</v>
          </cell>
          <cell r="E68">
            <v>54259.02082246861</v>
          </cell>
          <cell r="F68">
            <v>44911.1196921739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>Corporate Relations           </v>
          </cell>
          <cell r="C69" t="str">
            <v>Отдел внешних связей</v>
          </cell>
          <cell r="D69">
            <v>7921.973749724313</v>
          </cell>
          <cell r="E69">
            <v>50354.14391761243</v>
          </cell>
          <cell r="F69">
            <v>52647.68894911601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>Facilities                    </v>
          </cell>
          <cell r="C70" t="str">
            <v>Административно-хозяйственная часть</v>
          </cell>
          <cell r="D70">
            <v>45315.22425738475</v>
          </cell>
          <cell r="E70">
            <v>67872.01317164872</v>
          </cell>
          <cell r="F70">
            <v>54240.44477812825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>JV Executive Administration   </v>
          </cell>
          <cell r="C71" t="str">
            <v>Исопльнительная администрация СП</v>
          </cell>
          <cell r="D71">
            <v>20671.38770077838</v>
          </cell>
          <cell r="E71">
            <v>26330.818156075708</v>
          </cell>
          <cell r="F71">
            <v>8249.688288704598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70489.60207457877</v>
          </cell>
          <cell r="F72">
            <v>65863.90938504832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>Human Resourses               </v>
          </cell>
          <cell r="C75" t="str">
            <v>Отдел кадров</v>
          </cell>
          <cell r="D75">
            <v>6920.613619885886</v>
          </cell>
          <cell r="E75">
            <v>52809.29381833046</v>
          </cell>
          <cell r="F75">
            <v>9507.70761088554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68483.48370633049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>KGC Executive Administration  </v>
          </cell>
          <cell r="C78" t="str">
            <v>Исполнительная администрация КГК</v>
          </cell>
          <cell r="D78">
            <v>4116.806971992931</v>
          </cell>
          <cell r="E78">
            <v>6446.986963703384</v>
          </cell>
          <cell r="F78">
            <v>8014.940231176474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>Bishkek Administration        </v>
          </cell>
          <cell r="C84" t="str">
            <v>Администрация в Бишкеке</v>
          </cell>
          <cell r="D84">
            <v>431637.6285382413</v>
          </cell>
          <cell r="E84">
            <v>836004.7373734649</v>
          </cell>
          <cell r="F84">
            <v>601391.2032773279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</v>
          </cell>
          <cell r="F87">
            <v>454183.526305493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>National Overtime                                 </v>
          </cell>
          <cell r="C88" t="str">
            <v>Сверхурочные местным работникам</v>
          </cell>
          <cell r="D88">
            <v>59361.16559391009</v>
          </cell>
          <cell r="E88">
            <v>57715.82704146238</v>
          </cell>
          <cell r="F88">
            <v>50184.39184361531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88493.60146700207</v>
          </cell>
          <cell r="F89">
            <v>83352.83750254792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-0.002217079065303551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>National Education and Training                   </v>
          </cell>
          <cell r="C94" t="str">
            <v>Образование и треннинг местных работников</v>
          </cell>
          <cell r="D94">
            <v>6499.740307217102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>Social Events                                     </v>
          </cell>
          <cell r="C100" t="str">
            <v>Общественные мероприятия</v>
          </cell>
          <cell r="D100">
            <v>4458.761068508202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>Site Food Benefit                                 </v>
          </cell>
          <cell r="C101" t="str">
            <v>Льгота на питание на объекте</v>
          </cell>
          <cell r="D101">
            <v>-36092.4209306885</v>
          </cell>
          <cell r="E101">
            <v>-34669.04699665645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>Expatriate Salaries and Wages                     </v>
          </cell>
          <cell r="C102" t="str">
            <v>Зарплаты  иностранным рабочим и служащим</v>
          </cell>
          <cell r="D102">
            <v>537797.9678483758</v>
          </cell>
          <cell r="E102">
            <v>631435.2625715551</v>
          </cell>
          <cell r="F102">
            <v>530172.3963458777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315402.75642247</v>
          </cell>
          <cell r="F103">
            <v>408310.06120981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>Expatriate Statutory Benefits                     </v>
          </cell>
          <cell r="C104" t="str">
            <v>Обязательные выплаты иностр. работникам</v>
          </cell>
          <cell r="D104">
            <v>34881.02347027476</v>
          </cell>
          <cell r="E104">
            <v>18992.469325050002</v>
          </cell>
          <cell r="F104">
            <v>19888.03437984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9677.0485345</v>
          </cell>
          <cell r="F105">
            <v>16342.86827939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1314.382685929433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>Petty Cash - Bishkek (Som)                        </v>
          </cell>
          <cell r="C111" t="str">
            <v>Мелкая наличность - Бишкек (сом)</v>
          </cell>
          <cell r="D111">
            <v>-4205.997160368092</v>
          </cell>
          <cell r="E111">
            <v>8972.874643002899</v>
          </cell>
          <cell r="F111">
            <v>-3901.797133858213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719.0149048257628</v>
          </cell>
          <cell r="F112">
            <v>782.6270159697631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>Expatriate Medical                                </v>
          </cell>
          <cell r="C115" t="str">
            <v>Медобслуживание иностранных работников</v>
          </cell>
          <cell r="D115">
            <v>76.18178450211006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>Contractor Services - Nationals                   </v>
          </cell>
          <cell r="C122" t="str">
            <v>Контрактные услуги - местные работники</v>
          </cell>
          <cell r="D122">
            <v>32900.8570301599</v>
          </cell>
          <cell r="E122">
            <v>96659.78661852705</v>
          </cell>
          <cell r="F122">
            <v>75588.1446531312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>A/R Loan Apricots (Som)                           </v>
          </cell>
          <cell r="C127" t="str">
            <v>С/Д заем на абрикосы (сомы)</v>
          </cell>
          <cell r="D127">
            <v>-711.6433366224373</v>
          </cell>
          <cell r="E127">
            <v>686.670499840613</v>
          </cell>
          <cell r="F127">
            <v>637.5438660443833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>A/R Kyrgyzaltyn                                   </v>
          </cell>
          <cell r="C129" t="str">
            <v>С/Д Кыргызалтын (сомы)</v>
          </cell>
          <cell r="D129">
            <v>609264.188993009</v>
          </cell>
          <cell r="E129">
            <v>362885.3586424245</v>
          </cell>
          <cell r="F129">
            <v>-972149.5450241528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>A/R - CUSTOMS                                     </v>
          </cell>
          <cell r="C130" t="str">
            <v>С/Д ТАМОЖНЯ (сомы)</v>
          </cell>
          <cell r="D130">
            <v>-4107.464433973655</v>
          </cell>
          <cell r="E130">
            <v>3963.326164677681</v>
          </cell>
          <cell r="F130">
            <v>3679.776961453841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>SOS Prepaid (Cnd)                                 </v>
          </cell>
          <cell r="C136" t="str">
            <v>Предоплата - СОС </v>
          </cell>
          <cell r="D136">
            <v>-717.2401910415292</v>
          </cell>
          <cell r="E136">
            <v>-780.1752464376633</v>
          </cell>
          <cell r="F136">
            <v>-823.507461379656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-0.00501690223632778</v>
          </cell>
          <cell r="F139">
            <v>-35.2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-1143.895592853558</v>
          </cell>
          <cell r="F140">
            <v>-1062.057593544887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>Accounts Receivable Subsystem Control Acc         </v>
          </cell>
          <cell r="C143" t="str">
            <v>Контр. счет субсистемы счетов дебиторов</v>
          </cell>
          <cell r="D143">
            <v>-7019.418997491375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>A/R Interest Income                               </v>
          </cell>
          <cell r="C147" t="str">
            <v/>
          </cell>
          <cell r="D147">
            <v>-4236.436200462171</v>
          </cell>
          <cell r="E147">
            <v>3135.3533071388506</v>
          </cell>
          <cell r="F147">
            <v>4897.434986829998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>Inventory Cut-Off Adjustment                      </v>
          </cell>
          <cell r="C149" t="str">
            <v>Корректировка запасов</v>
          </cell>
          <cell r="D149">
            <v>-63170.4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>Food and Supplies Inventory                       </v>
          </cell>
          <cell r="C150" t="str">
            <v>Запасы продовольствия и материалов</v>
          </cell>
          <cell r="D150">
            <v>-41771.84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>A/P Advance Payments Control Acc                  </v>
          </cell>
          <cell r="C159" t="str">
            <v>Контр. счет С/К авансовых платежей</v>
          </cell>
          <cell r="D159">
            <v>-8167.43403617914</v>
          </cell>
          <cell r="E159">
            <v>-6315.910788637218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>Prepaid Insurance (Cnd)                           </v>
          </cell>
          <cell r="C161" t="str">
            <v/>
          </cell>
          <cell r="D161">
            <v>-8670.460702307182</v>
          </cell>
          <cell r="E161">
            <v>-8756.613244232372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-33333.34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>Explosives                                        </v>
          </cell>
          <cell r="C169" t="str">
            <v>Взрывчатые вещества</v>
          </cell>
          <cell r="D169">
            <v>220435.2792869059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102618.24096679688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>A/P Manual Accruals (Usd)                         </v>
          </cell>
          <cell r="C172" t="str">
            <v>С/К начисления вручную (долл.США)</v>
          </cell>
          <cell r="D172">
            <v>454932.9618334337</v>
          </cell>
          <cell r="E172">
            <v>84605.86284605443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>Instrumentation Equipment                         </v>
          </cell>
          <cell r="C176" t="str">
            <v>Инструментальное оборудование</v>
          </cell>
          <cell r="D176">
            <v>6127.011825962445</v>
          </cell>
          <cell r="E176">
            <v>21705.8135402823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>Radio Equipment and Licences                      </v>
          </cell>
          <cell r="C177" t="str">
            <v>Радиооборудование и лицензии</v>
          </cell>
          <cell r="D177">
            <v>3963.361275024414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>Foxboro and Related Equipment                     </v>
          </cell>
          <cell r="C178" t="str">
            <v>Фоксборо и связанное оборудование</v>
          </cell>
          <cell r="D178">
            <v>489.9027953147888</v>
          </cell>
          <cell r="E178">
            <v>237.3387966156006</v>
          </cell>
          <cell r="F178">
            <v>2148.617510318756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-56487.03246922866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>Salary Clearing Account (Som)                     </v>
          </cell>
          <cell r="C181" t="str">
            <v>Зарплата клиринговый счет (сом)</v>
          </cell>
          <cell r="D181">
            <v>-671.2187124446245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</v>
          </cell>
          <cell r="E182">
            <v>67.7238758970534</v>
          </cell>
          <cell r="F182">
            <v>47.53375132456358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>Expat Payroll Clearing (Cnd)                      </v>
          </cell>
          <cell r="C183" t="str">
            <v>Экспатр. Зарплата Клиринг (кан.долл)</v>
          </cell>
          <cell r="D183">
            <v>1.796392626138018E-11</v>
          </cell>
          <cell r="E183">
            <v>1.971997889062447E-11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>A/P Ka Mgt Fee (Som)                              </v>
          </cell>
          <cell r="C184" t="str">
            <v>С/К К/А гонорар за менеджмент (сом)</v>
          </cell>
          <cell r="D184">
            <v>-62052.85182461314</v>
          </cell>
          <cell r="E184">
            <v>28704.87817206244</v>
          </cell>
          <cell r="F184">
            <v>-5346.564186892427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>Share Savings-Expat(Cnd)                          </v>
          </cell>
          <cell r="C187" t="str">
            <v>Сбережения по акциям-Экспатр.(кан.долл)</v>
          </cell>
          <cell r="D187">
            <v>-0.00020129199691867536</v>
          </cell>
          <cell r="E187">
            <v>-0.0001508437722530431</v>
          </cell>
          <cell r="F187">
            <v>-0.00010587359722350614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-2.902630595570031</v>
          </cell>
          <cell r="E188">
            <v>94.35135082083049</v>
          </cell>
          <cell r="F188">
            <v>-5.617289588175269E-14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>A/P Wage Garnishee (Som)                          </v>
          </cell>
          <cell r="C189" t="str">
            <v>С/К алименты с зарплаты (сом)</v>
          </cell>
          <cell r="D189">
            <v>-0.0006016033208169347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9.506284648352903E-16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>A/P Expat Garnishee (Cnd)                         </v>
          </cell>
          <cell r="C193" t="str">
            <v>С/К алименты с экспатриантов (кан.долл)</v>
          </cell>
          <cell r="D193">
            <v>705.8511097734363</v>
          </cell>
          <cell r="E193">
            <v>-786.8071231060879</v>
          </cell>
          <cell r="F193">
            <v>-759.2906674124073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>Ground Transportation                             </v>
          </cell>
          <cell r="C197" t="str">
            <v>Наземный транспорт</v>
          </cell>
          <cell r="D197">
            <v>81016.43284825605</v>
          </cell>
          <cell r="E197">
            <v>45180.86300596364</v>
          </cell>
          <cell r="F197">
            <v>79741.115153977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>General Freight - Truck                           </v>
          </cell>
          <cell r="C198" t="str">
            <v>Основные грузоперевозки - грузовик</v>
          </cell>
          <cell r="D198">
            <v>7071.508472699081</v>
          </cell>
          <cell r="E198">
            <v>4052.5417289664947</v>
          </cell>
          <cell r="F198">
            <v>668.2110928702376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>General Freight - Rail                            </v>
          </cell>
          <cell r="C201" t="str">
            <v>Основные перевозки - ЖД</v>
          </cell>
          <cell r="D201">
            <v>6569.856066239069</v>
          </cell>
          <cell r="E201">
            <v>9542.705289781701</v>
          </cell>
          <cell r="F201">
            <v>6665.299854485853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</v>
          </cell>
          <cell r="F202">
            <v>9323.132384704764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40474.09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</v>
          </cell>
          <cell r="F211">
            <v>-5552.131702213283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>Reclamation Provision                             </v>
          </cell>
          <cell r="C213" t="str">
            <v>Рекультивация Резерв</v>
          </cell>
          <cell r="D213">
            <v>-146569.92</v>
          </cell>
          <cell r="E213">
            <v>-116849.6</v>
          </cell>
          <cell r="F213">
            <v>-68597.76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149562.27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>LEASE INT - CAT SHOVEL #5 (USD)                   </v>
          </cell>
          <cell r="C218" t="str">
            <v>ПРОЦЕНТЫ АРЕНДА - ЭКСКАВ. №5 (долл.США)</v>
          </cell>
          <cell r="D218">
            <v>-4644.27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>Reclamation                                       </v>
          </cell>
          <cell r="C221" t="str">
            <v>Рекультивация</v>
          </cell>
          <cell r="D221">
            <v>146569.92</v>
          </cell>
          <cell r="E221">
            <v>116849.6</v>
          </cell>
          <cell r="F221">
            <v>68597.76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>Office Coffee and Tea                             </v>
          </cell>
          <cell r="C226" t="str">
            <v>Кофе и чай для офиса</v>
          </cell>
          <cell r="D226">
            <v>90.93672063788443</v>
          </cell>
          <cell r="E226">
            <v>153.29187709987508</v>
          </cell>
          <cell r="F226">
            <v>52.19645883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>Sales - Gold                                      </v>
          </cell>
          <cell r="C228" t="str">
            <v>Реализация - золото</v>
          </cell>
          <cell r="D228">
            <v>-25773407.89</v>
          </cell>
          <cell r="E228">
            <v>-14931487.11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>PO: Food and Supplies                             </v>
          </cell>
          <cell r="C231" t="str">
            <v>ЗП: продукты и принадлежности</v>
          </cell>
          <cell r="D231">
            <v>0.0010901595815084875</v>
          </cell>
          <cell r="E231">
            <v>0.0037854573456570506</v>
          </cell>
          <cell r="F231">
            <v>-0.021856078412383795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>Office Supplies                                   </v>
          </cell>
          <cell r="C232" t="str">
            <v>Офисные принадлежности</v>
          </cell>
          <cell r="D232">
            <v>9334.315447400366</v>
          </cell>
          <cell r="E232">
            <v>10551.448657154442</v>
          </cell>
          <cell r="F232">
            <v>6417.497272044023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</v>
          </cell>
          <cell r="F233">
            <v>8501655.54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>Cost Of Goods Sold-Non-Cash                       </v>
          </cell>
          <cell r="C235" t="str">
            <v>Себестоим. реализ.продукции-неналичн.</v>
          </cell>
          <cell r="D235">
            <v>5168493.4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>Furniture and Fixture                             </v>
          </cell>
          <cell r="C236" t="str">
            <v>Мебель и оснащение</v>
          </cell>
          <cell r="D236">
            <v>2051.42018048061</v>
          </cell>
          <cell r="E236">
            <v>3344.283424413686</v>
          </cell>
          <cell r="F236">
            <v>5943.102362825581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>Office Equipment                                  </v>
          </cell>
          <cell r="C237" t="str">
            <v>Офисное оборудование</v>
          </cell>
          <cell r="D237">
            <v>1334.950188483812</v>
          </cell>
          <cell r="E237">
            <v>2160.4432488289845</v>
          </cell>
          <cell r="F237">
            <v>4910.780140363135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>Specialty Equipment                               </v>
          </cell>
          <cell r="C238" t="str">
            <v>Специализированное оборудование</v>
          </cell>
          <cell r="D238">
            <v>5407.836000000001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>Equipment Rental                                  </v>
          </cell>
          <cell r="C241" t="str">
            <v>Аренда оборудования</v>
          </cell>
          <cell r="D241">
            <v>32076.24331098328</v>
          </cell>
          <cell r="E241">
            <v>33056.76155138513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4.33690839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>Banking Fees - Royal Bank of Canada               </v>
          </cell>
          <cell r="C245" t="str">
            <v>Банковские гонорары - Роял Банк Канады</v>
          </cell>
          <cell r="D245">
            <v>850.0258452035882</v>
          </cell>
          <cell r="E245">
            <v>1125.24349182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>Legal Fees                                        </v>
          </cell>
          <cell r="C248" t="str">
            <v>Комиссионные за юридические услуги</v>
          </cell>
          <cell r="D248">
            <v>-39000.26900262167</v>
          </cell>
          <cell r="E248">
            <v>76308.5193408501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>Technical Consultants                             </v>
          </cell>
          <cell r="C251" t="str">
            <v>Технические консультанты</v>
          </cell>
          <cell r="D251">
            <v>-18036.33128895989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8375.04272256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>Airline Tickets                                   </v>
          </cell>
          <cell r="C253" t="str">
            <v>Авиабилеты</v>
          </cell>
          <cell r="D253">
            <v>66974.98602376776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844.4520756023776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>Corporate Contributions                           </v>
          </cell>
          <cell r="C260" t="str">
            <v>Корпоративные взносы</v>
          </cell>
          <cell r="D260">
            <v>2142.246422673076</v>
          </cell>
          <cell r="E260">
            <v>9356.17577814114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>Scholarships                                      </v>
          </cell>
          <cell r="C262" t="str">
            <v>Стипендии</v>
          </cell>
          <cell r="D262">
            <v>0</v>
          </cell>
          <cell r="E262">
            <v>33333.34</v>
          </cell>
          <cell r="F262">
            <v>16666.67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8487.354535817367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>Food Supplies                                     </v>
          </cell>
          <cell r="C264" t="str">
            <v>Пищевые продукты</v>
          </cell>
          <cell r="D264">
            <v>522.2819878345442</v>
          </cell>
          <cell r="E264">
            <v>142.72526042</v>
          </cell>
          <cell r="F264">
            <v>180.252054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>Rent                                              </v>
          </cell>
          <cell r="C265" t="str">
            <v>Аренда</v>
          </cell>
          <cell r="D265">
            <v>41412.3905349514</v>
          </cell>
          <cell r="E265">
            <v>62213.349123007785</v>
          </cell>
          <cell r="F265">
            <v>39601.48698601191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>Business Entertainment and Meals                  </v>
          </cell>
          <cell r="C269" t="str">
            <v>Представительские расходы</v>
          </cell>
          <cell r="D269">
            <v>649.9905548684899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</v>
          </cell>
          <cell r="F272">
            <v>-3.2179059417103417E-09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>Exploration Drilling                              </v>
          </cell>
          <cell r="C273" t="str">
            <v>Геологоразведочное бурение</v>
          </cell>
          <cell r="D273">
            <v>3096.625514403292</v>
          </cell>
          <cell r="E273">
            <v>61367.52200348608</v>
          </cell>
          <cell r="F273">
            <v>30028.64826150998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>Other Materials                                   </v>
          </cell>
          <cell r="C274" t="str">
            <v>Прочие материалы</v>
          </cell>
          <cell r="D274">
            <v>5.139406398560967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>Interest Revenue                                  </v>
          </cell>
          <cell r="C276" t="str">
            <v>Доход по процентам</v>
          </cell>
          <cell r="D276">
            <v>-7669.031169501526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>Senior Debt Int - Chase                           </v>
          </cell>
          <cell r="C279" t="str">
            <v>Проц. старшего займа - Чейз</v>
          </cell>
          <cell r="D279">
            <v>158164.58</v>
          </cell>
          <cell r="E279">
            <v>142858.33</v>
          </cell>
          <cell r="F279">
            <v>158164.58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>Lease Int Cat Shovel #5                           </v>
          </cell>
          <cell r="C285" t="str">
            <v>ПРОЦЕНТЫ АРЕНДА ЭКСКАВ. №5</v>
          </cell>
          <cell r="D285">
            <v>4644.27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6503.086118976626</v>
          </cell>
          <cell r="F288">
            <v>17029.52924740829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>Currency Gain/Loss - SOM                          </v>
          </cell>
          <cell r="C290" t="str">
            <v>Прибыль/убыток курс.разн.- сом</v>
          </cell>
          <cell r="D290">
            <v>-1.6298145055770874E-09</v>
          </cell>
          <cell r="E290">
            <v>3.026798367500305E-09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79.51005946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</v>
          </cell>
          <cell r="F292">
            <v>529.3679861199926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>Opic                                              </v>
          </cell>
          <cell r="C294" t="str">
            <v>ОПИК</v>
          </cell>
          <cell r="D294">
            <v>139287.67</v>
          </cell>
          <cell r="E294">
            <v>125808.22</v>
          </cell>
          <cell r="F294">
            <v>139287.67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>Kyrgyzalten Mgmt Contract                         </v>
          </cell>
          <cell r="C298" t="str">
            <v>Кыргызалтын контракт на менеджмент</v>
          </cell>
          <cell r="D298">
            <v>55385.29487344</v>
          </cell>
          <cell r="E298">
            <v>61486.00111025</v>
          </cell>
          <cell r="F298">
            <v>65110.16646888001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>Concession Tax                                    </v>
          </cell>
          <cell r="C301" t="str">
            <v>Концессия</v>
          </cell>
          <cell r="D301">
            <v>294007.29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62039.07562454</v>
          </cell>
          <cell r="F302">
            <v>71276.40452893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>Road Tax                                          </v>
          </cell>
          <cell r="C304" t="str">
            <v>Налог на дороги</v>
          </cell>
          <cell r="D304">
            <v>206200.1123166884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>Mineral Resource Tax Expense                      </v>
          </cell>
          <cell r="C305" t="str">
            <v>Затраты по налогу в минер. сырьевую базу</v>
          </cell>
          <cell r="D305">
            <v>1288252.516167716</v>
          </cell>
          <cell r="E305">
            <v>746767.18174682</v>
          </cell>
          <cell r="F305">
            <v>812879.50144884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28890.93751338387</v>
          </cell>
          <cell r="E308">
            <v>37875.531807260006</v>
          </cell>
          <cell r="F308">
            <v>464893.2568588199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>Excise Tax Expense                                </v>
          </cell>
          <cell r="C312" t="str">
            <v>Затраты по акцизу</v>
          </cell>
          <cell r="D312">
            <v>72829.70222522182</v>
          </cell>
          <cell r="E312">
            <v>3518.52373757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>Allocation for Service Equipment                  </v>
          </cell>
          <cell r="C313" t="str">
            <v>Перераспред. затрат по обслуж. оборудованию</v>
          </cell>
          <cell r="D313">
            <v>-34337.62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>External Expence Recoveries                       </v>
          </cell>
          <cell r="C318" t="str">
            <v>Возвмещение расходов извне</v>
          </cell>
          <cell r="D318">
            <v>5938.306233888386</v>
          </cell>
          <cell r="E318">
            <v>-4537.378945164129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</v>
          </cell>
          <cell r="F319">
            <v>36813.5065536499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>Nitric Acid                                       </v>
          </cell>
          <cell r="C333" t="str">
            <v>Азотная кислота</v>
          </cell>
          <cell r="D333">
            <v>8278.681455208654</v>
          </cell>
          <cell r="E333">
            <v>8104.865041376223</v>
          </cell>
          <cell r="F333">
            <v>9836.73312468561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62.54160022735596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>Diesel                                            </v>
          </cell>
          <cell r="C342" t="str">
            <v>Дизель</v>
          </cell>
          <cell r="D342">
            <v>574449.9785741569</v>
          </cell>
          <cell r="E342">
            <v>559012.2333815572</v>
          </cell>
          <cell r="F342">
            <v>617506.5302420218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>Gasoline                                          </v>
          </cell>
          <cell r="C343" t="str">
            <v>Бензин</v>
          </cell>
          <cell r="D343">
            <v>3789.305926809146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>Kerosene                                          </v>
          </cell>
          <cell r="C344" t="str">
            <v>Керосин</v>
          </cell>
          <cell r="D344">
            <v>2561.542055130005</v>
          </cell>
          <cell r="E344">
            <v>585.002986907959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-68383.2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>Mine Maintenance - Accumulated Amortization       </v>
          </cell>
          <cell r="C347" t="str">
            <v>ТО рудника - накоплен.  амортизация</v>
          </cell>
          <cell r="D347">
            <v>-19441.65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</v>
          </cell>
          <cell r="F369">
            <v>535615.9346772684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>Electricity                                       </v>
          </cell>
          <cell r="C370" t="str">
            <v>Электричество</v>
          </cell>
          <cell r="D370">
            <v>577480.4012260404</v>
          </cell>
          <cell r="E370">
            <v>520591.8869294572</v>
          </cell>
          <cell r="F370">
            <v>574401.2481387886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>Natural Gas                                       </v>
          </cell>
          <cell r="C374" t="str">
            <v>Природный газ</v>
          </cell>
          <cell r="D374">
            <v>145.4885696718835</v>
          </cell>
          <cell r="E374">
            <v>1118.7834179528272</v>
          </cell>
          <cell r="F374">
            <v>52.659167243404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35043.72222653813</v>
          </cell>
          <cell r="F375">
            <v>29800.4207927418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>Cash Costs Transferred                            </v>
          </cell>
          <cell r="C376" t="str">
            <v>Переведенные денежные затраты</v>
          </cell>
          <cell r="D376">
            <v>-7153046.19</v>
          </cell>
          <cell r="E376">
            <v>-8189631.73</v>
          </cell>
          <cell r="F376">
            <v>-8175806.99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>Rescue Equipment                                  </v>
          </cell>
          <cell r="C377" t="str">
            <v>Оборудование для спасательных работ</v>
          </cell>
          <cell r="D377">
            <v>301.8239936828613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>Firefighting Equipment                            </v>
          </cell>
          <cell r="C381" t="str">
            <v>Пожарное оборудование</v>
          </cell>
          <cell r="D381">
            <v>5064.132349589912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8.87090015411377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>Environmental Materials and Supplies              </v>
          </cell>
          <cell r="C384" t="str">
            <v>Материалы и принадлежности по ООС</v>
          </cell>
          <cell r="D384">
            <v>405.6473984718323</v>
          </cell>
          <cell r="E384">
            <v>2151.1848044395447</v>
          </cell>
          <cell r="F384">
            <v>540.6177997589111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>Small Tools                                       </v>
          </cell>
          <cell r="C385" t="str">
            <v>Малые инструменты</v>
          </cell>
          <cell r="D385">
            <v>9277.395542274035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>Hardware Supplies                                 </v>
          </cell>
          <cell r="C386" t="str">
            <v>Производственные принадлежности</v>
          </cell>
          <cell r="D386">
            <v>28557.6992184274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>Budget-Maintenance Materials                      </v>
          </cell>
          <cell r="C387" t="str">
            <v>Бюджет- материалы для техобслуживания</v>
          </cell>
          <cell r="D387">
            <v>604.5115799117967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>Janitorial Supplies                               </v>
          </cell>
          <cell r="C388" t="str">
            <v>Санитарные принадлежности</v>
          </cell>
          <cell r="D388">
            <v>4185.228171597089</v>
          </cell>
          <cell r="E388">
            <v>2463.217445037441</v>
          </cell>
          <cell r="F388">
            <v>2618.657802536475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7767.751245117188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</v>
          </cell>
          <cell r="F394">
            <v>3110.874150276184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>Fittings                                          </v>
          </cell>
          <cell r="C395" t="str">
            <v>Фиттинги</v>
          </cell>
          <cell r="D395">
            <v>7579.697724078715</v>
          </cell>
          <cell r="E395">
            <v>12100.507221158594</v>
          </cell>
          <cell r="F395">
            <v>7122.344230887041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21127.59699843693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>Bearings And Seals                                </v>
          </cell>
          <cell r="C397" t="str">
            <v>Подшипники и изоляторы</v>
          </cell>
          <cell r="D397">
            <v>2071.471362352371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>Mill Process Equipment                            </v>
          </cell>
          <cell r="C398" t="str">
            <v>Производственное оборудование фабрики</v>
          </cell>
          <cell r="D398">
            <v>6394.6119640795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81353.96706882543</v>
          </cell>
          <cell r="F399">
            <v>40663.90269074726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>Shop Equipment                                    </v>
          </cell>
          <cell r="C400" t="str">
            <v>Цеховое оборудование</v>
          </cell>
          <cell r="D400">
            <v>2197.930718123913</v>
          </cell>
          <cell r="E400">
            <v>654.1581087112427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>Valves                                            </v>
          </cell>
          <cell r="C401" t="str">
            <v>Клапаны</v>
          </cell>
          <cell r="D401">
            <v>2073.150205075741</v>
          </cell>
          <cell r="E401">
            <v>8138.104836553335</v>
          </cell>
          <cell r="F401">
            <v>8010.446753557325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>Welding Supplies                                  </v>
          </cell>
          <cell r="C402" t="str">
            <v>Сварочные принадлежности</v>
          </cell>
          <cell r="D402">
            <v>8417.304468343327</v>
          </cell>
          <cell r="E402">
            <v>4906.939045280218</v>
          </cell>
          <cell r="F402">
            <v>7084.875624060631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-546755.5326930024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9166.17857387513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>Plumbing Materials                                </v>
          </cell>
          <cell r="C406" t="str">
            <v>Сантехнические материалы</v>
          </cell>
          <cell r="D406">
            <v>969.9644211141637</v>
          </cell>
          <cell r="E406">
            <v>28.061199188232422</v>
          </cell>
          <cell r="F406">
            <v>70.53739881515503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>Building Materials and Supplies                   </v>
          </cell>
          <cell r="C407" t="str">
            <v>Строительные материалы и принадлежности</v>
          </cell>
          <cell r="D407">
            <v>9644.03251866277</v>
          </cell>
          <cell r="E407">
            <v>6379.041167440732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77414.41547235288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>RNI Control Acc                                   </v>
          </cell>
          <cell r="C409" t="str">
            <v>Контр.счет получено-не оплачено</v>
          </cell>
          <cell r="D409">
            <v>-811165.5644650708</v>
          </cell>
          <cell r="E409">
            <v>-94611.39257314165</v>
          </cell>
          <cell r="F409">
            <v>938066.5010702081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>RNI Clearing                                      </v>
          </cell>
          <cell r="C410" t="str">
            <v>Клиринг получено-не оплачено</v>
          </cell>
          <cell r="D410">
            <v>-0.522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>A/P Cameco 1/3 (Som)                              </v>
          </cell>
          <cell r="C414" t="str">
            <v>С/К 1/3 Камеко (сом)</v>
          </cell>
          <cell r="D414">
            <v>-578803.9502382126</v>
          </cell>
          <cell r="E414">
            <v>-323051.6313590357</v>
          </cell>
          <cell r="F414">
            <v>-553310.4653195054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-4499.046114506424</v>
          </cell>
          <cell r="F415">
            <v>4499.046114506424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>Intercom - KOC (Cnd)                              </v>
          </cell>
          <cell r="C416" t="str">
            <v>Intercom - KOC (Cnd)</v>
          </cell>
          <cell r="D416">
            <v>-3141.111336597245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>Chassis                                           </v>
          </cell>
          <cell r="C417" t="str">
            <v>Шасси</v>
          </cell>
          <cell r="D417">
            <v>1128980.779474985</v>
          </cell>
          <cell r="E417">
            <v>782148.8445214755</v>
          </cell>
          <cell r="F417">
            <v>950420.7101022934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55339.52823533409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>Hydraulic System                                  </v>
          </cell>
          <cell r="C420" t="str">
            <v>Гидравлическая система</v>
          </cell>
          <cell r="D420">
            <v>828.207612991333</v>
          </cell>
          <cell r="E420">
            <v>208.41360314941406</v>
          </cell>
          <cell r="F420">
            <v>957.2923949584961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>Kilns                                             </v>
          </cell>
          <cell r="C437" t="str">
            <v>Печи</v>
          </cell>
          <cell r="D437">
            <v>6134.653030395508</v>
          </cell>
          <cell r="E437">
            <v>4733.627883911133</v>
          </cell>
          <cell r="F437">
            <v>4970.677513122559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>Conveyors                                         </v>
          </cell>
          <cell r="C441" t="str">
            <v>Конвейеры</v>
          </cell>
          <cell r="D441">
            <v>4227.27619934082</v>
          </cell>
          <cell r="E441">
            <v>8757.644477844238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</v>
          </cell>
          <cell r="E442">
            <v>4890.490329742432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>Vat A/P {&gt;July 1/97} (Som)                        </v>
          </cell>
          <cell r="C447" t="str">
            <v>НДС С/К (&gt;июль 1/97) (сом)</v>
          </cell>
          <cell r="D447">
            <v>786.552651815002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>A/P Pension Fund (Som)                            </v>
          </cell>
          <cell r="C448" t="str">
            <v>С/К пенсионный фонд (сом)</v>
          </cell>
          <cell r="D448">
            <v>25.69703759641743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>A/P Expat Insurance (Cnd)                         </v>
          </cell>
          <cell r="C449" t="str">
            <v>С/К страхование экспатриантов (кан.долл)</v>
          </cell>
          <cell r="D449">
            <v>-6386.858639250489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>A/P Concession Tax (Usd)                          </v>
          </cell>
          <cell r="C450" t="str">
            <v>С/К концесс. налог (долл.США)</v>
          </cell>
          <cell r="D450">
            <v>-294007.29</v>
          </cell>
          <cell r="E450">
            <v>-165437.54</v>
          </cell>
          <cell r="F450">
            <v>312315.59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>A/P Road Tax For Koc (Som)                        </v>
          </cell>
          <cell r="C452" t="str">
            <v>С/К налог на дороги для КОК (сом)</v>
          </cell>
          <cell r="D452">
            <v>-7.612397894263268E-07</v>
          </cell>
          <cell r="E452">
            <v>7.345370249822736E-07</v>
          </cell>
          <cell r="F452">
            <v>6.819755071774125E-07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>A/P Land Tax (Som)                                </v>
          </cell>
          <cell r="C454" t="str">
            <v>С/К налог на землю (сом)</v>
          </cell>
          <cell r="D454">
            <v>768.8052257408086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>Retail Sales Tax (Som)                            </v>
          </cell>
          <cell r="C455" t="str">
            <v>Налог с розничной торг. (сом)</v>
          </cell>
          <cell r="D455">
            <v>-5.504260344422166E-16</v>
          </cell>
          <cell r="E455">
            <v>5.31110600978264E-16</v>
          </cell>
          <cell r="F455">
            <v>4.931132266835933E-16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>A/P Mineral Resource  Tax                         </v>
          </cell>
          <cell r="C456" t="str">
            <v>С/К налог в минерально-сыр. базу</v>
          </cell>
          <cell r="D456">
            <v>-1273011.433295424</v>
          </cell>
          <cell r="E456">
            <v>541485.3344208959</v>
          </cell>
          <cell r="F456">
            <v>896523.4997333168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>A/P VAT on Imports of Consumables                 </v>
          </cell>
          <cell r="C457" t="str">
            <v>С/К НДС на импорт товаров</v>
          </cell>
          <cell r="D457">
            <v>-0.8091869931319806</v>
          </cell>
          <cell r="E457">
            <v>0.7807979514752716</v>
          </cell>
          <cell r="F457">
            <v>0.7249352057368412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>Maintenance Materials and Supplies                </v>
          </cell>
          <cell r="C458" t="str">
            <v>Материалы и принадлежности по ТО</v>
          </cell>
          <cell r="D458">
            <v>-97436.6842623598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>A/P Emergency Fund Tax                            </v>
          </cell>
          <cell r="C459" t="str">
            <v>С/К налог в фонд чрезвыч. ситуаций</v>
          </cell>
          <cell r="D459">
            <v>-273888.2915779187</v>
          </cell>
          <cell r="E459">
            <v>-30788.58102495392</v>
          </cell>
          <cell r="F459">
            <v>247188.1947444373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>A/P Withholding Tax on Foreign Insuarance         </v>
          </cell>
          <cell r="C462" t="str">
            <v>С/К налог на иностранное страхование</v>
          </cell>
          <cell r="D462">
            <v>-33887.1182560373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>A/P Excise Tax                                    </v>
          </cell>
          <cell r="C464" t="str">
            <v>С/К акциз</v>
          </cell>
          <cell r="D464">
            <v>-410.3053761376399</v>
          </cell>
          <cell r="E464">
            <v>395.9071850495261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-142858.33</v>
          </cell>
          <cell r="F468">
            <v>-158164.58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</v>
          </cell>
          <cell r="E472">
            <v>-8720.339683415867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152307.5567212776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>Payable to Interlink                              </v>
          </cell>
          <cell r="C478" t="str">
            <v/>
          </cell>
          <cell r="D478">
            <v>40474.09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Cust acc 2003"/>
      <sheetName val="Prelim Cost"/>
      <sheetName val="CamKum Prod"/>
      <sheetName val="Anlageverm?gen"/>
    </sheetNames>
    <sheetDataSet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</v>
          </cell>
          <cell r="X27">
            <v>7092192</v>
          </cell>
          <cell r="Z27">
            <v>5890787</v>
          </cell>
        </row>
        <row r="29">
          <cell r="D29">
            <v>17858363.65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Trial balance"/>
      <sheetName val="Fees and comm"/>
      <sheetName val="Imploss"/>
      <sheetName val="Adj"/>
      <sheetName val="deferred tax"/>
      <sheetName val="Cash"/>
      <sheetName val="FA"/>
      <sheetName val="Bal by curr"/>
      <sheetName val="SMT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S"/>
      <sheetName val="P&amp;L"/>
      <sheetName val="Equity Mvmnts"/>
      <sheetName val="CF"/>
      <sheetName val="AHEPS"/>
      <sheetName val="OshHPP"/>
      <sheetName val="BHPP"/>
      <sheetName val="XREF"/>
      <sheetName val="Prelim Cost"/>
    </sheetNames>
    <sheetDataSet>
      <sheetData sheetId="22">
        <row r="1">
          <cell r="A1" t="str">
            <v>Investments</v>
          </cell>
        </row>
        <row r="2">
          <cell r="A2" t="str">
            <v>AS AT 31 DEC 2004</v>
          </cell>
        </row>
        <row r="3">
          <cell r="A3" t="str">
            <v>(in thousands of soms)</v>
          </cell>
        </row>
        <row r="6">
          <cell r="B6" t="str">
            <v>2004 per client</v>
          </cell>
          <cell r="G6" t="str">
            <v>Change
2003 / 2004 unadjusted</v>
          </cell>
        </row>
        <row r="7">
          <cell r="B7" t="str">
            <v>KKGS</v>
          </cell>
          <cell r="G7" t="str">
            <v>KKGS</v>
          </cell>
        </row>
        <row r="9">
          <cell r="A9" t="str">
            <v>Securities available-for-sale</v>
          </cell>
          <cell r="B9">
            <v>7840</v>
          </cell>
          <cell r="G9">
            <v>-1430</v>
          </cell>
        </row>
        <row r="10">
          <cell r="A10" t="str">
            <v>Securities held-to-maturity</v>
          </cell>
          <cell r="B10">
            <v>95770</v>
          </cell>
          <cell r="G10">
            <v>1604</v>
          </cell>
        </row>
        <row r="11">
          <cell r="B11">
            <v>103610</v>
          </cell>
          <cell r="G11">
            <v>174</v>
          </cell>
        </row>
        <row r="13">
          <cell r="A13" t="str">
            <v>Provision for impairment</v>
          </cell>
          <cell r="B13">
            <v>-2428</v>
          </cell>
          <cell r="G13">
            <v>-304</v>
          </cell>
        </row>
        <row r="14">
          <cell r="B14">
            <v>101182</v>
          </cell>
          <cell r="G14">
            <v>-130</v>
          </cell>
        </row>
        <row r="16">
          <cell r="B16">
            <v>0</v>
          </cell>
        </row>
        <row r="19">
          <cell r="A19" t="str">
            <v>Available-for-sale</v>
          </cell>
        </row>
        <row r="20">
          <cell r="A20" t="str">
            <v>Debt instruments – listed</v>
          </cell>
        </row>
        <row r="21">
          <cell r="A21" t="str">
            <v>State Treasury Bills issued by the MFKR</v>
          </cell>
          <cell r="B21">
            <v>0</v>
          </cell>
          <cell r="G21">
            <v>-700</v>
          </cell>
        </row>
        <row r="22">
          <cell r="B22">
            <v>0</v>
          </cell>
          <cell r="G22">
            <v>-700</v>
          </cell>
        </row>
        <row r="23">
          <cell r="A23" t="str">
            <v>Equity instruments – listed</v>
          </cell>
        </row>
        <row r="24">
          <cell r="A24" t="str">
            <v>OJSC Russian-Kyrgyz "Amanbank"</v>
          </cell>
          <cell r="B24">
            <v>5398</v>
          </cell>
          <cell r="G24">
            <v>0</v>
          </cell>
        </row>
        <row r="25">
          <cell r="A25" t="str">
            <v>JSC "Kyrgyzpromstroibank"</v>
          </cell>
          <cell r="B25">
            <v>60</v>
          </cell>
          <cell r="G25">
            <v>0</v>
          </cell>
        </row>
        <row r="26">
          <cell r="B26">
            <v>5458</v>
          </cell>
          <cell r="G26">
            <v>0</v>
          </cell>
        </row>
        <row r="27">
          <cell r="A27" t="str">
            <v>Equity instruments – unlisted</v>
          </cell>
        </row>
        <row r="28">
          <cell r="A28" t="str">
            <v>CJSC "Kyrgyz Stock Exchange"</v>
          </cell>
          <cell r="B28">
            <v>1942</v>
          </cell>
          <cell r="G28">
            <v>0</v>
          </cell>
        </row>
        <row r="29">
          <cell r="A29" t="str">
            <v>JSC "Ak-Suu KPK"</v>
          </cell>
          <cell r="B29">
            <v>385</v>
          </cell>
          <cell r="G29">
            <v>0</v>
          </cell>
        </row>
        <row r="30">
          <cell r="A30" t="str">
            <v>CJSC "Central Depository"</v>
          </cell>
          <cell r="B30">
            <v>35</v>
          </cell>
          <cell r="G30">
            <v>0</v>
          </cell>
        </row>
        <row r="31">
          <cell r="A31" t="str">
            <v>Interbank Processing Center</v>
          </cell>
          <cell r="B31">
            <v>20</v>
          </cell>
        </row>
        <row r="32">
          <cell r="A32" t="str">
            <v>JSC Insurance Company "AcShield"</v>
          </cell>
          <cell r="B32">
            <v>0</v>
          </cell>
          <cell r="G32">
            <v>-750</v>
          </cell>
        </row>
        <row r="33">
          <cell r="B33">
            <v>2382</v>
          </cell>
          <cell r="G33">
            <v>-750</v>
          </cell>
        </row>
        <row r="34">
          <cell r="A34" t="str">
            <v>Provision for impairment</v>
          </cell>
          <cell r="B34">
            <v>-2428</v>
          </cell>
          <cell r="G34">
            <v>-304</v>
          </cell>
        </row>
        <row r="35">
          <cell r="A35" t="str">
            <v>Total securities available for sale</v>
          </cell>
          <cell r="B35">
            <v>5412</v>
          </cell>
          <cell r="G35">
            <v>-1754</v>
          </cell>
        </row>
        <row r="38">
          <cell r="A38" t="str">
            <v>Held-to-maturity</v>
          </cell>
        </row>
        <row r="39">
          <cell r="A39" t="str">
            <v>Debt instruments – listed</v>
          </cell>
        </row>
        <row r="40">
          <cell r="A40" t="str">
            <v>State Treasury Bills</v>
          </cell>
          <cell r="B40">
            <v>95770</v>
          </cell>
          <cell r="G40">
            <v>23652</v>
          </cell>
        </row>
        <row r="41">
          <cell r="A41" t="str">
            <v>Ordinary note # 4 "AKB Kyrgyzstan 2003"</v>
          </cell>
          <cell r="B41">
            <v>0</v>
          </cell>
          <cell r="G41">
            <v>-11048</v>
          </cell>
        </row>
        <row r="42">
          <cell r="A42" t="str">
            <v>Ordinary note # 7 "AKB Kyrgyzstan 2003"</v>
          </cell>
          <cell r="B42">
            <v>0</v>
          </cell>
          <cell r="G42">
            <v>-11000</v>
          </cell>
        </row>
        <row r="43">
          <cell r="A43" t="str">
            <v>Total securities held-to-maturity</v>
          </cell>
          <cell r="B43">
            <v>95770</v>
          </cell>
          <cell r="G43">
            <v>1604</v>
          </cell>
        </row>
        <row r="45">
          <cell r="A45" t="str">
            <v>Total investments</v>
          </cell>
          <cell r="B45">
            <v>101182</v>
          </cell>
        </row>
        <row r="47">
          <cell r="B47">
            <v>0</v>
          </cell>
        </row>
        <row r="48">
          <cell r="B48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ОборБалФормОтч"/>
      <sheetName val="Securities"/>
      <sheetName val="Astana_missing docs"/>
      <sheetName val="Atyrau_missing docs"/>
      <sheetName val="CBO_missing docs"/>
      <sheetName val="Head Office_missing docs"/>
      <sheetName val="Karaganda_missing docs"/>
      <sheetName val="Shymkent_missing docs"/>
      <sheetName val="GB-5-4.2"/>
      <sheetName val="G"/>
      <sheetName val="A-20"/>
    </sheetNames>
    <sheetDataSet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  <sheetName val="Datasheet"/>
      <sheetName val="SMSTemp"/>
      <sheetName val="Dictionaries"/>
      <sheetName val="Securities"/>
      <sheetName val="std tabel"/>
      <sheetName val="Anlagevermögen"/>
      <sheetName val="Movements"/>
      <sheetName val="Собственный капитал"/>
      <sheetName val="9-1"/>
      <sheetName val="4"/>
      <sheetName val="1-1"/>
      <sheetName val="1"/>
      <sheetName val="P&amp;L"/>
      <sheetName val="Provisions"/>
      <sheetName val="PP&amp;E mvt for 2003"/>
      <sheetName val="Форма2"/>
      <sheetName val="breakdown"/>
      <sheetName val="FA depreciation"/>
      <sheetName val="Sheet1"/>
    </sheetNames>
    <sheetDataSet>
      <sheetData sheetId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A-20"/>
      <sheetName val="ЯНВАРЬ"/>
      <sheetName val="Threshold Table"/>
      <sheetName val="TB"/>
      <sheetName val="PR CN"/>
      <sheetName val="FES"/>
      <sheetName val="CASH"/>
      <sheetName val="Info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Selection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#REF"/>
      <sheetName val="Sony"/>
      <sheetName val="Assumptions"/>
      <sheetName val="д.7.001"/>
      <sheetName val="KONSOLID"/>
      <sheetName val="Aug"/>
      <sheetName val="July"/>
      <sheetName val="June"/>
      <sheetName val="May"/>
      <sheetName val="Sept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H-610"/>
      <sheetName val="подох с физ.лиц-Лариба"/>
      <sheetName val="J-60.1"/>
      <sheetName val="J-60.2"/>
      <sheetName val="J-60.3"/>
      <sheetName val="Publicación Diarios - Memo"/>
      <sheetName val="справка"/>
    </sheetNames>
    <sheetDataSet>
      <sheetData sheetId="6">
        <row r="8">
          <cell r="H8">
            <v>9876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3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  <sheetName val="Bal Sheet"/>
      <sheetName val="Income Statement"/>
      <sheetName val="Threshold Table"/>
      <sheetName val="Inf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I-Index"/>
      <sheetName val="O-20"/>
      <sheetName val="Tabeller"/>
      <sheetName val="title"/>
      <sheetName val="profit &amp; loss"/>
      <sheetName val="balance 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Сводная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-1"/>
      <sheetName val="J-55"/>
      <sheetName val="J-60"/>
      <sheetName val="J-65"/>
      <sheetName val="J-70"/>
      <sheetName val="J-75"/>
      <sheetName val="J-100"/>
      <sheetName val="J-105"/>
      <sheetName val="J-110"/>
      <sheetName val="J-120"/>
      <sheetName val="J-121"/>
      <sheetName val="J-354"/>
      <sheetName val="J-410"/>
      <sheetName val="J-420"/>
      <sheetName val="PBC"/>
      <sheetName val="PBC (2)"/>
      <sheetName val="Sheet2"/>
      <sheetName val="База"/>
      <sheetName val="XLR_NoRangeSheet"/>
    </sheetNames>
    <sheetDataSet>
      <sheetData sheetId="1">
        <row r="3">
          <cell r="B3" t="str">
            <v>LARIBA BANK</v>
          </cell>
        </row>
        <row r="39">
          <cell r="B39">
            <v>0</v>
          </cell>
        </row>
        <row r="44">
          <cell r="B44">
            <v>1.6</v>
          </cell>
        </row>
        <row r="46">
          <cell r="B46">
            <v>15400000</v>
          </cell>
        </row>
        <row r="50">
          <cell r="B50">
            <v>2943569000</v>
          </cell>
        </row>
        <row r="58">
          <cell r="B58">
            <v>465</v>
          </cell>
        </row>
        <row r="62">
          <cell r="B62">
            <v>85</v>
          </cell>
        </row>
        <row r="93">
          <cell r="B93" t="e">
            <v>#DIV/0!</v>
          </cell>
          <cell r="D93">
            <v>0</v>
          </cell>
        </row>
        <row r="120">
          <cell r="B120" t="e">
            <v>#DIV/0!</v>
          </cell>
          <cell r="D120">
            <v>0</v>
          </cell>
        </row>
        <row r="122">
          <cell r="B122">
            <v>0</v>
          </cell>
          <cell r="D12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Threshold Table"/>
      <sheetName val="Hidden"/>
      <sheetName val="д.7.001"/>
      <sheetName val="Links"/>
    </sheetNames>
    <sheetDataSet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</v>
          </cell>
          <cell r="X27">
            <v>7092192</v>
          </cell>
          <cell r="Z27">
            <v>5890787</v>
          </cell>
        </row>
        <row r="29">
          <cell r="D29">
            <v>17858363.65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"/>
      <sheetName val="BS"/>
      <sheetName val="IS"/>
      <sheetName val="Loans"/>
      <sheetName val="Bonds"/>
      <sheetName val="Prom notes"/>
      <sheetName val="Capital"/>
      <sheetName val="PPE"/>
      <sheetName val="TB 2004"/>
      <sheetName val="Cash"/>
      <sheetName val="Ф1_31.12.04"/>
      <sheetName val="Ф3 31.12.04"/>
      <sheetName val="ф2_31.12.04"/>
      <sheetName val="E-4.1_SMT (2004)"/>
      <sheetName val="ча"/>
      <sheetName val="Cash CCI Detail"/>
      <sheetName val="A-20"/>
      <sheetName val="XLR_NoRangeShee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 Treasury"/>
      <sheetName val="Index list "/>
      <sheetName val="31.12.05"/>
      <sheetName val="30.11.05"/>
      <sheetName val="31.10.05"/>
      <sheetName val="2005"/>
      <sheetName val="G-1 BS"/>
      <sheetName val="G-2 PL"/>
      <sheetName val="G-30"/>
      <sheetName val="G-40"/>
      <sheetName val="G-45"/>
      <sheetName val="G-55"/>
      <sheetName val="G-57"/>
      <sheetName val="G-56"/>
      <sheetName val="G-58"/>
      <sheetName val="G-60"/>
      <sheetName val="G-65"/>
      <sheetName val="G-120"/>
      <sheetName val="G-125"/>
      <sheetName val="G-130"/>
      <sheetName val="G-140"/>
      <sheetName val="G-145"/>
      <sheetName val="G-150"/>
      <sheetName val="G-155"/>
      <sheetName val="G-170"/>
      <sheetName val="G-180"/>
      <sheetName val="PBC FX trading"/>
      <sheetName val="PBC FX revaluation"/>
      <sheetName val="G-145 interim"/>
      <sheetName val="Sheet1"/>
      <sheetName val="31.12.03"/>
      <sheetName val="Const"/>
      <sheetName val="Dep_OpEx"/>
      <sheetName val="O-20"/>
    </sheetNames>
    <sheetDataSet>
      <sheetData sheetId="9">
        <row r="26">
          <cell r="B26" t="str">
            <v>KZK2KY090035</v>
          </cell>
        </row>
        <row r="27">
          <cell r="B27" t="str">
            <v>KZK2KY020685</v>
          </cell>
        </row>
        <row r="28">
          <cell r="B28" t="str">
            <v>KZW1KD289687</v>
          </cell>
        </row>
        <row r="29">
          <cell r="B29" t="str">
            <v>KZK1KM120836</v>
          </cell>
        </row>
        <row r="30">
          <cell r="B30" t="str">
            <v>KZW1KD289703</v>
          </cell>
        </row>
        <row r="31">
          <cell r="B31" t="str">
            <v>KZW1KD289745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DD Reserve calculation"/>
      <sheetName val="Pilot"/>
      <sheetName val="G-40"/>
      <sheetName val="Cash CCI Detail"/>
      <sheetName val="Const"/>
      <sheetName val="Dep_OpEx"/>
      <sheetName val="New Report MP jan"/>
    </sheetNames>
    <sheetDataSet>
      <sheetData sheetId="8">
        <row r="1">
          <cell r="B1" t="str">
            <v>Stansun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%"/>
      <sheetName val="11 разб"/>
      <sheetName val="10 разб"/>
      <sheetName val="связ10"/>
      <sheetName val="связ 11"/>
      <sheetName val="свод"/>
      <sheetName val="ДДС"/>
      <sheetName val="2010"/>
      <sheetName val="к 2010"/>
      <sheetName val="к 2011"/>
    </sheetNames>
    <sheetDataSet>
      <sheetData sheetId="7">
        <row r="4">
          <cell r="E4" t="e">
            <v>#NAME?</v>
          </cell>
        </row>
        <row r="11">
          <cell r="E11" t="e">
            <v>#NAME?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ЗАЛОГ"/>
      <sheetName val="Расчет_Ин"/>
      <sheetName val="п 15"/>
      <sheetName val="FA Movement Kyrg"/>
      <sheetName val="A-2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2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Tabeller"/>
      <sheetName val="G-40"/>
    </sheetNames>
    <sheetDataSet>
      <sheetData sheetId="14">
        <row r="48">
          <cell r="N48">
            <v>36819</v>
          </cell>
        </row>
      </sheetData>
      <sheetData sheetId="18">
        <row r="24">
          <cell r="O24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  <sheetName val="16"/>
      <sheetName val="12"/>
      <sheetName val="10"/>
      <sheetName val="22"/>
      <sheetName val="IS"/>
      <sheetName val="5741"/>
    </sheetNames>
    <sheetDataSet>
      <sheetData sheetId="13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Anlageverm?gen"/>
      <sheetName val="std tabel"/>
      <sheetName val="Settings"/>
      <sheetName val="XLR_NoRangeSheet"/>
      <sheetName val="п 15"/>
      <sheetName val="Threshold Table"/>
      <sheetName val="tr"/>
      <sheetName val="Anlageverm_gen"/>
      <sheetName val="FS-97"/>
      <sheetName val="Rollforward {pbe}"/>
      <sheetName val="Allow - SR&amp;D"/>
    </sheetNames>
    <sheetDataSet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</v>
          </cell>
          <cell r="X27">
            <v>7092192</v>
          </cell>
          <cell r="Z27">
            <v>5890787</v>
          </cell>
        </row>
        <row r="29">
          <cell r="D29">
            <v>17858363.65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справка"/>
      <sheetName val="Anlagevermögen"/>
      <sheetName val="FS-97"/>
      <sheetName val="AFE's  By Afe"/>
      <sheetName val="B 1"/>
      <sheetName val="A 100"/>
      <sheetName val="GAAP TB 31.12.01  detail p&amp;l"/>
      <sheetName val="Форма2"/>
      <sheetName val="2008"/>
      <sheetName val="2009"/>
      <sheetName val="P9-BS by Co"/>
      <sheetName val="SMSTemp"/>
      <sheetName val="A-20"/>
      <sheetName val="t0_name"/>
      <sheetName val="GAAP TB 30.08.01  detail p&amp;l"/>
      <sheetName val="ремонт 25"/>
      <sheetName val="TB"/>
      <sheetName val="PR CN"/>
      <sheetName val="K_760"/>
      <sheetName val="L&amp;E"/>
      <sheetName val="Assumptions"/>
      <sheetName val="definitions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  <sheetName val="To do list"/>
      <sheetName val="Index list "/>
      <sheetName val="31.12.03"/>
      <sheetName val="31.12.05"/>
      <sheetName val="2005"/>
      <sheetName val="G-1 BS"/>
      <sheetName val="G-2 PL"/>
      <sheetName val="G-60"/>
      <sheetName val="G-65 (2)"/>
      <sheetName val="G-122 -2003-2005"/>
      <sheetName val="G-120 -2003"/>
      <sheetName val="G-121 -2004"/>
      <sheetName val="G-65"/>
      <sheetName val="G-70"/>
      <sheetName val="G-100"/>
      <sheetName val="G-101 placements"/>
      <sheetName val="G-110"/>
      <sheetName val="G-115 borrowings"/>
      <sheetName val="G-145"/>
      <sheetName val="G-146"/>
      <sheetName val="G-150"/>
      <sheetName val="G-155"/>
      <sheetName val="G-185"/>
      <sheetName val="G-183"/>
      <sheetName val="G-184"/>
      <sheetName val="G-123 -2005"/>
      <sheetName val="KASE 31.12.03"/>
      <sheetName val="KASE 31.12.04"/>
      <sheetName val="KASE 31.12.05"/>
      <sheetName val="REVERSE REPO"/>
      <sheetName val="имеющиеся для продажи"/>
      <sheetName val="Cash CCI Detail"/>
      <sheetName val="Input"/>
      <sheetName val="J-55"/>
    </sheetNames>
    <sheetDataSet>
      <sheetData sheetId="3">
        <row r="7">
          <cell r="E7">
            <v>668722</v>
          </cell>
        </row>
        <row r="8">
          <cell r="E8">
            <v>654022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14700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3360371</v>
          </cell>
        </row>
        <row r="19">
          <cell r="E19">
            <v>1075113</v>
          </cell>
        </row>
        <row r="20">
          <cell r="E20">
            <v>2285258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9468282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9124167</v>
          </cell>
        </row>
        <row r="39">
          <cell r="E39">
            <v>344115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144220</v>
          </cell>
        </row>
        <row r="50">
          <cell r="E50">
            <v>0</v>
          </cell>
        </row>
        <row r="51">
          <cell r="E51">
            <v>144220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15957191</v>
          </cell>
        </row>
        <row r="75">
          <cell r="E75">
            <v>1510</v>
          </cell>
        </row>
        <row r="76">
          <cell r="E76">
            <v>6567</v>
          </cell>
        </row>
        <row r="77">
          <cell r="E77">
            <v>584324</v>
          </cell>
        </row>
        <row r="78">
          <cell r="E78">
            <v>157792</v>
          </cell>
        </row>
        <row r="79">
          <cell r="E79">
            <v>0</v>
          </cell>
        </row>
        <row r="80">
          <cell r="E80">
            <v>4297484</v>
          </cell>
        </row>
        <row r="81">
          <cell r="E81">
            <v>10975785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17148</v>
          </cell>
        </row>
        <row r="87">
          <cell r="E87">
            <v>0</v>
          </cell>
        </row>
        <row r="88">
          <cell r="E88">
            <v>-68049</v>
          </cell>
        </row>
        <row r="89">
          <cell r="E89">
            <v>104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-15474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20302328</v>
          </cell>
        </row>
        <row r="96">
          <cell r="E96">
            <v>15048382</v>
          </cell>
        </row>
        <row r="97">
          <cell r="E97">
            <v>4225026</v>
          </cell>
        </row>
        <row r="98">
          <cell r="E98">
            <v>-102107</v>
          </cell>
        </row>
        <row r="99">
          <cell r="E99">
            <v>1096091</v>
          </cell>
        </row>
        <row r="100">
          <cell r="E100">
            <v>8029</v>
          </cell>
        </row>
        <row r="101">
          <cell r="E101">
            <v>89424</v>
          </cell>
        </row>
        <row r="102">
          <cell r="E102">
            <v>-62517</v>
          </cell>
        </row>
        <row r="103">
          <cell r="E103">
            <v>0</v>
          </cell>
        </row>
        <row r="105">
          <cell r="E105">
            <v>-769471</v>
          </cell>
        </row>
        <row r="106">
          <cell r="E106">
            <v>-6973</v>
          </cell>
        </row>
        <row r="107">
          <cell r="E107">
            <v>0</v>
          </cell>
        </row>
        <row r="108">
          <cell r="E108">
            <v>-7144</v>
          </cell>
        </row>
        <row r="109">
          <cell r="E109">
            <v>-665305</v>
          </cell>
        </row>
        <row r="110">
          <cell r="E110">
            <v>-90049</v>
          </cell>
        </row>
        <row r="111">
          <cell r="E111">
            <v>0</v>
          </cell>
        </row>
        <row r="112">
          <cell r="E112">
            <v>10000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10000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4993</v>
          </cell>
        </row>
        <row r="121">
          <cell r="E121">
            <v>0</v>
          </cell>
        </row>
        <row r="122">
          <cell r="E122">
            <v>4993</v>
          </cell>
        </row>
        <row r="123">
          <cell r="E123">
            <v>0</v>
          </cell>
        </row>
        <row r="124">
          <cell r="E124">
            <v>389129</v>
          </cell>
        </row>
        <row r="125">
          <cell r="E125">
            <v>27465</v>
          </cell>
        </row>
        <row r="126">
          <cell r="E126">
            <v>68509</v>
          </cell>
        </row>
        <row r="127">
          <cell r="E127">
            <v>83210</v>
          </cell>
        </row>
        <row r="128">
          <cell r="E128">
            <v>158642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81825</v>
          </cell>
        </row>
        <row r="132">
          <cell r="E132">
            <v>74095</v>
          </cell>
        </row>
        <row r="133">
          <cell r="E133">
            <v>40800</v>
          </cell>
        </row>
        <row r="134">
          <cell r="E134">
            <v>0</v>
          </cell>
        </row>
        <row r="135">
          <cell r="E135">
            <v>-4968</v>
          </cell>
        </row>
        <row r="136">
          <cell r="E136">
            <v>-20356</v>
          </cell>
        </row>
        <row r="137">
          <cell r="E137">
            <v>-67773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-5009</v>
          </cell>
        </row>
        <row r="141">
          <cell r="E141">
            <v>-33557</v>
          </cell>
        </row>
        <row r="142">
          <cell r="E142">
            <v>-13754</v>
          </cell>
        </row>
        <row r="143">
          <cell r="E143">
            <v>422020</v>
          </cell>
        </row>
        <row r="144">
          <cell r="E144">
            <v>2005</v>
          </cell>
        </row>
        <row r="145">
          <cell r="E145">
            <v>0</v>
          </cell>
        </row>
        <row r="146">
          <cell r="E146">
            <v>3032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60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176358</v>
          </cell>
        </row>
        <row r="156">
          <cell r="E156">
            <v>513</v>
          </cell>
        </row>
        <row r="157">
          <cell r="E157">
            <v>0</v>
          </cell>
        </row>
        <row r="158">
          <cell r="E158">
            <v>191924</v>
          </cell>
        </row>
        <row r="159">
          <cell r="E159">
            <v>48128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3255</v>
          </cell>
        </row>
        <row r="166">
          <cell r="E166">
            <v>0</v>
          </cell>
        </row>
        <row r="167">
          <cell r="E167">
            <v>3255</v>
          </cell>
        </row>
        <row r="168">
          <cell r="E168">
            <v>14751</v>
          </cell>
        </row>
        <row r="169">
          <cell r="E169">
            <v>7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8</v>
          </cell>
        </row>
        <row r="176">
          <cell r="E176">
            <v>5424</v>
          </cell>
        </row>
        <row r="177">
          <cell r="E177">
            <v>1473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7839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3</v>
          </cell>
        </row>
        <row r="184">
          <cell r="E184">
            <v>3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435356</v>
          </cell>
        </row>
        <row r="199">
          <cell r="E199">
            <v>19770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25</v>
          </cell>
        </row>
        <row r="203">
          <cell r="E203">
            <v>174913</v>
          </cell>
        </row>
        <row r="204">
          <cell r="E204">
            <v>50118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6483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9117</v>
          </cell>
        </row>
        <row r="212">
          <cell r="E212">
            <v>174930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4450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4450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50415600</v>
          </cell>
        </row>
        <row r="227">
          <cell r="E227">
            <v>1713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1713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5765114</v>
          </cell>
        </row>
        <row r="251">
          <cell r="E251">
            <v>104</v>
          </cell>
        </row>
        <row r="252">
          <cell r="E252">
            <v>0</v>
          </cell>
        </row>
        <row r="253">
          <cell r="E253">
            <v>5765010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346150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300000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46150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27995094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6223423</v>
          </cell>
        </row>
        <row r="291">
          <cell r="E291">
            <v>231848</v>
          </cell>
        </row>
        <row r="292">
          <cell r="E292">
            <v>270260</v>
          </cell>
        </row>
        <row r="293">
          <cell r="E293">
            <v>801574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21276</v>
          </cell>
        </row>
        <row r="297">
          <cell r="E297">
            <v>0</v>
          </cell>
        </row>
        <row r="298">
          <cell r="E298">
            <v>1677857</v>
          </cell>
        </row>
        <row r="299">
          <cell r="E299">
            <v>7136608</v>
          </cell>
        </row>
        <row r="300">
          <cell r="E300">
            <v>6380509</v>
          </cell>
        </row>
        <row r="301">
          <cell r="E301">
            <v>11449</v>
          </cell>
        </row>
        <row r="302">
          <cell r="E302">
            <v>20583</v>
          </cell>
        </row>
        <row r="303">
          <cell r="E303">
            <v>0</v>
          </cell>
        </row>
        <row r="304">
          <cell r="E304">
            <v>5219707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6399501</v>
          </cell>
        </row>
        <row r="319">
          <cell r="E319">
            <v>721875</v>
          </cell>
        </row>
        <row r="320">
          <cell r="E320">
            <v>751700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-29825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394582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7549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9800</v>
          </cell>
        </row>
        <row r="339">
          <cell r="E339">
            <v>1920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50</v>
          </cell>
        </row>
        <row r="346">
          <cell r="E346">
            <v>295706</v>
          </cell>
        </row>
        <row r="347">
          <cell r="E347">
            <v>0</v>
          </cell>
        </row>
        <row r="348">
          <cell r="E348">
            <v>28663</v>
          </cell>
        </row>
        <row r="349">
          <cell r="E349">
            <v>45778</v>
          </cell>
        </row>
        <row r="350">
          <cell r="E350">
            <v>0</v>
          </cell>
        </row>
        <row r="351">
          <cell r="E351">
            <v>5116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5012</v>
          </cell>
        </row>
        <row r="364">
          <cell r="E364">
            <v>226</v>
          </cell>
        </row>
        <row r="365">
          <cell r="E365">
            <v>0</v>
          </cell>
        </row>
        <row r="366">
          <cell r="E366">
            <v>4786</v>
          </cell>
        </row>
        <row r="367">
          <cell r="E367">
            <v>1596</v>
          </cell>
        </row>
        <row r="368">
          <cell r="E368">
            <v>661</v>
          </cell>
        </row>
        <row r="369">
          <cell r="E369">
            <v>0</v>
          </cell>
        </row>
        <row r="370">
          <cell r="E370">
            <v>107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395</v>
          </cell>
        </row>
        <row r="376">
          <cell r="E376">
            <v>433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323853</v>
          </cell>
        </row>
        <row r="387">
          <cell r="E387">
            <v>15643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10024</v>
          </cell>
        </row>
        <row r="391">
          <cell r="E391">
            <v>122515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146151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8015</v>
          </cell>
        </row>
        <row r="400">
          <cell r="E400">
            <v>346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21159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41954490</v>
          </cell>
        </row>
        <row r="414">
          <cell r="E414">
            <v>6000017</v>
          </cell>
        </row>
        <row r="415">
          <cell r="E415">
            <v>6000017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25632</v>
          </cell>
        </row>
        <row r="425">
          <cell r="E425">
            <v>25632</v>
          </cell>
        </row>
        <row r="426">
          <cell r="E426">
            <v>2435461</v>
          </cell>
        </row>
        <row r="427">
          <cell r="E427">
            <v>646120</v>
          </cell>
        </row>
        <row r="428">
          <cell r="E428">
            <v>7859</v>
          </cell>
        </row>
        <row r="429">
          <cell r="E429">
            <v>0</v>
          </cell>
        </row>
        <row r="430">
          <cell r="E430">
            <v>763777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1017705</v>
          </cell>
        </row>
        <row r="437">
          <cell r="E437">
            <v>8461110</v>
          </cell>
        </row>
        <row r="438">
          <cell r="E438">
            <v>17419</v>
          </cell>
        </row>
        <row r="439">
          <cell r="E439">
            <v>0</v>
          </cell>
        </row>
        <row r="440">
          <cell r="E440">
            <v>17419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52343</v>
          </cell>
        </row>
        <row r="450">
          <cell r="E450">
            <v>5979</v>
          </cell>
        </row>
        <row r="451">
          <cell r="E451">
            <v>0</v>
          </cell>
        </row>
        <row r="452">
          <cell r="E452">
            <v>32358</v>
          </cell>
        </row>
        <row r="453">
          <cell r="E453">
            <v>9348</v>
          </cell>
        </row>
        <row r="454">
          <cell r="E454">
            <v>4658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340</v>
          </cell>
        </row>
        <row r="464">
          <cell r="E464">
            <v>0</v>
          </cell>
        </row>
        <row r="465">
          <cell r="E465">
            <v>340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1364528</v>
          </cell>
        </row>
        <row r="485">
          <cell r="E485">
            <v>8344</v>
          </cell>
        </row>
        <row r="486">
          <cell r="E486">
            <v>474</v>
          </cell>
        </row>
        <row r="487">
          <cell r="E487">
            <v>38012</v>
          </cell>
        </row>
        <row r="488">
          <cell r="E488">
            <v>1562</v>
          </cell>
        </row>
        <row r="489">
          <cell r="E489">
            <v>402252</v>
          </cell>
        </row>
        <row r="490">
          <cell r="E490">
            <v>852164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205</v>
          </cell>
        </row>
        <row r="494">
          <cell r="E494">
            <v>0</v>
          </cell>
        </row>
        <row r="495">
          <cell r="E495">
            <v>61515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1070710</v>
          </cell>
        </row>
        <row r="502">
          <cell r="E502">
            <v>744794</v>
          </cell>
        </row>
        <row r="503">
          <cell r="E503">
            <v>136107</v>
          </cell>
        </row>
        <row r="504">
          <cell r="E504">
            <v>189809</v>
          </cell>
        </row>
        <row r="505">
          <cell r="E505">
            <v>0</v>
          </cell>
        </row>
        <row r="506">
          <cell r="E506">
            <v>7613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1162688</v>
          </cell>
        </row>
        <row r="514">
          <cell r="E514">
            <v>174251</v>
          </cell>
        </row>
        <row r="515">
          <cell r="E515">
            <v>509843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474144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4450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748272</v>
          </cell>
        </row>
        <row r="526">
          <cell r="E526">
            <v>118276</v>
          </cell>
        </row>
        <row r="527">
          <cell r="E527">
            <v>0</v>
          </cell>
        </row>
        <row r="528">
          <cell r="E528">
            <v>2023</v>
          </cell>
        </row>
        <row r="529">
          <cell r="E529">
            <v>317873</v>
          </cell>
        </row>
        <row r="530">
          <cell r="E530">
            <v>0</v>
          </cell>
        </row>
        <row r="531">
          <cell r="E531">
            <v>92910</v>
          </cell>
        </row>
        <row r="532">
          <cell r="E532">
            <v>542</v>
          </cell>
        </row>
        <row r="533">
          <cell r="E533">
            <v>12328</v>
          </cell>
        </row>
        <row r="534">
          <cell r="E534">
            <v>13799</v>
          </cell>
        </row>
        <row r="535">
          <cell r="E535">
            <v>0</v>
          </cell>
        </row>
        <row r="536">
          <cell r="E536">
            <v>159378</v>
          </cell>
        </row>
        <row r="537">
          <cell r="E537">
            <v>31143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14152</v>
          </cell>
        </row>
        <row r="541">
          <cell r="E541">
            <v>14152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49602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49602</v>
          </cell>
        </row>
        <row r="551">
          <cell r="E551">
            <v>0</v>
          </cell>
        </row>
        <row r="552">
          <cell r="E552">
            <v>6125</v>
          </cell>
        </row>
        <row r="553">
          <cell r="E553">
            <v>0</v>
          </cell>
        </row>
        <row r="554">
          <cell r="E554">
            <v>6125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1430</v>
          </cell>
        </row>
        <row r="569">
          <cell r="E569">
            <v>67014</v>
          </cell>
        </row>
        <row r="570">
          <cell r="E570">
            <v>66126</v>
          </cell>
        </row>
        <row r="571">
          <cell r="E571">
            <v>888</v>
          </cell>
        </row>
        <row r="572">
          <cell r="E572">
            <v>388462</v>
          </cell>
        </row>
        <row r="573">
          <cell r="E573">
            <v>0</v>
          </cell>
        </row>
        <row r="574">
          <cell r="E574">
            <v>388462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4950698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33023</v>
          </cell>
        </row>
        <row r="595">
          <cell r="E595">
            <v>313</v>
          </cell>
        </row>
        <row r="596">
          <cell r="E596">
            <v>0</v>
          </cell>
        </row>
        <row r="597">
          <cell r="E597">
            <v>32710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2909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2909</v>
          </cell>
        </row>
        <row r="616">
          <cell r="E616">
            <v>12137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9800</v>
          </cell>
        </row>
        <row r="624">
          <cell r="E624">
            <v>0</v>
          </cell>
        </row>
        <row r="625">
          <cell r="E625">
            <v>2337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657169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2510</v>
          </cell>
        </row>
        <row r="639">
          <cell r="E639">
            <v>0</v>
          </cell>
        </row>
        <row r="640">
          <cell r="E640">
            <v>75983</v>
          </cell>
        </row>
        <row r="641">
          <cell r="E641">
            <v>451290</v>
          </cell>
        </row>
        <row r="642">
          <cell r="E642">
            <v>38761</v>
          </cell>
        </row>
        <row r="643">
          <cell r="E643">
            <v>95</v>
          </cell>
        </row>
        <row r="644">
          <cell r="E644">
            <v>303</v>
          </cell>
        </row>
        <row r="645">
          <cell r="E645">
            <v>0</v>
          </cell>
        </row>
        <row r="646">
          <cell r="E646">
            <v>88227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122544</v>
          </cell>
        </row>
        <row r="660">
          <cell r="E660">
            <v>51366</v>
          </cell>
        </row>
        <row r="661">
          <cell r="E661">
            <v>4668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46140</v>
          </cell>
        </row>
        <row r="665">
          <cell r="E665">
            <v>558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862854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90049</v>
          </cell>
        </row>
        <row r="674">
          <cell r="E674">
            <v>62832</v>
          </cell>
        </row>
        <row r="675">
          <cell r="E675">
            <v>674697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6973</v>
          </cell>
        </row>
        <row r="680">
          <cell r="E680">
            <v>0</v>
          </cell>
        </row>
        <row r="681">
          <cell r="E681">
            <v>21159</v>
          </cell>
        </row>
        <row r="682">
          <cell r="E682">
            <v>7144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687947</v>
          </cell>
        </row>
        <row r="686">
          <cell r="E686">
            <v>16891</v>
          </cell>
        </row>
        <row r="687">
          <cell r="E687">
            <v>371842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299214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55579</v>
          </cell>
        </row>
        <row r="698">
          <cell r="E698">
            <v>13503</v>
          </cell>
        </row>
        <row r="699">
          <cell r="E699">
            <v>0</v>
          </cell>
        </row>
        <row r="700">
          <cell r="E700">
            <v>464</v>
          </cell>
        </row>
        <row r="701">
          <cell r="E701">
            <v>604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37791</v>
          </cell>
        </row>
        <row r="706">
          <cell r="E706">
            <v>3217</v>
          </cell>
        </row>
        <row r="707">
          <cell r="E707">
            <v>24690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3</v>
          </cell>
        </row>
        <row r="711">
          <cell r="E711">
            <v>0</v>
          </cell>
        </row>
        <row r="712">
          <cell r="E712">
            <v>24687</v>
          </cell>
        </row>
        <row r="713">
          <cell r="E713">
            <v>0</v>
          </cell>
        </row>
        <row r="714">
          <cell r="E714">
            <v>754155</v>
          </cell>
        </row>
        <row r="715">
          <cell r="E715">
            <v>733388</v>
          </cell>
        </row>
        <row r="716">
          <cell r="E716">
            <v>20767</v>
          </cell>
        </row>
        <row r="717">
          <cell r="E717">
            <v>12973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12973</v>
          </cell>
        </row>
        <row r="721">
          <cell r="E721">
            <v>0</v>
          </cell>
        </row>
        <row r="722">
          <cell r="E722">
            <v>195799</v>
          </cell>
        </row>
        <row r="723">
          <cell r="E723">
            <v>4859</v>
          </cell>
        </row>
        <row r="724">
          <cell r="E724">
            <v>34176</v>
          </cell>
        </row>
        <row r="725">
          <cell r="E725">
            <v>3508</v>
          </cell>
        </row>
        <row r="726">
          <cell r="E726">
            <v>4145</v>
          </cell>
        </row>
        <row r="727">
          <cell r="E727">
            <v>23570</v>
          </cell>
        </row>
        <row r="728">
          <cell r="E728">
            <v>31711</v>
          </cell>
        </row>
        <row r="729">
          <cell r="E729">
            <v>8814</v>
          </cell>
        </row>
        <row r="730">
          <cell r="E730">
            <v>93</v>
          </cell>
        </row>
        <row r="731">
          <cell r="E731">
            <v>17195</v>
          </cell>
        </row>
        <row r="732">
          <cell r="E732">
            <v>9314</v>
          </cell>
        </row>
        <row r="733">
          <cell r="E733">
            <v>1778</v>
          </cell>
        </row>
        <row r="734">
          <cell r="E734">
            <v>56636</v>
          </cell>
        </row>
        <row r="735">
          <cell r="E735">
            <v>165268</v>
          </cell>
        </row>
        <row r="736">
          <cell r="E736">
            <v>28332</v>
          </cell>
        </row>
        <row r="737">
          <cell r="E737">
            <v>133866</v>
          </cell>
        </row>
        <row r="738">
          <cell r="E738">
            <v>69</v>
          </cell>
        </row>
        <row r="739">
          <cell r="E739">
            <v>2188</v>
          </cell>
        </row>
        <row r="740">
          <cell r="E740">
            <v>590</v>
          </cell>
        </row>
        <row r="741">
          <cell r="E741">
            <v>0</v>
          </cell>
        </row>
        <row r="742">
          <cell r="E742">
            <v>223</v>
          </cell>
        </row>
        <row r="743">
          <cell r="E743">
            <v>36486</v>
          </cell>
        </row>
        <row r="744">
          <cell r="E744">
            <v>1441</v>
          </cell>
        </row>
        <row r="745">
          <cell r="E745">
            <v>5950</v>
          </cell>
        </row>
        <row r="746">
          <cell r="E746">
            <v>13022</v>
          </cell>
        </row>
        <row r="747">
          <cell r="E747">
            <v>255</v>
          </cell>
        </row>
        <row r="748">
          <cell r="E748">
            <v>0</v>
          </cell>
        </row>
        <row r="749">
          <cell r="E749">
            <v>1858</v>
          </cell>
        </row>
        <row r="750">
          <cell r="E750">
            <v>7938</v>
          </cell>
        </row>
        <row r="751">
          <cell r="E751">
            <v>6022</v>
          </cell>
        </row>
        <row r="752">
          <cell r="E752">
            <v>4119</v>
          </cell>
        </row>
        <row r="753">
          <cell r="E753">
            <v>0</v>
          </cell>
        </row>
        <row r="754">
          <cell r="E754">
            <v>4010</v>
          </cell>
        </row>
        <row r="755">
          <cell r="E755">
            <v>109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9">
          <cell r="E769">
            <v>160544</v>
          </cell>
        </row>
        <row r="770">
          <cell r="E770">
            <v>65681</v>
          </cell>
        </row>
        <row r="771">
          <cell r="E771">
            <v>5867</v>
          </cell>
        </row>
        <row r="772">
          <cell r="E772">
            <v>88996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10234</v>
          </cell>
        </row>
        <row r="776">
          <cell r="E776">
            <v>0</v>
          </cell>
        </row>
        <row r="777">
          <cell r="E777">
            <v>10234</v>
          </cell>
        </row>
        <row r="778">
          <cell r="E778">
            <v>0</v>
          </cell>
        </row>
        <row r="779">
          <cell r="E779">
            <v>83197</v>
          </cell>
        </row>
        <row r="780">
          <cell r="E780">
            <v>3932993</v>
          </cell>
        </row>
        <row r="781">
          <cell r="E781">
            <v>222121</v>
          </cell>
        </row>
        <row r="782">
          <cell r="E782">
            <v>99606</v>
          </cell>
        </row>
        <row r="783">
          <cell r="E783">
            <v>0</v>
          </cell>
        </row>
        <row r="784">
          <cell r="E784">
            <v>122515</v>
          </cell>
        </row>
        <row r="785">
          <cell r="E785">
            <v>0</v>
          </cell>
        </row>
        <row r="786">
          <cell r="E786">
            <v>7118910</v>
          </cell>
        </row>
        <row r="787">
          <cell r="E787">
            <v>2489824</v>
          </cell>
        </row>
        <row r="788">
          <cell r="E788">
            <v>4629086</v>
          </cell>
        </row>
        <row r="789">
          <cell r="E789">
            <v>0</v>
          </cell>
        </row>
        <row r="790">
          <cell r="E790">
            <v>1820903</v>
          </cell>
        </row>
        <row r="791">
          <cell r="E791">
            <v>0</v>
          </cell>
        </row>
        <row r="792">
          <cell r="E792">
            <v>1820903</v>
          </cell>
        </row>
        <row r="794">
          <cell r="E794">
            <v>103499</v>
          </cell>
        </row>
        <row r="795">
          <cell r="E795">
            <v>103499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6584405</v>
          </cell>
        </row>
        <row r="799">
          <cell r="E799">
            <v>6584405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51601</v>
          </cell>
        </row>
        <row r="808">
          <cell r="E808">
            <v>51601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13443594</v>
          </cell>
        </row>
        <row r="816">
          <cell r="E816">
            <v>6721797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6721797</v>
          </cell>
        </row>
        <row r="820">
          <cell r="E820">
            <v>29345033</v>
          </cell>
        </row>
        <row r="821">
          <cell r="E821">
            <v>222121</v>
          </cell>
        </row>
        <row r="822">
          <cell r="E822">
            <v>99606</v>
          </cell>
        </row>
        <row r="823">
          <cell r="E823">
            <v>0</v>
          </cell>
        </row>
        <row r="824">
          <cell r="E824">
            <v>122515</v>
          </cell>
        </row>
        <row r="825">
          <cell r="E825">
            <v>0</v>
          </cell>
        </row>
        <row r="826">
          <cell r="E826">
            <v>7118910</v>
          </cell>
        </row>
        <row r="827">
          <cell r="E827">
            <v>2489824</v>
          </cell>
        </row>
        <row r="828">
          <cell r="E828">
            <v>4629086</v>
          </cell>
        </row>
        <row r="829">
          <cell r="E829">
            <v>0</v>
          </cell>
        </row>
        <row r="830">
          <cell r="E830">
            <v>1820903</v>
          </cell>
        </row>
        <row r="831">
          <cell r="E831">
            <v>0</v>
          </cell>
        </row>
        <row r="832">
          <cell r="E832">
            <v>1820903</v>
          </cell>
        </row>
        <row r="834">
          <cell r="E834">
            <v>103499</v>
          </cell>
        </row>
        <row r="835">
          <cell r="E835">
            <v>103499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6584405</v>
          </cell>
        </row>
        <row r="839">
          <cell r="E839">
            <v>6584405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51601</v>
          </cell>
        </row>
        <row r="848">
          <cell r="E848">
            <v>51601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13443594</v>
          </cell>
        </row>
        <row r="856">
          <cell r="E856">
            <v>6721797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6721797</v>
          </cell>
        </row>
        <row r="860">
          <cell r="E860">
            <v>29345033</v>
          </cell>
        </row>
        <row r="861">
          <cell r="E861">
            <v>114531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114531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13693432</v>
          </cell>
        </row>
        <row r="868">
          <cell r="E868">
            <v>4435</v>
          </cell>
        </row>
        <row r="869">
          <cell r="E869">
            <v>0</v>
          </cell>
        </row>
        <row r="870">
          <cell r="E870">
            <v>13688997</v>
          </cell>
        </row>
        <row r="871">
          <cell r="E871">
            <v>33380150</v>
          </cell>
        </row>
        <row r="872">
          <cell r="E872">
            <v>189746</v>
          </cell>
        </row>
        <row r="873">
          <cell r="E873">
            <v>108165</v>
          </cell>
        </row>
        <row r="874">
          <cell r="E874">
            <v>11806752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21275487</v>
          </cell>
        </row>
        <row r="879">
          <cell r="E879">
            <v>16328095</v>
          </cell>
        </row>
        <row r="880">
          <cell r="E880">
            <v>1486468</v>
          </cell>
        </row>
        <row r="881">
          <cell r="E881">
            <v>4516958</v>
          </cell>
        </row>
        <row r="882">
          <cell r="E882">
            <v>7438430</v>
          </cell>
        </row>
        <row r="883">
          <cell r="E883">
            <v>0</v>
          </cell>
        </row>
        <row r="884">
          <cell r="E884">
            <v>1452000</v>
          </cell>
        </row>
        <row r="885">
          <cell r="E885">
            <v>1261791</v>
          </cell>
        </row>
        <row r="886">
          <cell r="E886">
            <v>923</v>
          </cell>
        </row>
        <row r="887">
          <cell r="E887">
            <v>64200</v>
          </cell>
        </row>
        <row r="888">
          <cell r="E888">
            <v>83280</v>
          </cell>
        </row>
        <row r="889">
          <cell r="E889">
            <v>0</v>
          </cell>
        </row>
        <row r="890">
          <cell r="E890">
            <v>11617</v>
          </cell>
        </row>
        <row r="891">
          <cell r="E891">
            <v>107</v>
          </cell>
        </row>
        <row r="892">
          <cell r="E892">
            <v>0</v>
          </cell>
        </row>
        <row r="893">
          <cell r="E893">
            <v>12321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M-20"/>
      <sheetName val="2009_kase"/>
      <sheetName val="M-12"/>
      <sheetName val="M-13"/>
      <sheetName val="Input"/>
      <sheetName val="Precalcs"/>
      <sheetName val="油価変動"/>
      <sheetName val="I-Index"/>
      <sheetName val="Apogei_2001_6_LS"/>
      <sheetName val="Evolucion de las perdidas"/>
      <sheetName val="CRECIMIENTOS"/>
      <sheetName val="Расчет_Ин"/>
      <sheetName val="std tabel"/>
      <sheetName val="Anlagevermögen"/>
    </sheetNames>
    <sheetDataSet>
      <sheetData sheetId="2">
        <row r="149">
          <cell r="E149">
            <v>-2374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E"/>
      <sheetName val="CFS"/>
      <sheetName val="CF"/>
      <sheetName val="CF-trial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H-150"/>
      <sheetName val="Sheet1"/>
      <sheetName val="KTGD_03_B-1_KAS_FS disclosures"/>
      <sheetName val="Cash CCI Detail"/>
      <sheetName val="Years"/>
      <sheetName val="Pilot"/>
      <sheetName val="Places"/>
      <sheetName val="general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</sheetNames>
    <sheetDataSet>
      <sheetData sheetId="0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KTO_WB_FSL_31.12.01"/>
      <sheetName val="Prelim_Cost"/>
      <sheetName val="Расчет_Ин"/>
      <sheetName val="std_tabel"/>
      <sheetName val="SMSTemp"/>
      <sheetName val="Info"/>
      <sheetName val="CamKum_Prod"/>
      <sheetName val="Tabeller"/>
      <sheetName val="База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Статьи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BY Line Item"/>
      <sheetName val="A-20"/>
      <sheetName val="Staff"/>
      <sheetName val="31.12.03"/>
      <sheetName val="Main Menu"/>
      <sheetName val="HypInflInd"/>
      <sheetName val="Grouplist"/>
      <sheetName val="Ввод"/>
      <sheetName val="ЯНВАРЬ"/>
      <sheetName val="US Dollar 2003"/>
      <sheetName val="SDR 2003"/>
      <sheetName val="hiddenА"/>
      <sheetName val="Captions"/>
      <sheetName val="K31X"/>
      <sheetName val="jule-september2000"/>
      <sheetName val="Consolidator Inputs"/>
      <sheetName val="Control"/>
      <sheetName val="Language"/>
      <sheetName val="Configuration"/>
      <sheetName val="Lists"/>
      <sheetName val="Checks"/>
      <sheetName val="Hidden"/>
      <sheetName val="B-4"/>
    </sheetNames>
    <sheetDataSet>
      <sheetData sheetId="2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Excess Calc Payroll"/>
      <sheetName val="B-4"/>
      <sheetName val="Catalogue"/>
    </sheetNames>
    <sheetDataSet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SETUP"/>
      <sheetName val="G-40"/>
      <sheetName val="admin 04"/>
      <sheetName val="Prelim Cost"/>
      <sheetName val="Sheet1"/>
      <sheetName val="A 100"/>
      <sheetName val="Статьи"/>
      <sheetName val="Summary"/>
      <sheetName val="Sheet3"/>
      <sheetName val="Grouplist"/>
      <sheetName val="17"/>
    </sheetNames>
    <sheetDataSet>
      <sheetData sheetId="0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резерв нач"/>
      <sheetName val="перестрахование"/>
    </sheetNames>
    <sheetDataSet>
      <sheetData sheetId="7">
        <row r="28">
          <cell r="C28">
            <v>-435345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-1"/>
      <sheetName val="G-30"/>
      <sheetName val="G-30.8"/>
      <sheetName val="G-30.9"/>
      <sheetName val="G-40"/>
      <sheetName val="G-50"/>
      <sheetName val="P-20"/>
      <sheetName val="G-50.1"/>
      <sheetName val="G-10"/>
      <sheetName val="G-60"/>
      <sheetName val="РЕПО"/>
    </sheetNames>
    <sheetDataSet>
      <sheetData sheetId="9">
        <row r="2">
          <cell r="B2" t="str">
            <v>DBK Leasing</v>
          </cell>
        </row>
        <row r="3">
          <cell r="B3">
            <v>39994</v>
          </cell>
        </row>
        <row r="19">
          <cell r="B19" t="str">
            <v>Code</v>
          </cell>
        </row>
        <row r="20">
          <cell r="B20" t="str">
            <v>[2]</v>
          </cell>
        </row>
        <row r="21">
          <cell r="B21" t="str">
            <v>MOM036_0068</v>
          </cell>
        </row>
        <row r="22">
          <cell r="B22" t="str">
            <v>MUX072_0001</v>
          </cell>
        </row>
        <row r="23">
          <cell r="B23" t="str">
            <v>MUM120_0001</v>
          </cell>
        </row>
        <row r="24">
          <cell r="B24" t="str">
            <v>MUM084_0001</v>
          </cell>
        </row>
        <row r="25">
          <cell r="B25" t="str">
            <v>MUM072_0003</v>
          </cell>
        </row>
        <row r="26">
          <cell r="B26" t="str">
            <v>Минфин РК</v>
          </cell>
        </row>
        <row r="27">
          <cell r="B27" t="str">
            <v>Минфин РК</v>
          </cell>
        </row>
        <row r="28">
          <cell r="B28" t="str">
            <v>MOM048_0037</v>
          </cell>
        </row>
        <row r="29">
          <cell r="B29" t="str">
            <v>Минфин РК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PIT&amp;PP(2)"/>
      <sheetName val="fish"/>
      <sheetName val="Планы"/>
      <sheetName val="D_Opex"/>
      <sheetName val="Anlageverm?gen"/>
      <sheetName val="std tabel"/>
      <sheetName val="July_03_Pg8"/>
      <sheetName val="Opening"/>
      <sheetName val="по связ карточки"/>
      <sheetName val="CPI"/>
      <sheetName val="FS-97"/>
      <sheetName val="I-Index"/>
      <sheetName val="PIT&amp;PP"/>
      <sheetName val="Anlageverm_gen"/>
      <sheetName val="GAAP TB 30.09.01  detail p&amp;l"/>
      <sheetName val="$ IS"/>
      <sheetName val="290"/>
      <sheetName val="05"/>
      <sheetName val="Список документов"/>
      <sheetName val="7"/>
      <sheetName val="10"/>
      <sheetName val="1"/>
      <sheetName val="ANLAGEN"/>
    </sheetNames>
    <sheetDataSet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</v>
          </cell>
          <cell r="X27">
            <v>7092192</v>
          </cell>
          <cell r="Z27">
            <v>5890787</v>
          </cell>
        </row>
        <row r="29">
          <cell r="D29">
            <v>17858363.65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</sheetNames>
    <sheetDataSet>
      <sheetData sheetId="20">
        <row r="1">
          <cell r="A1" t="str">
            <v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20104.76</v>
          </cell>
        </row>
        <row r="5">
          <cell r="A5" t="str">
            <v>1111-800</v>
          </cell>
          <cell r="B5">
            <v>23415.12</v>
          </cell>
        </row>
        <row r="6">
          <cell r="A6" t="str">
            <v>1112-500</v>
          </cell>
          <cell r="B6">
            <v>69993.54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309513.22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136570.8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9649.47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140.45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2525.72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6716690.35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7204495.85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-73628.65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7824926.88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</v>
          </cell>
        </row>
        <row r="183">
          <cell r="A183" t="str">
            <v>1515-600</v>
          </cell>
          <cell r="B183">
            <v>-8457937.4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9145159.92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-262523.29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</v>
          </cell>
        </row>
        <row r="226">
          <cell r="A226" t="str">
            <v>1745-600</v>
          </cell>
          <cell r="B226">
            <v>9137.12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</v>
          </cell>
        </row>
        <row r="236">
          <cell r="A236" t="str">
            <v>1800-500</v>
          </cell>
          <cell r="B236">
            <v>1074284.84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140204.33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</v>
          </cell>
        </row>
        <row r="267">
          <cell r="A267" t="str">
            <v>1840-500</v>
          </cell>
          <cell r="B267">
            <v>-25961.04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</v>
          </cell>
        </row>
        <row r="314">
          <cell r="A314" t="str">
            <v>3110-200</v>
          </cell>
          <cell r="B314">
            <v>-35087.6</v>
          </cell>
        </row>
        <row r="315">
          <cell r="A315" t="str">
            <v>3110-400</v>
          </cell>
          <cell r="B315">
            <v>1184557.59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-9918322.2</v>
          </cell>
        </row>
        <row r="325">
          <cell r="A325" t="str">
            <v>3300-600</v>
          </cell>
          <cell r="B325">
            <v>-18311042.35</v>
          </cell>
        </row>
        <row r="326">
          <cell r="A326" t="str">
            <v>3300-800</v>
          </cell>
          <cell r="B326">
            <v>-7668002.52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-35802.2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581.68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9418.38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5068.15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20684.35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262.03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</v>
          </cell>
        </row>
        <row r="554">
          <cell r="A554" t="str">
            <v>6610-910</v>
          </cell>
          <cell r="B554">
            <v>4741.36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2410.24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17787.6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16.49</v>
          </cell>
        </row>
        <row r="637">
          <cell r="A637" t="str">
            <v>7035-800</v>
          </cell>
          <cell r="B637">
            <v>0.55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8442.96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2169.99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280.9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1029.11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</v>
          </cell>
        </row>
        <row r="694">
          <cell r="A694" t="str">
            <v>7115-500</v>
          </cell>
          <cell r="B694">
            <v>8524.22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30217.6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2145.74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</v>
          </cell>
        </row>
        <row r="744">
          <cell r="A744" t="str">
            <v>7340-200</v>
          </cell>
          <cell r="B744">
            <v>1205.38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303.46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4.64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-331086.66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270139.41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</v>
          </cell>
        </row>
        <row r="829">
          <cell r="A829" t="str">
            <v>9000-400</v>
          </cell>
          <cell r="B829">
            <v>-69.65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Kyrg"/>
      <sheetName val="Anlagevermögen"/>
      <sheetName val="FA Movement "/>
      <sheetName val="depreciation testing"/>
      <sheetName val="Kyrg"/>
      <sheetName val="B 1"/>
      <sheetName val="BS"/>
      <sheetName val="Расчет_Ин"/>
      <sheetName val="5"/>
      <sheetName val="PYTB"/>
      <sheetName val="W-60"/>
    </sheetNames>
    <sheetDataSet>
      <sheetData sheetId="0">
        <row r="17">
          <cell r="C17">
            <v>109313.51</v>
          </cell>
          <cell r="E17">
            <v>67708.23999999999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73090.40999999999</v>
          </cell>
          <cell r="K39">
            <v>101967.25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  <sheetName val="Links"/>
      <sheetName val="Lead"/>
      <sheetName val="Форма2"/>
      <sheetName val="Лист3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</sheetNames>
    <sheetDataSet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Форма2"/>
      <sheetName val="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 15"/>
      <sheetName val="База"/>
      <sheetName val="I-Index"/>
      <sheetName val="index "/>
      <sheetName val="H-1"/>
      <sheetName val="H-15"/>
      <sheetName val="H-20_2009"/>
      <sheetName val="H-20_2008"/>
      <sheetName val="H-30"/>
      <sheetName val="H-40"/>
      <sheetName val="PIT&amp;PP(2)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0.09179928548229944</v>
          </cell>
          <cell r="Z351">
            <v>0.09179928548229944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</v>
          </cell>
          <cell r="Z352">
            <v>0.6955024958402662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0.999995</v>
          </cell>
          <cell r="M356">
            <v>1E-05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</v>
          </cell>
          <cell r="M358">
            <v>1E-05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0.977320148779824</v>
          </cell>
          <cell r="M359">
            <v>0.0022226254195772477</v>
          </cell>
          <cell r="Z359">
            <v>0.9795427741994013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0.76479</v>
          </cell>
          <cell r="J360">
            <v>0.0725</v>
          </cell>
          <cell r="L360">
            <v>0.003</v>
          </cell>
          <cell r="Z360">
            <v>0.84029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</v>
          </cell>
          <cell r="Z366">
            <v>0.525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Intercompany transactions"/>
      <sheetName val="- 1 -"/>
      <sheetName val="A 100"/>
      <sheetName val="список необх. инфо."/>
      <sheetName val="ОС"/>
    </sheetNames>
    <sheetDataSet>
      <sheetData sheetId="5">
        <row r="44">
          <cell r="D44">
            <v>-2318114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FS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Transformation table  2002"/>
      <sheetName val="B 1"/>
      <sheetName val="A 100"/>
      <sheetName val="Breakdown of guarantees"/>
      <sheetName val="% threshhold(salary)"/>
      <sheetName val="Статьи"/>
      <sheetName val="GAAP TB 31.12.01  detail p&amp;l"/>
      <sheetName val="summary"/>
      <sheetName val="Hidde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s"/>
      <sheetName val="ТМЗ-6"/>
      <sheetName val="Capex"/>
      <sheetName val="Balance Sheet"/>
      <sheetName val="П_макросы"/>
      <sheetName val="База"/>
      <sheetName val="material realised"/>
      <sheetName val="breakdown"/>
      <sheetName val="FA depreciation"/>
      <sheetName val="electricit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Disposals testing"/>
      <sheetName val=" threshold"/>
      <sheetName val="Leased Assets"/>
      <sheetName val="FA Movement-consolidated-2000"/>
      <sheetName val="depreciation testing (2)"/>
      <sheetName val="FA Rollforward"/>
      <sheetName val="adds"/>
      <sheetName val="1651 "/>
      <sheetName val="FA UZ"/>
      <sheetName val="Disposals"/>
      <sheetName val="FA Movement "/>
      <sheetName val="LME_prices"/>
      <sheetName val="Movement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GH_612"/>
      <sheetName val="FS"/>
      <sheetName val="Transformation table  2002"/>
      <sheetName val="Intercompany transactions"/>
      <sheetName val="свод"/>
      <sheetName val="Def"/>
      <sheetName val="Securities"/>
      <sheetName val="Rollforward"/>
      <sheetName val="Payroll 2004"/>
      <sheetName val="Depreciation"/>
      <sheetName val="Summary"/>
      <sheetName val="XREF"/>
      <sheetName val="P_L"/>
      <sheetName val="Provisions"/>
      <sheetName val="Статьи"/>
      <sheetName val="L-1"/>
      <sheetName val="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СписокТЭП"/>
      <sheetName val="ОТиТБ"/>
      <sheetName val="элементы"/>
      <sheetName val="Worksheet in 5640 FA roll-forwa"/>
      <sheetName val="GAAP TB 31.12.01  detail p&amp;l"/>
      <sheetName val="services.01"/>
      <sheetName val="breakdown"/>
      <sheetName val="Threshold Calc"/>
      <sheetName val="FA depreciation"/>
      <sheetName val="utilities.01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  <sheetName val="breakdown"/>
      <sheetName val="FS"/>
      <sheetName val="ЗАЛОГ"/>
    </sheetNames>
    <sheetDataSet>
      <sheetData sheetId="2">
        <row r="20">
          <cell r="B20">
            <v>2147586</v>
          </cell>
        </row>
      </sheetData>
      <sheetData sheetId="7">
        <row r="6">
          <cell r="B6">
            <v>38666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Worksheet in 5610 Fixed Assets "/>
      <sheetName val="VLOOKUP"/>
      <sheetName val="INPUTMASTER"/>
      <sheetName val="AS_622"/>
      <sheetName val="GH_611"/>
      <sheetName val="GH_612"/>
      <sheetName val="PYTB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P&amp;L"/>
      <sheetName val="Provisions"/>
      <sheetName val="Movement schedule"/>
      <sheetName val="Intercompany transactions"/>
      <sheetName val="secs_mp"/>
      <sheetName val="B 1"/>
      <sheetName val="PL Charge"/>
      <sheetName val="RAS TB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  <sheetName val="Test of FA Installation"/>
      <sheetName val="Additions"/>
      <sheetName val="Spreadsheet # 2"/>
      <sheetName val="FAR 04"/>
      <sheetName val="Additions testing"/>
      <sheetName val="Movement schedule"/>
      <sheetName val="depreciation testing"/>
      <sheetName val="sonde_ 31-12-2006"/>
      <sheetName val="Rollforward"/>
      <sheetName val="FA Movement "/>
      <sheetName val="B"/>
      <sheetName val="Transformation table  2002"/>
      <sheetName val="FS"/>
      <sheetName val="material realised"/>
      <sheetName val="electricity"/>
      <sheetName val="9"/>
      <sheetName val="LME_pri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L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подох с физ.лиц-Лариба"/>
      <sheetName val="H-610"/>
      <sheetName val="Links"/>
      <sheetName val="Lead"/>
      <sheetName val="Prelim Cost"/>
    </sheetNames>
    <sheetDataSet>
      <sheetData sheetId="6">
        <row r="8">
          <cell r="H8">
            <v>9876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Threshold"/>
      <sheetName val="Tickmarks"/>
      <sheetName val="P&amp;L"/>
      <sheetName val="Provisions"/>
      <sheetName val="breakdown"/>
      <sheetName val="Test of FA Installation"/>
      <sheetName val="Additions"/>
      <sheetName val="% threshhold(salary)"/>
      <sheetName val="Rollforward"/>
      <sheetName val="FAR 04"/>
      <sheetName val="PP&amp;E mvt for 2003"/>
      <sheetName val="COS calculation"/>
      <sheetName val="Spreadsheet # 2"/>
      <sheetName val="misc"/>
      <sheetName val="Info"/>
      <sheetName val="Movements"/>
      <sheetName val="Disclosure"/>
      <sheetName val="Anlagevermögen"/>
      <sheetName val="П_макросы"/>
      <sheetName val="Собственный капитал"/>
      <sheetName val="9-1"/>
      <sheetName val="4"/>
      <sheetName val="1-1"/>
      <sheetName val="1"/>
      <sheetName val="д.7.001"/>
      <sheetName val="XREF"/>
      <sheetName val="Movement"/>
      <sheetName val="HideSheet"/>
      <sheetName val="База"/>
    </sheetNames>
    <sheetDataSet>
      <sheetData sheetId="0">
        <row r="16">
          <cell r="G16">
            <v>4073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al test"/>
      <sheetName val="Substantive testing"/>
      <sheetName val="% threshhold (social fund)"/>
      <sheetName val="% threshhold(salary)"/>
      <sheetName val="Tickmarks"/>
      <sheetName val="Datasheet"/>
      <sheetName val="depreciation testing"/>
      <sheetName val="Land"/>
      <sheetName val="breakdown"/>
      <sheetName val="Additions_Disposals"/>
      <sheetName val="Лист6 (2)"/>
      <sheetName val="XREF"/>
      <sheetName val="FA depreciation"/>
    </sheetNames>
    <sheetDataSet>
      <sheetData sheetId="4">
        <row r="5">
          <cell r="B5">
            <v>20064.667</v>
          </cell>
        </row>
        <row r="6">
          <cell r="C6">
            <v>85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preciation testing"/>
      <sheetName val="% threshhold"/>
      <sheetName val="Tickmarks"/>
      <sheetName val="% threshhold(salary)"/>
      <sheetName val="FA Movement Kyrg"/>
      <sheetName val="Datasheet"/>
      <sheetName val="Additions_Disposals"/>
      <sheetName val="Лист6 (2)"/>
      <sheetName val="Def"/>
      <sheetName val="Additions testing"/>
      <sheetName val="Movement schedule"/>
      <sheetName val="FAR 04"/>
      <sheetName val="Current part"/>
      <sheetName val="Movement"/>
      <sheetName val="Worksheet in 5612 FA movement, "/>
      <sheetName val="Movements"/>
      <sheetName val="ВСДС_1 (MAIN)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depreciation testing"/>
      <sheetName val="Rollforward"/>
    </sheetNames>
    <sheetDataSet>
      <sheetData sheetId="2">
        <row r="78">
          <cell r="B78" t="str">
            <v>Overdraft loans to clients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справка"/>
      <sheetName val="Test of FA Installation"/>
      <sheetName val="Addition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s"/>
      <sheetName val="BHPP"/>
      <sheetName val="Bcutoff"/>
      <sheetName val="Unusual transactions"/>
      <sheetName val="CHEPS"/>
      <sheetName val="Ccutoff"/>
      <sheetName val="THEPS"/>
      <sheetName val="Tcutoff"/>
      <sheetName val="OshHPP"/>
      <sheetName val="LE"/>
      <sheetName val="AHEPS"/>
      <sheetName val="XREF"/>
      <sheetName val="Tickmarks"/>
      <sheetName val="reconcile"/>
      <sheetName val="Sheet1"/>
      <sheetName val="Conlist"/>
      <sheetName val="Rollforward"/>
      <sheetName val="XLR_NoRangeSheet"/>
      <sheetName val="Test of FA Installation"/>
      <sheetName val="Additions"/>
      <sheetName val="Balance Sheet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summary"/>
      <sheetName val="Worksheet in (C) 6151 Accounts "/>
      <sheetName val="INSTRUCTIONS"/>
      <sheetName val="Production Data Input"/>
      <sheetName val="FA movement shedule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AHEPS"/>
      <sheetName val="OshHPP"/>
      <sheetName val="BHPP"/>
      <sheetName val="Additions testing"/>
      <sheetName val="Movement schedule"/>
      <sheetName val="depreciation testing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Worksheet in (C) 8344 Administr"/>
      <sheetName val="Production Data Input"/>
      <sheetName val="FA Movement "/>
      <sheetName val="Balance Sheet"/>
      <sheetName val="Hidden"/>
      <sheetName val="9"/>
      <sheetName val="Summary"/>
      <sheetName val="GAAP TB 31.12.01  detail p&amp;l"/>
      <sheetName val="Capex"/>
      <sheetName val="LME_prices"/>
      <sheetName val="breakdown"/>
      <sheetName val="FA depreciation"/>
      <sheetName val="Форма2"/>
      <sheetName val="services.01"/>
      <sheetName val="Threshold Calc"/>
      <sheetName val="utilities.01"/>
    </sheetNames>
    <sheetDataSet>
      <sheetData sheetId="0">
        <row r="15">
          <cell r="D15" t="str">
            <v>GL</v>
          </cell>
        </row>
        <row r="44">
          <cell r="C44">
            <v>620764.8400000001</v>
          </cell>
          <cell r="D44" t="str">
            <v>!</v>
          </cell>
        </row>
      </sheetData>
      <sheetData sheetId="1">
        <row r="20">
          <cell r="O20">
            <v>119927.58</v>
          </cell>
        </row>
      </sheetData>
      <sheetData sheetId="2">
        <row r="15">
          <cell r="P15" t="str">
            <v>GL</v>
          </cell>
        </row>
        <row r="16">
          <cell r="O16">
            <v>2404864.45</v>
          </cell>
          <cell r="P16" t="str">
            <v>!</v>
          </cell>
        </row>
      </sheetData>
      <sheetData sheetId="3">
        <row r="18">
          <cell r="O18">
            <v>369779.94</v>
          </cell>
        </row>
      </sheetData>
      <sheetData sheetId="5">
        <row r="18">
          <cell r="O18">
            <v>1413898.9800000002</v>
          </cell>
        </row>
      </sheetData>
      <sheetData sheetId="6">
        <row r="17">
          <cell r="O17">
            <v>674792.7100000001</v>
          </cell>
        </row>
      </sheetData>
      <sheetData sheetId="7"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423663.3300000001</v>
          </cell>
          <cell r="P17" t="str">
            <v>!</v>
          </cell>
        </row>
      </sheetData>
      <sheetData sheetId="8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</sheetData>
      <sheetData sheetId="9">
        <row r="16">
          <cell r="O16">
            <v>210157.7</v>
          </cell>
        </row>
      </sheetData>
      <sheetData sheetId="10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620764.8400000001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423663.3300000001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674792.7100000001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D Reserve calculation (2)"/>
      <sheetName val="Disclosure"/>
      <sheetName val="HO"/>
      <sheetName val="Transformation table"/>
      <sheetName val="Summary"/>
      <sheetName val="CHEPS"/>
      <sheetName val="LE"/>
      <sheetName val="BHPP"/>
      <sheetName val="Circularization"/>
      <sheetName val="Alternative procedures"/>
      <sheetName val="Kazenergo offsetting"/>
      <sheetName val="DD Reserve calculation"/>
      <sheetName val="DD Provision"/>
      <sheetName val="Discounting"/>
      <sheetName val="Список корректировок - 2002 год"/>
      <sheetName val="Notes receivable"/>
      <sheetName val="XREF"/>
      <sheetName val="Tickmarks"/>
      <sheetName val="HO (2)"/>
      <sheetName val="Kazakhenergo"/>
      <sheetName val="Disclosures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depreciation testing"/>
      <sheetName val="Additions testing"/>
      <sheetName val="Movement schedule"/>
      <sheetName val="AHEPS"/>
      <sheetName val="OshHPP"/>
      <sheetName val="Anlagevermögen"/>
      <sheetName val="Cust acc 2003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XREF"/>
      <sheetName val="Tickmarks"/>
      <sheetName val="DD Reserve calculation"/>
      <sheetName val="Данные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Fees and commissions"/>
      <sheetName val="Sheet2"/>
    </sheetNames>
    <sheetDataSet>
      <sheetData sheetId="1">
        <row r="2">
          <cell r="A2">
            <v>8942</v>
          </cell>
          <cell r="B2">
            <v>8942</v>
          </cell>
          <cell r="D2" t="str">
            <v>FEE AND COMMISSION EXPENSE Leadsheet</v>
          </cell>
          <cell r="E2" t="str">
            <v>!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T&amp;PP"/>
      <sheetName val="PIT&amp;PP(2)"/>
      <sheetName val="Расчет_Ин"/>
      <sheetName val="H-610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A-20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Adj"/>
      <sheetName val="(unposted) Adj "/>
      <sheetName val="SMT"/>
      <sheetName val="deferred tax"/>
      <sheetName val="Trial balance"/>
      <sheetName val="Related parties"/>
      <sheetName val="Fees and comm"/>
      <sheetName val="Imploss"/>
      <sheetName val="Cash"/>
      <sheetName val="FA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al by curr"/>
      <sheetName val="Bal by curr (2003)"/>
      <sheetName val="Maturity Analysis (2003)"/>
      <sheetName val="Interest rates"/>
      <sheetName val="Cust acc 2003"/>
      <sheetName val="PN 2003"/>
      <sheetName val="Loans 2003"/>
      <sheetName val="Loans 2004"/>
      <sheetName val="Cust acc 2004"/>
      <sheetName val="XREF"/>
      <sheetName val="DD Reserve calculation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DD Reserve calculation"/>
      <sheetName val="Апрель"/>
      <sheetName val="Июль"/>
      <sheetName val="Июнь"/>
      <sheetName val="Balance Sheet"/>
      <sheetName val="Бонды стр.341"/>
      <sheetName val="Hidden"/>
      <sheetName val="Mvnt"/>
      <sheetName val="Disclosure"/>
      <sheetName val="ТМЗ-6"/>
      <sheetName val="Head Count Planning"/>
      <sheetName val="Movement"/>
      <sheetName val="Datasheet"/>
      <sheetName val="Movements"/>
      <sheetName val="ВСДС_1 (MAIN)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Threshold Table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  <sheetName val="ТМЗ-6"/>
      <sheetName val="Datasheet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Intercompany transactions"/>
      <sheetName val="AHEPS"/>
      <sheetName val="OshHPP"/>
      <sheetName val="BHPP"/>
      <sheetName val="XREF"/>
      <sheetName val="t0_name"/>
      <sheetName val="PIT&amp;PP(2)"/>
      <sheetName val="XLR_NoRangeSheet"/>
      <sheetName val="АФ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п 15"/>
      <sheetName val="ЯНВАРЬ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(1)"/>
      <sheetName val="Пасив(1)"/>
      <sheetName val="Актив (2)"/>
      <sheetName val="Пасив (2)"/>
      <sheetName val="Актив (3)"/>
      <sheetName val="Пасив (3)"/>
      <sheetName val="Актив (4)"/>
      <sheetName val="Пасив (4)"/>
      <sheetName val="Актив (5)"/>
      <sheetName val="Пасив (5)"/>
      <sheetName val="Баланс (месяц)"/>
      <sheetName val="Актив (месяц)"/>
      <sheetName val="Пасив (месяц)"/>
      <sheetName val="Лист1"/>
      <sheetName val="Лист2"/>
      <sheetName val="Лист3"/>
      <sheetName val="Лист4"/>
      <sheetName val="Сводная"/>
      <sheetName val="База"/>
      <sheetName val="5"/>
      <sheetName val="PIT&amp;PP(2)"/>
      <sheetName val="Нормативы"/>
      <sheetName val="сводУМЗ"/>
    </sheetNames>
    <sheetDataSet>
      <sheetData sheetId="1">
        <row r="1">
          <cell r="E1" t="str">
            <v>На отчетную дату</v>
          </cell>
        </row>
        <row r="2">
          <cell r="E2">
            <v>4</v>
          </cell>
        </row>
        <row r="5">
          <cell r="E5">
            <v>53.856</v>
          </cell>
        </row>
        <row r="6">
          <cell r="E6">
            <v>19.528</v>
          </cell>
        </row>
        <row r="7">
          <cell r="E7">
            <v>34.328</v>
          </cell>
        </row>
        <row r="9">
          <cell r="E9">
            <v>8060.747</v>
          </cell>
        </row>
        <row r="10">
          <cell r="E10">
            <v>2091.235</v>
          </cell>
        </row>
        <row r="11">
          <cell r="E11">
            <v>5969.512000000001</v>
          </cell>
        </row>
        <row r="13">
          <cell r="E13">
            <v>0</v>
          </cell>
        </row>
        <row r="18">
          <cell r="E18">
            <v>6003.840000000001</v>
          </cell>
        </row>
        <row r="21">
          <cell r="E21">
            <v>151.539</v>
          </cell>
        </row>
        <row r="29">
          <cell r="E29">
            <v>2826.488</v>
          </cell>
        </row>
        <row r="31">
          <cell r="E31">
            <v>5.182</v>
          </cell>
        </row>
        <row r="32">
          <cell r="E32">
            <v>0</v>
          </cell>
        </row>
        <row r="33">
          <cell r="E33">
            <v>334.019</v>
          </cell>
        </row>
        <row r="34">
          <cell r="E34">
            <v>325.89</v>
          </cell>
        </row>
        <row r="35">
          <cell r="E35">
            <v>186059.271</v>
          </cell>
        </row>
        <row r="36">
          <cell r="E36">
            <v>10347.741</v>
          </cell>
        </row>
        <row r="38">
          <cell r="E38">
            <v>1447.936</v>
          </cell>
        </row>
        <row r="39">
          <cell r="E39">
            <v>8868.128</v>
          </cell>
        </row>
        <row r="40">
          <cell r="E40">
            <v>31.677</v>
          </cell>
        </row>
        <row r="41">
          <cell r="E41">
            <v>0</v>
          </cell>
        </row>
        <row r="44">
          <cell r="E44">
            <v>200044.948</v>
          </cell>
        </row>
        <row r="45">
          <cell r="E45">
            <v>206048.788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Статьи"/>
      <sheetName val="АФ"/>
      <sheetName val="Форма2"/>
      <sheetName val="ЯНВАРЬ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</v>
          </cell>
          <cell r="G4" t="str">
            <v>н/д</v>
          </cell>
          <cell r="H4">
            <v>148.9302164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310.21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274.34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66.1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155.2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68.21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72.82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139.67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40.8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38.55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40.48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150.7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478563950.02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80.6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800000147.77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145.7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369999987.65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1400000104.07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</v>
          </cell>
          <cell r="L93">
            <v>4387205</v>
          </cell>
          <cell r="M93">
            <v>391469495.02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78.46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115575019.6</v>
          </cell>
          <cell r="L95">
            <v>1472970</v>
          </cell>
          <cell r="M95">
            <v>115575019.6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1087205572.32</v>
          </cell>
          <cell r="L98">
            <v>4363428</v>
          </cell>
          <cell r="M98">
            <v>389999887.34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888051972.27</v>
          </cell>
          <cell r="L100">
            <v>4358638</v>
          </cell>
          <cell r="M100">
            <v>389999818.6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1323123332.56</v>
          </cell>
          <cell r="L101">
            <v>13046671</v>
          </cell>
          <cell r="M101">
            <v>1286732132.56</v>
          </cell>
          <cell r="N101">
            <v>132.3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893175524.4</v>
          </cell>
          <cell r="L102">
            <v>4468295</v>
          </cell>
          <cell r="M102">
            <v>400000073.97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1300394456.11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1541436761.11</v>
          </cell>
          <cell r="L106">
            <v>13182814</v>
          </cell>
          <cell r="M106">
            <v>1300000096.89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</v>
          </cell>
          <cell r="L111">
            <v>4775026</v>
          </cell>
          <cell r="M111">
            <v>429999851.52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</v>
          </cell>
          <cell r="L112">
            <v>16273796</v>
          </cell>
          <cell r="M112">
            <v>1600000127.16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615832576.77</v>
          </cell>
          <cell r="L113">
            <v>2267005</v>
          </cell>
          <cell r="M113">
            <v>179999992.55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955680418.76</v>
          </cell>
          <cell r="L114">
            <v>4088956</v>
          </cell>
          <cell r="M114">
            <v>370691258.02</v>
          </cell>
          <cell r="N114">
            <v>273.1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2312125504.37</v>
          </cell>
          <cell r="L117">
            <v>20260502</v>
          </cell>
          <cell r="M117">
            <v>2000000130.87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585363158.27</v>
          </cell>
          <cell r="L118">
            <v>2270991</v>
          </cell>
          <cell r="M118">
            <v>184840777.6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38.41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</v>
          </cell>
          <cell r="N119">
            <v>262.1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</v>
          </cell>
          <cell r="I121">
            <v>420000000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</v>
          </cell>
          <cell r="N126">
            <v>263.4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716708148.8</v>
          </cell>
          <cell r="L129">
            <v>4515578</v>
          </cell>
          <cell r="M129">
            <v>419876010.72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</v>
          </cell>
          <cell r="L132">
            <v>8072099</v>
          </cell>
          <cell r="M132">
            <v>800000117.84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549222150.77</v>
          </cell>
          <cell r="L133">
            <v>2995840</v>
          </cell>
          <cell r="M133">
            <v>255298631.29</v>
          </cell>
          <cell r="N133">
            <v>274.6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</v>
          </cell>
          <cell r="L134">
            <v>4499554</v>
          </cell>
          <cell r="M134">
            <v>420000092.21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</v>
          </cell>
          <cell r="L135">
            <v>5044007</v>
          </cell>
          <cell r="M135">
            <v>500000133.1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35.16</v>
          </cell>
          <cell r="I138">
            <v>250000000</v>
          </cell>
          <cell r="J138">
            <v>7807956</v>
          </cell>
          <cell r="K138">
            <v>660105817.97</v>
          </cell>
          <cell r="L138">
            <v>3754264</v>
          </cell>
          <cell r="M138">
            <v>319303996.3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</v>
          </cell>
          <cell r="L142">
            <v>3739955</v>
          </cell>
          <cell r="M142">
            <v>317817160.18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</v>
          </cell>
          <cell r="L143">
            <v>5476211</v>
          </cell>
          <cell r="M143">
            <v>509742264.84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</v>
          </cell>
          <cell r="L145">
            <v>5902656</v>
          </cell>
          <cell r="M145">
            <v>500000030.98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549999937.93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708324941.06</v>
          </cell>
          <cell r="L148">
            <v>5367361</v>
          </cell>
          <cell r="M148">
            <v>450000036.66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570923550.77</v>
          </cell>
          <cell r="L149">
            <v>3523364</v>
          </cell>
          <cell r="M149">
            <v>325464356.04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812288970.92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400000000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</v>
          </cell>
          <cell r="L152">
            <v>3238415</v>
          </cell>
          <cell r="M152">
            <v>299999963.27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70.99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202253478.17</v>
          </cell>
          <cell r="L153">
            <v>845189</v>
          </cell>
          <cell r="M153">
            <v>60000067.11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38.48</v>
          </cell>
          <cell r="I155">
            <v>450000000</v>
          </cell>
          <cell r="J155">
            <v>6361128</v>
          </cell>
          <cell r="K155">
            <v>532602089.67</v>
          </cell>
          <cell r="L155">
            <v>5361128</v>
          </cell>
          <cell r="M155">
            <v>450000030.21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</v>
          </cell>
          <cell r="L156">
            <v>3217768</v>
          </cell>
          <cell r="M156">
            <v>299999984.68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</v>
          </cell>
          <cell r="L157">
            <v>4279974</v>
          </cell>
          <cell r="M157">
            <v>400000004.54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933780884.31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1378255842.6</v>
          </cell>
          <cell r="L159">
            <v>6104260</v>
          </cell>
          <cell r="M159">
            <v>571893602.16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786007713.79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947155719.92</v>
          </cell>
          <cell r="L163">
            <v>6396018</v>
          </cell>
          <cell r="M163">
            <v>599999912.39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651745104.28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</v>
          </cell>
          <cell r="I165">
            <v>550000000</v>
          </cell>
          <cell r="J165">
            <v>11849715</v>
          </cell>
          <cell r="K165">
            <v>993025889.04</v>
          </cell>
          <cell r="L165">
            <v>6518004</v>
          </cell>
          <cell r="M165">
            <v>549999973.51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</v>
          </cell>
          <cell r="L166">
            <v>5400049</v>
          </cell>
          <cell r="M166">
            <v>504606370.27</v>
          </cell>
          <cell r="N166">
            <v>155.7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71.35</v>
          </cell>
          <cell r="H167">
            <v>39.41</v>
          </cell>
          <cell r="I167">
            <v>100000000</v>
          </cell>
          <cell r="J167">
            <v>7280119</v>
          </cell>
          <cell r="K167">
            <v>519160602.33</v>
          </cell>
          <cell r="L167">
            <v>3494196</v>
          </cell>
          <cell r="M167">
            <v>250635493.24</v>
          </cell>
          <cell r="N167">
            <v>519.2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589255194.28</v>
          </cell>
          <cell r="L168">
            <v>4335949</v>
          </cell>
          <cell r="M168">
            <v>403725511.36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</v>
          </cell>
          <cell r="L169">
            <v>5501621</v>
          </cell>
          <cell r="M169">
            <v>463336947.8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</v>
          </cell>
          <cell r="L170">
            <v>5380568</v>
          </cell>
          <cell r="M170">
            <v>499999964.64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</v>
          </cell>
          <cell r="L172">
            <v>4448287</v>
          </cell>
          <cell r="M172">
            <v>374851721.1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504453277.07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936276976.15</v>
          </cell>
          <cell r="L175">
            <v>5394342</v>
          </cell>
          <cell r="M175">
            <v>500000062.16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550000033.3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903212452.9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977831042.92</v>
          </cell>
          <cell r="L178">
            <v>5046351</v>
          </cell>
          <cell r="M178">
            <v>500000066.55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550000129.68</v>
          </cell>
          <cell r="N179">
            <v>292.4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500000071.14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36.3507445</v>
          </cell>
          <cell r="I181">
            <v>600000000</v>
          </cell>
          <cell r="J181">
            <v>11720725</v>
          </cell>
          <cell r="K181">
            <v>988304422.1</v>
          </cell>
          <cell r="L181">
            <v>7090535</v>
          </cell>
          <cell r="M181">
            <v>599999960</v>
          </cell>
          <cell r="N181">
            <v>164.7174037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726255614.91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649999876.42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508383034.2</v>
          </cell>
          <cell r="L189">
            <v>4691808</v>
          </cell>
          <cell r="M189">
            <v>459658034.2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480803037.26</v>
          </cell>
          <cell r="L190">
            <v>4864160</v>
          </cell>
          <cell r="M190">
            <v>480803037.26</v>
          </cell>
          <cell r="N190">
            <v>64.1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595778242.03</v>
          </cell>
          <cell r="L193">
            <v>6030984</v>
          </cell>
          <cell r="M193">
            <v>595778242.03</v>
          </cell>
          <cell r="N193">
            <v>79.4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</v>
          </cell>
          <cell r="L195">
            <v>535783</v>
          </cell>
          <cell r="M195">
            <v>49983444.59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2871669395.47</v>
          </cell>
          <cell r="L200">
            <v>5327555</v>
          </cell>
          <cell r="M200">
            <v>499999905.34</v>
          </cell>
          <cell r="N200">
            <v>574.3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4425283354.66</v>
          </cell>
          <cell r="L201">
            <v>24766051</v>
          </cell>
          <cell r="M201">
            <v>2456044987.9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945524344.78</v>
          </cell>
          <cell r="L203">
            <v>2707004</v>
          </cell>
          <cell r="M203">
            <v>199999963.92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1518900961.08</v>
          </cell>
          <cell r="L204">
            <v>5318480</v>
          </cell>
          <cell r="M204">
            <v>500000088.65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1698292982.58</v>
          </cell>
          <cell r="L205">
            <v>17056159</v>
          </cell>
          <cell r="M205">
            <v>1698292982.58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</v>
          </cell>
          <cell r="L208">
            <v>23830853</v>
          </cell>
          <cell r="M208">
            <v>2372737707.41</v>
          </cell>
          <cell r="N208">
            <v>149.2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</v>
          </cell>
          <cell r="L210">
            <v>6382240</v>
          </cell>
          <cell r="M210">
            <v>599909425.07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</v>
          </cell>
          <cell r="L211">
            <v>19797346</v>
          </cell>
          <cell r="M211">
            <v>1969850855.66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620025850.14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</v>
          </cell>
          <cell r="N214">
            <v>72.4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76.24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</v>
          </cell>
          <cell r="L215">
            <v>3277100</v>
          </cell>
          <cell r="M215">
            <v>250000048.8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1798822967.83</v>
          </cell>
          <cell r="L217">
            <v>6571865</v>
          </cell>
          <cell r="M217">
            <v>619973980.83</v>
          </cell>
          <cell r="N217">
            <v>290.1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</v>
          </cell>
          <cell r="L218">
            <v>4960808</v>
          </cell>
          <cell r="M218">
            <v>493548606.3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2686074488.64</v>
          </cell>
          <cell r="L219">
            <v>7402309</v>
          </cell>
          <cell r="M219">
            <v>649999996.93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649940780.3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896596265.56</v>
          </cell>
          <cell r="L221">
            <v>8497634</v>
          </cell>
          <cell r="M221">
            <v>830689749.76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1659848743.1</v>
          </cell>
          <cell r="L223">
            <v>6902522</v>
          </cell>
          <cell r="M223">
            <v>649782088.79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</v>
          </cell>
          <cell r="L224">
            <v>8723099</v>
          </cell>
          <cell r="M224">
            <v>852739832.93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691956519.64</v>
          </cell>
          <cell r="L225">
            <v>6114303</v>
          </cell>
          <cell r="M225">
            <v>604494815.04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</v>
          </cell>
          <cell r="L226">
            <v>7598322</v>
          </cell>
          <cell r="M226">
            <v>671103190.35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1495766008.57</v>
          </cell>
          <cell r="L228">
            <v>8141993</v>
          </cell>
          <cell r="M228">
            <v>798051261.94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2014378254.09</v>
          </cell>
          <cell r="L231">
            <v>6870695</v>
          </cell>
          <cell r="M231">
            <v>652193653.12</v>
          </cell>
          <cell r="N231">
            <v>309.9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28.7777513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516612358.7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32.28808416</v>
          </cell>
          <cell r="I233">
            <v>500000000</v>
          </cell>
          <cell r="J233">
            <v>6297986</v>
          </cell>
          <cell r="K233">
            <v>622506962.1</v>
          </cell>
          <cell r="L233">
            <v>5853986</v>
          </cell>
          <cell r="M233">
            <v>578706992.1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418.7835548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22.52033379</v>
          </cell>
          <cell r="I235">
            <v>650000000</v>
          </cell>
          <cell r="J235">
            <v>8256132</v>
          </cell>
          <cell r="K235">
            <v>779941054.3</v>
          </cell>
          <cell r="L235">
            <v>7343304</v>
          </cell>
          <cell r="M235">
            <v>649999983</v>
          </cell>
          <cell r="N235">
            <v>119.9909314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28.7777513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22.56496936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220.7514703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25.22522523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</v>
          </cell>
          <cell r="N241">
            <v>272.5287533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</v>
          </cell>
          <cell r="L243">
            <v>5002343</v>
          </cell>
          <cell r="M243">
            <v>471086016</v>
          </cell>
          <cell r="N243">
            <v>164.9322158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28.7777513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29.14014348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269453405.4</v>
          </cell>
          <cell r="N245">
            <v>211.7108019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</v>
          </cell>
          <cell r="G246">
            <v>78.7</v>
          </cell>
          <cell r="H246">
            <v>26.16704517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</v>
          </cell>
          <cell r="N246">
            <v>401.0179785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23.19085908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</v>
          </cell>
          <cell r="N247">
            <v>335.3441599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250000127.1</v>
          </cell>
          <cell r="N248">
            <v>499.3680434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703.2878592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500000094.9</v>
          </cell>
          <cell r="N252">
            <v>446.180258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24.3641231593042</v>
          </cell>
          <cell r="I253">
            <v>500000000</v>
          </cell>
          <cell r="J253">
            <v>16037851</v>
          </cell>
          <cell r="K253">
            <v>1596734480.59</v>
          </cell>
          <cell r="L253">
            <v>5019901</v>
          </cell>
          <cell r="M253">
            <v>500000108.78</v>
          </cell>
          <cell r="N253">
            <v>319.346896118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784445914.3</v>
          </cell>
          <cell r="N254">
            <v>400.9221375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291.2144512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276.8090605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22.96544036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650000020.4</v>
          </cell>
          <cell r="N257">
            <v>457.3792288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81.57</v>
          </cell>
          <cell r="G259">
            <v>81.3</v>
          </cell>
          <cell r="H259">
            <v>22.59409096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</v>
          </cell>
          <cell r="N259">
            <v>508.4500055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750000142.9</v>
          </cell>
          <cell r="N261">
            <v>203.6519803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16.74718196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</v>
          </cell>
          <cell r="N263">
            <v>432.6424837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</v>
          </cell>
          <cell r="N265">
            <v>683.9180823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</v>
          </cell>
          <cell r="N266">
            <v>759.9661629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16.23959347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699999982.4</v>
          </cell>
          <cell r="N271">
            <v>267.0787939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</v>
          </cell>
          <cell r="I272">
            <v>250000000</v>
          </cell>
          <cell r="J272">
            <v>9773621</v>
          </cell>
          <cell r="K272">
            <v>972995984.4</v>
          </cell>
          <cell r="L272">
            <v>2509656</v>
          </cell>
          <cell r="M272">
            <v>250000148.9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</v>
          </cell>
          <cell r="N274">
            <v>321.5022656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10.44176707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</v>
          </cell>
          <cell r="N277">
            <v>395.959775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460.4051742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416.275503916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535981773.15</v>
          </cell>
          <cell r="N281">
            <v>264.458839642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12.5401929260451</v>
          </cell>
          <cell r="I283">
            <v>1000000000</v>
          </cell>
          <cell r="J283">
            <v>6051763</v>
          </cell>
          <cell r="K283">
            <v>602287952.96</v>
          </cell>
          <cell r="L283">
            <v>6051763</v>
          </cell>
          <cell r="M283">
            <v>602287952.96</v>
          </cell>
          <cell r="N283">
            <v>60.228795296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</v>
          </cell>
          <cell r="N284">
            <v>289.199093825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991011601.81</v>
          </cell>
          <cell r="L285">
            <v>5164865</v>
          </cell>
          <cell r="M285">
            <v>500000085.38</v>
          </cell>
          <cell r="N285">
            <v>198.202320362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</v>
          </cell>
          <cell r="N286">
            <v>420.443243996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</v>
          </cell>
          <cell r="L288">
            <v>5239162</v>
          </cell>
          <cell r="M288">
            <v>507309056.07</v>
          </cell>
          <cell r="N288">
            <v>411.450791786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10.9429802585426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1274546767.12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</v>
          </cell>
          <cell r="L290">
            <v>7471076</v>
          </cell>
          <cell r="M290">
            <v>743643280.36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12.8393023015791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1000000114.31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</v>
          </cell>
          <cell r="L295">
            <v>6921337</v>
          </cell>
          <cell r="M295">
            <v>599999962.9</v>
          </cell>
          <cell r="N295">
            <v>324.446876148333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</v>
          </cell>
          <cell r="I296">
            <v>500000000</v>
          </cell>
          <cell r="J296">
            <v>12456946</v>
          </cell>
          <cell r="K296">
            <v>1196990130.37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750000000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14.9613069647463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600000123.28</v>
          </cell>
          <cell r="N299">
            <v>279.571595883333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</v>
          </cell>
          <cell r="L300">
            <v>5179840</v>
          </cell>
          <cell r="M300">
            <v>500905458.69</v>
          </cell>
          <cell r="N300">
            <v>256.578304282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1247931253.09</v>
          </cell>
          <cell r="L301">
            <v>5051524</v>
          </cell>
          <cell r="M301">
            <v>500000099.8</v>
          </cell>
          <cell r="N301">
            <v>249.586250618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</v>
          </cell>
          <cell r="I302">
            <v>500000000</v>
          </cell>
          <cell r="J302">
            <v>19937466</v>
          </cell>
          <cell r="K302">
            <v>1983027464.15</v>
          </cell>
          <cell r="L302">
            <v>8730379</v>
          </cell>
          <cell r="M302">
            <v>868892441.52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801846348.8</v>
          </cell>
          <cell r="N305">
            <v>355.21187790375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600000123.41</v>
          </cell>
          <cell r="N306">
            <v>303.160628288333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2425340534.91</v>
          </cell>
          <cell r="L307">
            <v>7237643</v>
          </cell>
          <cell r="M307">
            <v>699999980.96</v>
          </cell>
          <cell r="N307">
            <v>346.477219272857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28673074.7550729</v>
          </cell>
          <cell r="K308">
            <v>2811968441.23</v>
          </cell>
          <cell r="L308">
            <v>11207752</v>
          </cell>
          <cell r="M308">
            <v>1099144671.19</v>
          </cell>
          <cell r="N308">
            <v>374.929125497333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</v>
          </cell>
          <cell r="L309">
            <v>7531279</v>
          </cell>
          <cell r="M309">
            <v>750000028.56</v>
          </cell>
          <cell r="N309">
            <v>443.823584234667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483.674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</v>
          </cell>
          <cell r="I311">
            <v>700000000</v>
          </cell>
          <cell r="J311">
            <v>29320267</v>
          </cell>
          <cell r="K311">
            <v>2832537542.2</v>
          </cell>
          <cell r="L311">
            <v>7222242</v>
          </cell>
          <cell r="M311">
            <v>700000044.54</v>
          </cell>
          <cell r="N311">
            <v>404.648220314286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</v>
          </cell>
          <cell r="L312">
            <v>7527665</v>
          </cell>
          <cell r="M312">
            <v>749999978.89</v>
          </cell>
          <cell r="N312">
            <v>341.920690486667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</v>
          </cell>
          <cell r="L313">
            <v>6415495</v>
          </cell>
          <cell r="M313">
            <v>599999962</v>
          </cell>
          <cell r="N313">
            <v>384.992438001667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</v>
          </cell>
          <cell r="L314">
            <v>7213335</v>
          </cell>
          <cell r="M314">
            <v>700000007.84</v>
          </cell>
          <cell r="N314">
            <v>381.512708988571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11.4092605669324</v>
          </cell>
          <cell r="I315">
            <v>600000000</v>
          </cell>
          <cell r="J315">
            <v>23164537</v>
          </cell>
          <cell r="K315">
            <v>2291276848.7</v>
          </cell>
          <cell r="L315">
            <v>10594363</v>
          </cell>
          <cell r="M315">
            <v>1050214196.5</v>
          </cell>
          <cell r="N315">
            <v>381.879474783333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14.6788990825688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510450893.34</v>
          </cell>
          <cell r="N317">
            <v>417.653597294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12.1586810922205</v>
          </cell>
          <cell r="I318">
            <v>700000000</v>
          </cell>
          <cell r="J318">
            <v>20818174</v>
          </cell>
          <cell r="K318">
            <v>2014054090.39</v>
          </cell>
          <cell r="L318">
            <v>7217843</v>
          </cell>
          <cell r="M318">
            <v>699999956.98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</v>
          </cell>
          <cell r="I320">
            <v>400000000</v>
          </cell>
          <cell r="J320">
            <v>13231325</v>
          </cell>
          <cell r="K320">
            <v>1303763757.31</v>
          </cell>
          <cell r="L320">
            <v>7568645</v>
          </cell>
          <cell r="M320">
            <v>746717175.15</v>
          </cell>
          <cell r="N320">
            <v>325.9409393275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2051225118.59</v>
          </cell>
          <cell r="L321">
            <v>7482434</v>
          </cell>
          <cell r="M321">
            <v>699999990.77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749999993.54</v>
          </cell>
          <cell r="N322">
            <v>256.666149732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11.4092605669324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</v>
          </cell>
          <cell r="N324">
            <v>610.115397765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</v>
          </cell>
          <cell r="N328">
            <v>547.923095005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13.6752136752137</v>
          </cell>
          <cell r="I329">
            <v>600000000</v>
          </cell>
          <cell r="J329">
            <v>20244358</v>
          </cell>
          <cell r="K329">
            <v>1891393905.83</v>
          </cell>
          <cell r="L329">
            <v>6409724</v>
          </cell>
          <cell r="M329">
            <v>599999886.44</v>
          </cell>
          <cell r="N329">
            <v>315.232317638333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</v>
          </cell>
          <cell r="L333">
            <v>3416320</v>
          </cell>
          <cell r="M333">
            <v>299999949.67</v>
          </cell>
          <cell r="N333">
            <v>509.23033298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411394177.33</v>
          </cell>
          <cell r="N334">
            <v>273.3828998225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</v>
          </cell>
          <cell r="L335">
            <v>5022116</v>
          </cell>
          <cell r="M335">
            <v>500000003.49</v>
          </cell>
          <cell r="N335">
            <v>188.024744418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891751814.67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599999999.64</v>
          </cell>
          <cell r="N337">
            <v>288.096753755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</v>
          </cell>
          <cell r="N339">
            <v>200.334845085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11.9040263618577</v>
          </cell>
          <cell r="I342">
            <v>800000000</v>
          </cell>
          <cell r="J342">
            <v>16380694</v>
          </cell>
          <cell r="K342">
            <v>1588315663.9</v>
          </cell>
          <cell r="L342">
            <v>8238141</v>
          </cell>
          <cell r="M342">
            <v>800000006.76</v>
          </cell>
          <cell r="N342">
            <v>198.5394579875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</v>
          </cell>
          <cell r="I343">
            <v>900000000</v>
          </cell>
          <cell r="J343">
            <v>15685916</v>
          </cell>
          <cell r="K343">
            <v>1553573054.06</v>
          </cell>
          <cell r="L343">
            <v>8212330</v>
          </cell>
          <cell r="M343">
            <v>813838327.2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826530669.04</v>
          </cell>
          <cell r="N344">
            <v>208.659465585556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</v>
          </cell>
          <cell r="L345">
            <v>6406351</v>
          </cell>
          <cell r="M345">
            <v>599999959.4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10.9429802585426</v>
          </cell>
          <cell r="I347">
            <v>750000000</v>
          </cell>
          <cell r="J347">
            <v>9043019</v>
          </cell>
          <cell r="K347">
            <v>902386990.42</v>
          </cell>
          <cell r="L347">
            <v>7515540</v>
          </cell>
          <cell r="M347">
            <v>750000022.21</v>
          </cell>
          <cell r="N347">
            <v>120.318265389333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11.2282816109272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</v>
          </cell>
          <cell r="N348">
            <v>197.0475848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</v>
          </cell>
          <cell r="N349">
            <v>131.53939074875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947649746.42</v>
          </cell>
          <cell r="L350">
            <v>8239799</v>
          </cell>
          <cell r="M350">
            <v>799999984.1</v>
          </cell>
          <cell r="N350">
            <v>118.4562183025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518495720.32</v>
          </cell>
          <cell r="L351">
            <v>2324953</v>
          </cell>
          <cell r="M351">
            <v>230932734.01</v>
          </cell>
          <cell r="N351">
            <v>69.1327627093333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</v>
          </cell>
          <cell r="L352">
            <v>2870100</v>
          </cell>
          <cell r="M352">
            <v>285743829.66</v>
          </cell>
          <cell r="N352">
            <v>86.1530299973333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799999988.91</v>
          </cell>
          <cell r="N353">
            <v>140.47634247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12.1586810922205</v>
          </cell>
          <cell r="I354">
            <v>400000000</v>
          </cell>
          <cell r="J354">
            <v>7878913</v>
          </cell>
          <cell r="K354">
            <v>763466034.76</v>
          </cell>
          <cell r="L354">
            <v>4419342</v>
          </cell>
          <cell r="M354">
            <v>428868373.08</v>
          </cell>
          <cell r="N354">
            <v>190.86650869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</v>
          </cell>
          <cell r="L355">
            <v>5537020</v>
          </cell>
          <cell r="M355">
            <v>551195303.71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1947516280.56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</v>
          </cell>
          <cell r="L358">
            <v>4632947</v>
          </cell>
          <cell r="M358">
            <v>450000009.2</v>
          </cell>
          <cell r="N358">
            <v>214.342030742222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1641871271.6</v>
          </cell>
          <cell r="L359">
            <v>12859130</v>
          </cell>
          <cell r="M359">
            <v>1260818676.95</v>
          </cell>
          <cell r="N359">
            <v>218.916169546667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11.2769820455921</v>
          </cell>
          <cell r="I360">
            <v>750000000</v>
          </cell>
          <cell r="J360">
            <v>12987596</v>
          </cell>
          <cell r="K360">
            <v>1287164480.62</v>
          </cell>
          <cell r="L360">
            <v>10571996</v>
          </cell>
          <cell r="M360">
            <v>1048085773.27</v>
          </cell>
          <cell r="N360">
            <v>171.621930749333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13.4471718249733</v>
          </cell>
          <cell r="I361">
            <v>700000000</v>
          </cell>
          <cell r="J361">
            <v>18053340</v>
          </cell>
          <cell r="K361">
            <v>1689686454.91</v>
          </cell>
          <cell r="L361">
            <v>7470621</v>
          </cell>
          <cell r="M361">
            <v>700000014.51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12.1586810922205</v>
          </cell>
          <cell r="I362">
            <v>700000000</v>
          </cell>
          <cell r="J362">
            <v>7500723</v>
          </cell>
          <cell r="K362">
            <v>727819526.79</v>
          </cell>
          <cell r="L362">
            <v>7212544</v>
          </cell>
          <cell r="M362">
            <v>700000006.24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11.2282816109272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313.41096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</v>
          </cell>
          <cell r="I365">
            <v>800000000</v>
          </cell>
          <cell r="J365">
            <v>9337376</v>
          </cell>
          <cell r="K365">
            <v>814937153.56</v>
          </cell>
          <cell r="L365">
            <v>9164229</v>
          </cell>
          <cell r="M365">
            <v>800000009.26</v>
          </cell>
          <cell r="N365">
            <v>101.867144195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697032520.15</v>
          </cell>
          <cell r="L366">
            <v>6291124</v>
          </cell>
          <cell r="M366">
            <v>608725287.78</v>
          </cell>
          <cell r="N366">
            <v>92.9376693533333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</v>
          </cell>
          <cell r="I367">
            <v>200000000</v>
          </cell>
          <cell r="J367">
            <v>3527323</v>
          </cell>
          <cell r="K367">
            <v>345500649.95</v>
          </cell>
          <cell r="L367">
            <v>1297574</v>
          </cell>
          <cell r="M367">
            <v>127482698.08</v>
          </cell>
          <cell r="N367">
            <v>172.750324975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1103067856.36</v>
          </cell>
          <cell r="L368">
            <v>7269067</v>
          </cell>
          <cell r="M368">
            <v>679192226.95</v>
          </cell>
          <cell r="N368">
            <v>137.883482045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626773983.04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835781745.89</v>
          </cell>
          <cell r="L370">
            <v>3797353</v>
          </cell>
          <cell r="M370">
            <v>374762967.71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622487486.43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</v>
          </cell>
          <cell r="L372">
            <v>5183387</v>
          </cell>
          <cell r="M372">
            <v>516154085.74</v>
          </cell>
          <cell r="N372">
            <v>314.01639935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681499400.67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836726162.51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</v>
          </cell>
          <cell r="N376">
            <v>196.146983905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1000000000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15.4475923731552</v>
          </cell>
          <cell r="I380">
            <v>500000000</v>
          </cell>
          <cell r="J380">
            <v>3825704</v>
          </cell>
          <cell r="K380">
            <v>355153670.64</v>
          </cell>
          <cell r="L380">
            <v>3825704</v>
          </cell>
          <cell r="M380">
            <v>355153670.64</v>
          </cell>
          <cell r="N380">
            <v>71.030734128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1513744985.57</v>
          </cell>
          <cell r="L383">
            <v>13749552</v>
          </cell>
          <cell r="M383">
            <v>1359136747.25</v>
          </cell>
          <cell r="N383">
            <v>201.832664742667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</v>
          </cell>
          <cell r="I384">
            <v>500000000</v>
          </cell>
          <cell r="J384">
            <v>5189414</v>
          </cell>
          <cell r="K384">
            <v>500000038.9</v>
          </cell>
          <cell r="L384">
            <v>5189414</v>
          </cell>
          <cell r="M384">
            <v>500000038.9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</v>
          </cell>
          <cell r="L386">
            <v>6501524</v>
          </cell>
          <cell r="M386">
            <v>604684673.37</v>
          </cell>
          <cell r="N386">
            <v>324.45802868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14.5077720207254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813088196.77</v>
          </cell>
          <cell r="N389">
            <v>93.646990587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1217410288.32</v>
          </cell>
          <cell r="L390">
            <v>10345982</v>
          </cell>
          <cell r="M390">
            <v>1031977040.93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840297627.4</v>
          </cell>
          <cell r="L391">
            <v>4696619</v>
          </cell>
          <cell r="M391">
            <v>408378787.4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14.8086695011925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504654473.84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192035950.14</v>
          </cell>
          <cell r="N393">
            <v>57.54275255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576708721.79</v>
          </cell>
          <cell r="L394">
            <v>5684937</v>
          </cell>
          <cell r="M394">
            <v>566745721.79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</v>
          </cell>
          <cell r="I395">
            <v>600000000</v>
          </cell>
          <cell r="J395">
            <v>2850246</v>
          </cell>
          <cell r="K395">
            <v>261292301.55</v>
          </cell>
          <cell r="L395">
            <v>1134365</v>
          </cell>
          <cell r="M395">
            <v>105177110.05</v>
          </cell>
          <cell r="N395">
            <v>43.548716925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</v>
          </cell>
          <cell r="I396">
            <v>600000000</v>
          </cell>
          <cell r="J396">
            <v>2825800</v>
          </cell>
          <cell r="K396">
            <v>269986475.52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</v>
          </cell>
          <cell r="N397">
            <v>19.123484253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741793917.68</v>
          </cell>
          <cell r="L398">
            <v>5837760</v>
          </cell>
          <cell r="M398">
            <v>580169475.48</v>
          </cell>
          <cell r="N398">
            <v>74.179391768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14.9377593360996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</v>
          </cell>
          <cell r="N400">
            <v>191.057660625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</v>
          </cell>
          <cell r="L401">
            <v>8381209</v>
          </cell>
          <cell r="M401">
            <v>835660857.92</v>
          </cell>
          <cell r="N401">
            <v>187.56390627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</v>
          </cell>
          <cell r="I402">
            <v>500000000</v>
          </cell>
          <cell r="J402">
            <v>12377874</v>
          </cell>
          <cell r="K402">
            <v>1230065970.15</v>
          </cell>
          <cell r="L402">
            <v>8415438</v>
          </cell>
          <cell r="M402">
            <v>836588365.13</v>
          </cell>
          <cell r="N402">
            <v>246.01319403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База"/>
      <sheetName val="ЯНВАРЬ"/>
      <sheetName val="Форма2"/>
      <sheetName val="Лист2"/>
      <sheetName val="Актив(1)"/>
    </sheetNames>
    <sheetDataSet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2">
        <row r="1">
          <cell r="A1" t="str">
            <v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75.6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75.7999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75.7999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75.9999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75.85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75.32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75.71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75.6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75.6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75.6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75.1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74.49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75.35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75.3998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75.46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74.74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75.6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75.7999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75.3501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75.6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75.538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75.4999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75.4001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75.85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75.85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75.6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75.57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75.448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75.7999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75.74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75.7849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75.7999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75.74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75.7999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75.6899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75.49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75.6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75.445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75.6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75.725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75.74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75.6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75.6399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75.6498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75.82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75.8299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75.835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75.82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76.1502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76.3809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76.348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76.4549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76.6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76.6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76.57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76.6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76.6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76.585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76.6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76.49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76.6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76.6403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76.591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76.82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76.85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76.85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76.85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76.8299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76.82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76.85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76.85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76.85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76.85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76.85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76.985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77.2499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77.35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77.35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77.35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77.32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77.35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77.4498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77.4995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77.6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77.6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77.6502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77.85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77.85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79.7999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80.404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80.71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81.1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81.4999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81.5003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81.6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82.32204688888888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82.4005</v>
          </cell>
          <cell r="C482">
            <v>82.44493431881743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82.5804740346205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82.58222149600579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</v>
          </cell>
          <cell r="C486">
            <v>82.72164598308667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82.90262808510639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83.11389287066247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83.15002688172044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83.26016341161929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</v>
          </cell>
          <cell r="C499">
            <v>83.25513037383178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</v>
          </cell>
          <cell r="C500">
            <v>83.2416046004843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83.25027600849258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83.30033232628398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83.40045614035087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83.50186645213195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</v>
          </cell>
          <cell r="C507">
            <v>83.70255323516288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83.89988671209544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84.00513090332804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</v>
          </cell>
          <cell r="C517">
            <v>84.23590130434783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84.75869538461541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85.11142857142855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85.15872703412076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85.086575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85.06866666666666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85.092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85.1001</v>
          </cell>
          <cell r="C542">
            <v>85.21632608695651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85.58476190476192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86.44881944444444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86.69986595174264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87.145</v>
          </cell>
          <cell r="C562">
            <v>87.05663730158727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87.4001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87.45028979591837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</v>
          </cell>
          <cell r="C566">
            <v>87.5109662153013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</v>
          </cell>
          <cell r="C567">
            <v>87.52696741889984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87.54255098039214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</v>
          </cell>
          <cell r="C576">
            <v>88.13633075862067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113.779048395867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116.960315687227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118.688013555787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121.851708333333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129.537240861292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129.027371007371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129.293689107827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131.2</v>
          </cell>
          <cell r="C621">
            <v>130.698237885463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131.617566894835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131.48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131.7</v>
          </cell>
          <cell r="C628">
            <v>131.296963512678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132.472137870855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</v>
          </cell>
          <cell r="C638">
            <v>132.579589977221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132.45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132.64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132.67</v>
          </cell>
          <cell r="C643">
            <v>132.64878513146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132.67</v>
          </cell>
          <cell r="C644">
            <v>132.643722689076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132.7</v>
          </cell>
          <cell r="C645">
            <v>132.715199771689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</v>
          </cell>
        </row>
        <row r="649">
          <cell r="A649">
            <v>36354</v>
          </cell>
          <cell r="B649">
            <v>132.55</v>
          </cell>
          <cell r="C649">
            <v>132.536022655758</v>
          </cell>
          <cell r="D649">
            <v>15890</v>
          </cell>
          <cell r="E649">
            <v>24</v>
          </cell>
          <cell r="F649">
            <v>132.3</v>
          </cell>
        </row>
        <row r="650">
          <cell r="A650">
            <v>36355</v>
          </cell>
          <cell r="B650">
            <v>132.6</v>
          </cell>
          <cell r="C650">
            <v>132.620739450252</v>
          </cell>
          <cell r="D650">
            <v>12915</v>
          </cell>
          <cell r="E650">
            <v>26</v>
          </cell>
          <cell r="F650">
            <v>132.3</v>
          </cell>
        </row>
        <row r="651">
          <cell r="A651">
            <v>36356</v>
          </cell>
          <cell r="B651">
            <v>132.54</v>
          </cell>
          <cell r="C651">
            <v>132.561077410593</v>
          </cell>
          <cell r="D651">
            <v>11045</v>
          </cell>
          <cell r="E651">
            <v>25</v>
          </cell>
          <cell r="F651">
            <v>132.3</v>
          </cell>
        </row>
        <row r="652">
          <cell r="A652">
            <v>36357</v>
          </cell>
          <cell r="B652">
            <v>132.56</v>
          </cell>
          <cell r="C652">
            <v>132.603644708423</v>
          </cell>
          <cell r="D652">
            <v>9260</v>
          </cell>
          <cell r="E652">
            <v>26</v>
          </cell>
          <cell r="F652">
            <v>132.3</v>
          </cell>
        </row>
        <row r="653">
          <cell r="A653">
            <v>36360</v>
          </cell>
          <cell r="B653">
            <v>132.58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</v>
          </cell>
        </row>
        <row r="654">
          <cell r="A654">
            <v>36361</v>
          </cell>
          <cell r="B654">
            <v>132.55</v>
          </cell>
          <cell r="C654">
            <v>132.539422621865</v>
          </cell>
          <cell r="D654">
            <v>10565</v>
          </cell>
          <cell r="E654">
            <v>26</v>
          </cell>
          <cell r="F654">
            <v>132.3</v>
          </cell>
        </row>
        <row r="655">
          <cell r="A655">
            <v>36363</v>
          </cell>
          <cell r="B655">
            <v>132.5</v>
          </cell>
          <cell r="C655">
            <v>132.487844779453</v>
          </cell>
          <cell r="D655">
            <v>8955</v>
          </cell>
          <cell r="E655">
            <v>25</v>
          </cell>
          <cell r="F655">
            <v>132.3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</v>
          </cell>
        </row>
        <row r="657">
          <cell r="A657">
            <v>36367</v>
          </cell>
          <cell r="B657">
            <v>132.26</v>
          </cell>
          <cell r="C657">
            <v>132.265265957447</v>
          </cell>
          <cell r="D657">
            <v>10340</v>
          </cell>
          <cell r="E657">
            <v>21</v>
          </cell>
          <cell r="F657">
            <v>132.3</v>
          </cell>
        </row>
        <row r="658">
          <cell r="A658">
            <v>36368</v>
          </cell>
          <cell r="B658">
            <v>132.22</v>
          </cell>
          <cell r="C658">
            <v>132.188262879789</v>
          </cell>
          <cell r="D658">
            <v>7570</v>
          </cell>
          <cell r="E658">
            <v>26</v>
          </cell>
          <cell r="F658">
            <v>132.3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132.2</v>
          </cell>
        </row>
        <row r="661">
          <cell r="A661">
            <v>36371</v>
          </cell>
          <cell r="B661">
            <v>131.92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132.2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132.2</v>
          </cell>
        </row>
        <row r="663">
          <cell r="A663">
            <v>36375</v>
          </cell>
          <cell r="B663">
            <v>131.84</v>
          </cell>
          <cell r="C663">
            <v>131.834250660627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131.64</v>
          </cell>
          <cell r="C666">
            <v>131.674839312407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131.508752897543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</v>
          </cell>
          <cell r="C668">
            <v>131.574051067073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</v>
          </cell>
          <cell r="C671">
            <v>131.886495726496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132.020783795685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131.92</v>
          </cell>
          <cell r="C675">
            <v>131.922016967126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</v>
          </cell>
          <cell r="C676">
            <v>131.83830810629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</v>
          </cell>
          <cell r="D678">
            <v>14460</v>
          </cell>
          <cell r="E678">
            <v>22</v>
          </cell>
          <cell r="F678">
            <v>131.8</v>
          </cell>
        </row>
        <row r="679">
          <cell r="A679">
            <v>36397</v>
          </cell>
          <cell r="B679">
            <v>131.66</v>
          </cell>
          <cell r="C679">
            <v>131.646421568627</v>
          </cell>
          <cell r="D679">
            <v>8160</v>
          </cell>
          <cell r="E679">
            <v>26</v>
          </cell>
          <cell r="F679">
            <v>131.8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</v>
          </cell>
        </row>
        <row r="681">
          <cell r="A681">
            <v>36399</v>
          </cell>
          <cell r="B681">
            <v>131.95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</v>
          </cell>
        </row>
        <row r="682">
          <cell r="A682">
            <v>36403</v>
          </cell>
          <cell r="B682">
            <v>132.3</v>
          </cell>
          <cell r="C682">
            <v>132.263453631795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</v>
          </cell>
          <cell r="C685">
            <v>132.558318912237</v>
          </cell>
          <cell r="D685">
            <v>12135</v>
          </cell>
          <cell r="E685">
            <v>24</v>
          </cell>
          <cell r="F685">
            <v>132.2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132.2</v>
          </cell>
        </row>
        <row r="687">
          <cell r="A687">
            <v>36410</v>
          </cell>
          <cell r="B687">
            <v>133.6</v>
          </cell>
          <cell r="C687">
            <v>133.440608950844</v>
          </cell>
          <cell r="D687">
            <v>6815</v>
          </cell>
          <cell r="E687">
            <v>23</v>
          </cell>
          <cell r="F687">
            <v>132.2</v>
          </cell>
        </row>
        <row r="688">
          <cell r="A688">
            <v>36411</v>
          </cell>
          <cell r="B688">
            <v>135.28</v>
          </cell>
          <cell r="C688">
            <v>135.126215012723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135.45</v>
          </cell>
          <cell r="C689">
            <v>135.683002680965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135.48</v>
          </cell>
          <cell r="C691">
            <v>135.4640796216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135.7</v>
          </cell>
          <cell r="C693">
            <v>135.689402055434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135.7</v>
          </cell>
          <cell r="C694">
            <v>135.697535188216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135.89</v>
          </cell>
          <cell r="C695">
            <v>135.89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136.80550812065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137.462557889068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</v>
          </cell>
          <cell r="C700">
            <v>139.060139982502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139.55981147541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</v>
          </cell>
          <cell r="C705">
            <v>141.101462925852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142.212672764228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141.898533791523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</v>
          </cell>
          <cell r="C709">
            <v>141.812286205415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141.73</v>
          </cell>
          <cell r="C711">
            <v>141.771582577132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141.95</v>
          </cell>
          <cell r="C712">
            <v>141.974259036145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140.95</v>
          </cell>
          <cell r="C714">
            <v>140.9525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</v>
          </cell>
          <cell r="C715">
            <v>140.839604849573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140.320383497966</v>
          </cell>
          <cell r="D722">
            <v>8605</v>
          </cell>
          <cell r="E722">
            <v>25</v>
          </cell>
          <cell r="F722">
            <v>140.8</v>
          </cell>
        </row>
        <row r="723">
          <cell r="A723">
            <v>36461</v>
          </cell>
          <cell r="B723">
            <v>140.34</v>
          </cell>
          <cell r="C723">
            <v>140.149506232023</v>
          </cell>
          <cell r="D723">
            <v>10430</v>
          </cell>
          <cell r="E723">
            <v>23</v>
          </cell>
          <cell r="F723">
            <v>140.8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140.17</v>
          </cell>
          <cell r="C728">
            <v>140.11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139.968216586151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139.92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140.2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140.2</v>
          </cell>
        </row>
        <row r="734">
          <cell r="A734">
            <v>36476</v>
          </cell>
          <cell r="B734">
            <v>139.57</v>
          </cell>
          <cell r="C734">
            <v>139.613485607009</v>
          </cell>
          <cell r="D734">
            <v>7990</v>
          </cell>
          <cell r="E734">
            <v>25</v>
          </cell>
          <cell r="F734">
            <v>140.2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</v>
          </cell>
          <cell r="C736">
            <v>139.114013605442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</v>
          </cell>
        </row>
        <row r="738">
          <cell r="A738">
            <v>36482</v>
          </cell>
          <cell r="B738">
            <v>138.4</v>
          </cell>
          <cell r="C738">
            <v>138.399519526627</v>
          </cell>
          <cell r="D738">
            <v>21125</v>
          </cell>
          <cell r="E738">
            <v>21</v>
          </cell>
          <cell r="F738">
            <v>139.8</v>
          </cell>
        </row>
        <row r="739">
          <cell r="A739">
            <v>36483</v>
          </cell>
          <cell r="B739">
            <v>138.11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</v>
          </cell>
        </row>
        <row r="740">
          <cell r="A740">
            <v>36486</v>
          </cell>
          <cell r="B740">
            <v>137.84</v>
          </cell>
          <cell r="C740">
            <v>137.815737316264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137.580411502231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137.580411502231</v>
          </cell>
          <cell r="D742">
            <v>20170</v>
          </cell>
          <cell r="E742">
            <v>21</v>
          </cell>
          <cell r="F742">
            <v>138.2</v>
          </cell>
        </row>
        <row r="743">
          <cell r="A743">
            <v>36489</v>
          </cell>
          <cell r="B743">
            <v>137.78</v>
          </cell>
          <cell r="C743">
            <v>137.780589970502</v>
          </cell>
          <cell r="D743">
            <v>4995</v>
          </cell>
          <cell r="E743">
            <v>21</v>
          </cell>
          <cell r="F743">
            <v>138.2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138.2</v>
          </cell>
        </row>
        <row r="745">
          <cell r="A745">
            <v>36493</v>
          </cell>
          <cell r="B745">
            <v>137.75</v>
          </cell>
          <cell r="C745">
            <v>137.726323529412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137.92</v>
          </cell>
          <cell r="C746">
            <v>137.901016949153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</v>
          </cell>
          <cell r="C750">
            <v>138.339745302714</v>
          </cell>
          <cell r="D750">
            <v>11975</v>
          </cell>
          <cell r="E750">
            <v>22</v>
          </cell>
          <cell r="F750">
            <v>138.2</v>
          </cell>
        </row>
        <row r="751">
          <cell r="A751">
            <v>36501</v>
          </cell>
          <cell r="B751">
            <v>138.38</v>
          </cell>
          <cell r="C751">
            <v>138.363356282272</v>
          </cell>
          <cell r="D751">
            <v>2905</v>
          </cell>
          <cell r="E751">
            <v>20</v>
          </cell>
          <cell r="F751">
            <v>138.2</v>
          </cell>
        </row>
        <row r="752">
          <cell r="A752">
            <v>36502</v>
          </cell>
          <cell r="B752">
            <v>138.38</v>
          </cell>
          <cell r="C752">
            <v>138.367153110048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138.17</v>
          </cell>
          <cell r="C755">
            <v>138.169835850295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138.075826086957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</v>
          </cell>
          <cell r="C758">
            <v>138.010528031291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</v>
          </cell>
          <cell r="C760">
            <v>138.11862244898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138.23</v>
          </cell>
          <cell r="C761">
            <v>138.245099601594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138.094583333333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</v>
          </cell>
          <cell r="C763">
            <v>138.068590785908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138.2</v>
          </cell>
        </row>
        <row r="765">
          <cell r="A765">
            <v>36522</v>
          </cell>
          <cell r="B765">
            <v>138.12</v>
          </cell>
          <cell r="C765">
            <v>138.121612903226</v>
          </cell>
          <cell r="D765">
            <v>310</v>
          </cell>
          <cell r="E765">
            <v>11</v>
          </cell>
          <cell r="F765">
            <v>138.2</v>
          </cell>
        </row>
        <row r="766">
          <cell r="A766">
            <v>36523</v>
          </cell>
          <cell r="B766">
            <v>138.25</v>
          </cell>
          <cell r="C766">
            <v>138.249283536585</v>
          </cell>
          <cell r="D766">
            <v>13120</v>
          </cell>
          <cell r="E766">
            <v>19</v>
          </cell>
          <cell r="F766">
            <v>138.2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138.2</v>
          </cell>
        </row>
        <row r="768">
          <cell r="A768">
            <v>36532</v>
          </cell>
          <cell r="B768">
            <v>138.71</v>
          </cell>
          <cell r="C768">
            <v>138.722756128221</v>
          </cell>
          <cell r="D768">
            <v>15910</v>
          </cell>
          <cell r="E768">
            <v>19</v>
          </cell>
          <cell r="F768">
            <v>138.2</v>
          </cell>
        </row>
        <row r="769">
          <cell r="A769">
            <v>36535</v>
          </cell>
          <cell r="B769">
            <v>138.89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138.7</v>
          </cell>
        </row>
        <row r="770">
          <cell r="A770">
            <v>36536</v>
          </cell>
          <cell r="B770">
            <v>138.92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138.7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138.95</v>
          </cell>
        </row>
        <row r="772">
          <cell r="A772">
            <v>36538</v>
          </cell>
          <cell r="B772">
            <v>139.2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138.95</v>
          </cell>
        </row>
        <row r="773">
          <cell r="A773">
            <v>36539</v>
          </cell>
          <cell r="B773">
            <v>139.36</v>
          </cell>
          <cell r="C773">
            <v>139.35952853598</v>
          </cell>
          <cell r="D773">
            <v>8060</v>
          </cell>
          <cell r="E773">
            <v>18</v>
          </cell>
          <cell r="F773">
            <v>138.95</v>
          </cell>
        </row>
        <row r="774">
          <cell r="A774">
            <v>17.01</v>
          </cell>
          <cell r="B774">
            <v>139.61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139.48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139.45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139.45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139.45</v>
          </cell>
        </row>
        <row r="785">
          <cell r="A785">
            <v>36557</v>
          </cell>
          <cell r="B785">
            <v>139.36</v>
          </cell>
          <cell r="C785">
            <v>139.350748971193</v>
          </cell>
          <cell r="D785">
            <v>6075</v>
          </cell>
          <cell r="E785">
            <v>15</v>
          </cell>
          <cell r="F785">
            <v>139.45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139.45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</v>
          </cell>
          <cell r="D789">
            <v>7595</v>
          </cell>
          <cell r="E789">
            <v>18</v>
          </cell>
          <cell r="F789">
            <v>139.45</v>
          </cell>
        </row>
        <row r="790">
          <cell r="A790">
            <v>36564</v>
          </cell>
          <cell r="B790">
            <v>139.68</v>
          </cell>
          <cell r="C790">
            <v>139.683013392857</v>
          </cell>
          <cell r="D790">
            <v>4480</v>
          </cell>
          <cell r="E790">
            <v>19</v>
          </cell>
          <cell r="F790">
            <v>139.45</v>
          </cell>
        </row>
        <row r="791">
          <cell r="A791">
            <v>36565</v>
          </cell>
          <cell r="B791">
            <v>139.82</v>
          </cell>
          <cell r="C791">
            <v>139.815772765246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</v>
          </cell>
          <cell r="C793">
            <v>139.8375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139.89</v>
          </cell>
          <cell r="C794">
            <v>139.904452736318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</v>
          </cell>
          <cell r="C797">
            <v>139.803357142857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140.15491991992</v>
          </cell>
          <cell r="D799">
            <v>9990</v>
          </cell>
          <cell r="E799">
            <v>16</v>
          </cell>
          <cell r="F799">
            <v>139.95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139.95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140.316603157322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140.435174537988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140.7</v>
          </cell>
          <cell r="C806">
            <v>140.7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140.835487179487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141.110979112272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</v>
          </cell>
        </row>
        <row r="812">
          <cell r="A812">
            <v>36595</v>
          </cell>
          <cell r="B812">
            <v>141.35</v>
          </cell>
          <cell r="C812">
            <v>141.370422535211</v>
          </cell>
          <cell r="D812">
            <v>2485</v>
          </cell>
          <cell r="E812">
            <v>20</v>
          </cell>
          <cell r="F812">
            <v>141.05</v>
          </cell>
        </row>
        <row r="813">
          <cell r="A813">
            <v>36598</v>
          </cell>
          <cell r="B813">
            <v>141.46</v>
          </cell>
          <cell r="C813">
            <v>141.486539561487</v>
          </cell>
          <cell r="D813">
            <v>5245</v>
          </cell>
          <cell r="E813">
            <v>21</v>
          </cell>
          <cell r="F813">
            <v>141.3</v>
          </cell>
        </row>
        <row r="814">
          <cell r="A814">
            <v>36599</v>
          </cell>
          <cell r="B814">
            <v>141.35</v>
          </cell>
          <cell r="C814">
            <v>141.342556306306</v>
          </cell>
          <cell r="D814">
            <v>4440</v>
          </cell>
          <cell r="E814">
            <v>19</v>
          </cell>
          <cell r="F814">
            <v>141.3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</v>
          </cell>
        </row>
        <row r="816">
          <cell r="A816">
            <v>36601</v>
          </cell>
          <cell r="B816">
            <v>141.51</v>
          </cell>
          <cell r="C816">
            <v>141.476890894176</v>
          </cell>
          <cell r="D816">
            <v>6095</v>
          </cell>
          <cell r="E816">
            <v>17</v>
          </cell>
          <cell r="F816">
            <v>141.3</v>
          </cell>
        </row>
        <row r="817">
          <cell r="A817">
            <v>36602</v>
          </cell>
          <cell r="B817">
            <v>141.68</v>
          </cell>
          <cell r="C817">
            <v>141.673852917666</v>
          </cell>
          <cell r="D817">
            <v>12510</v>
          </cell>
          <cell r="E817">
            <v>20</v>
          </cell>
          <cell r="F817">
            <v>141.3</v>
          </cell>
        </row>
        <row r="818">
          <cell r="A818">
            <v>36605</v>
          </cell>
          <cell r="B818">
            <v>141.58</v>
          </cell>
          <cell r="C818">
            <v>141.585686080948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141.564953703704</v>
          </cell>
          <cell r="D820">
            <v>2160</v>
          </cell>
          <cell r="E820">
            <v>18</v>
          </cell>
          <cell r="F820">
            <v>141.45</v>
          </cell>
        </row>
        <row r="821">
          <cell r="A821">
            <v>36609</v>
          </cell>
          <cell r="B821">
            <v>141.74</v>
          </cell>
          <cell r="C821">
            <v>141.733389322136</v>
          </cell>
          <cell r="D821">
            <v>8335</v>
          </cell>
          <cell r="E821">
            <v>18</v>
          </cell>
          <cell r="F821">
            <v>141.45</v>
          </cell>
        </row>
        <row r="822">
          <cell r="A822">
            <v>36612</v>
          </cell>
          <cell r="B822">
            <v>141.88</v>
          </cell>
          <cell r="C822">
            <v>141.880341968912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141.95</v>
          </cell>
          <cell r="C823">
            <v>141.949343794579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</v>
          </cell>
          <cell r="C824">
            <v>141.85019379845</v>
          </cell>
          <cell r="D824">
            <v>2580</v>
          </cell>
          <cell r="E824">
            <v>15</v>
          </cell>
          <cell r="F824">
            <v>141.8</v>
          </cell>
        </row>
        <row r="825">
          <cell r="A825">
            <v>36615</v>
          </cell>
          <cell r="B825">
            <v>141.95</v>
          </cell>
          <cell r="C825">
            <v>141.972570260603</v>
          </cell>
          <cell r="D825">
            <v>9785</v>
          </cell>
          <cell r="E825">
            <v>18</v>
          </cell>
          <cell r="F825">
            <v>141.8</v>
          </cell>
        </row>
        <row r="826">
          <cell r="A826">
            <v>36616</v>
          </cell>
          <cell r="B826">
            <v>141.91</v>
          </cell>
          <cell r="C826">
            <v>141.947058823529</v>
          </cell>
          <cell r="D826">
            <v>3315</v>
          </cell>
          <cell r="E826">
            <v>17</v>
          </cell>
          <cell r="F826">
            <v>141.8</v>
          </cell>
        </row>
        <row r="827">
          <cell r="A827">
            <v>36619</v>
          </cell>
          <cell r="B827">
            <v>142</v>
          </cell>
          <cell r="C827">
            <v>142.001475409836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141.925847457627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142.2</v>
          </cell>
          <cell r="C829">
            <v>142.189250133905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142.248604651163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142.17</v>
          </cell>
          <cell r="C841">
            <v>142.169230769231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142.099183457052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142.083486319506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142.064256319812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142.42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142.540453608247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</v>
          </cell>
          <cell r="C855">
            <v>142.568645320197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142.387592592593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142.42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</v>
          </cell>
          <cell r="C863">
            <v>142.347327065144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</v>
          </cell>
          <cell r="C864">
            <v>142.297769495413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142.267389558233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</v>
          </cell>
          <cell r="C866">
            <v>142.300173482032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142.483335674157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</v>
          </cell>
          <cell r="D870">
            <v>1280</v>
          </cell>
          <cell r="E870">
            <v>16</v>
          </cell>
          <cell r="F870">
            <v>142.45</v>
          </cell>
        </row>
        <row r="871">
          <cell r="A871">
            <v>36683</v>
          </cell>
          <cell r="B871">
            <v>142.8</v>
          </cell>
          <cell r="C871">
            <v>142.848302667893</v>
          </cell>
          <cell r="D871">
            <v>10870</v>
          </cell>
          <cell r="E871">
            <v>24</v>
          </cell>
          <cell r="F871">
            <v>142.45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142.45</v>
          </cell>
        </row>
        <row r="873">
          <cell r="A873">
            <v>36685</v>
          </cell>
          <cell r="B873">
            <v>142.61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142.45</v>
          </cell>
        </row>
        <row r="874">
          <cell r="A874">
            <v>36686</v>
          </cell>
          <cell r="B874">
            <v>142.59</v>
          </cell>
          <cell r="C874">
            <v>142.574373533552</v>
          </cell>
          <cell r="D874">
            <v>10655</v>
          </cell>
          <cell r="E874">
            <v>21</v>
          </cell>
          <cell r="F874">
            <v>142.45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</v>
          </cell>
          <cell r="C878">
            <v>142.565134020619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142.459141449683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142.477231121281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142.7</v>
          </cell>
          <cell r="C883">
            <v>142.646656891496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143.057822954195</v>
          </cell>
          <cell r="D890">
            <v>9715</v>
          </cell>
          <cell r="E890">
            <v>21</v>
          </cell>
          <cell r="F890">
            <v>142.7</v>
          </cell>
        </row>
        <row r="891">
          <cell r="A891">
            <v>36711</v>
          </cell>
          <cell r="B891">
            <v>143.06</v>
          </cell>
          <cell r="C891">
            <v>143.026274509804</v>
          </cell>
          <cell r="D891">
            <v>1785</v>
          </cell>
          <cell r="E891">
            <v>18</v>
          </cell>
          <cell r="F891">
            <v>142.7</v>
          </cell>
        </row>
        <row r="892">
          <cell r="A892">
            <v>36712</v>
          </cell>
          <cell r="B892">
            <v>143.04</v>
          </cell>
          <cell r="C892">
            <v>143.020620384047</v>
          </cell>
          <cell r="D892">
            <v>3385</v>
          </cell>
          <cell r="E892">
            <v>18</v>
          </cell>
          <cell r="F892">
            <v>142.7</v>
          </cell>
        </row>
        <row r="893">
          <cell r="A893">
            <v>36713</v>
          </cell>
          <cell r="B893">
            <v>142.9</v>
          </cell>
          <cell r="C893">
            <v>142.937508690614</v>
          </cell>
          <cell r="D893">
            <v>8630</v>
          </cell>
          <cell r="E893">
            <v>20</v>
          </cell>
          <cell r="F893">
            <v>142.7</v>
          </cell>
        </row>
        <row r="894">
          <cell r="A894">
            <v>36714</v>
          </cell>
          <cell r="B894">
            <v>142.88</v>
          </cell>
          <cell r="C894">
            <v>142.909388646288</v>
          </cell>
          <cell r="D894">
            <v>3435</v>
          </cell>
          <cell r="E894">
            <v>19</v>
          </cell>
          <cell r="F894">
            <v>142.7</v>
          </cell>
        </row>
        <row r="895">
          <cell r="A895">
            <v>36717</v>
          </cell>
          <cell r="B895">
            <v>142.76</v>
          </cell>
          <cell r="C895">
            <v>142.748664763717</v>
          </cell>
          <cell r="D895">
            <v>15765</v>
          </cell>
          <cell r="E895">
            <v>17</v>
          </cell>
          <cell r="F895">
            <v>142.7</v>
          </cell>
        </row>
        <row r="896">
          <cell r="A896">
            <v>36718</v>
          </cell>
          <cell r="B896">
            <v>142.74</v>
          </cell>
          <cell r="C896">
            <v>142.747910798122</v>
          </cell>
          <cell r="D896">
            <v>2130</v>
          </cell>
          <cell r="E896">
            <v>14</v>
          </cell>
          <cell r="F896">
            <v>142.7</v>
          </cell>
        </row>
        <row r="897">
          <cell r="A897">
            <v>36719</v>
          </cell>
          <cell r="B897">
            <v>142.7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142.7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142.7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142.7</v>
          </cell>
        </row>
        <row r="900">
          <cell r="A900">
            <v>36724</v>
          </cell>
          <cell r="B900">
            <v>142.72</v>
          </cell>
          <cell r="C900">
            <v>142.720357142857</v>
          </cell>
          <cell r="D900">
            <v>6160</v>
          </cell>
          <cell r="E900">
            <v>18</v>
          </cell>
          <cell r="F900">
            <v>142.7</v>
          </cell>
        </row>
        <row r="901">
          <cell r="A901">
            <v>36725</v>
          </cell>
          <cell r="B901">
            <v>142.69</v>
          </cell>
          <cell r="C901">
            <v>142.698857142857</v>
          </cell>
          <cell r="D901">
            <v>6650</v>
          </cell>
          <cell r="E901">
            <v>19</v>
          </cell>
          <cell r="F901">
            <v>142.7</v>
          </cell>
        </row>
        <row r="902">
          <cell r="A902">
            <v>36726</v>
          </cell>
          <cell r="B902">
            <v>142.77</v>
          </cell>
          <cell r="C902">
            <v>142.756007843137</v>
          </cell>
          <cell r="D902">
            <v>6375</v>
          </cell>
          <cell r="E902">
            <v>19</v>
          </cell>
          <cell r="F902">
            <v>142.7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142.7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142.7</v>
          </cell>
        </row>
        <row r="905">
          <cell r="A905">
            <v>36731</v>
          </cell>
          <cell r="B905">
            <v>142.68</v>
          </cell>
          <cell r="C905">
            <v>142.677211779449</v>
          </cell>
          <cell r="D905">
            <v>7980</v>
          </cell>
          <cell r="E905">
            <v>15</v>
          </cell>
          <cell r="F905">
            <v>142.7</v>
          </cell>
        </row>
        <row r="906">
          <cell r="A906">
            <v>36732</v>
          </cell>
          <cell r="B906">
            <v>142.69</v>
          </cell>
          <cell r="C906">
            <v>142.677775202781</v>
          </cell>
          <cell r="D906">
            <v>4315</v>
          </cell>
          <cell r="E906">
            <v>17</v>
          </cell>
          <cell r="F906">
            <v>142.7</v>
          </cell>
        </row>
        <row r="907">
          <cell r="A907">
            <v>36733</v>
          </cell>
          <cell r="B907">
            <v>142.7</v>
          </cell>
          <cell r="C907">
            <v>142.696201257862</v>
          </cell>
          <cell r="D907">
            <v>3975</v>
          </cell>
          <cell r="E907">
            <v>20</v>
          </cell>
          <cell r="F907">
            <v>142.7</v>
          </cell>
        </row>
        <row r="908">
          <cell r="A908">
            <v>36734</v>
          </cell>
          <cell r="B908">
            <v>142.73</v>
          </cell>
          <cell r="C908">
            <v>142.723410138249</v>
          </cell>
          <cell r="D908">
            <v>1085</v>
          </cell>
          <cell r="E908">
            <v>15</v>
          </cell>
          <cell r="F908">
            <v>142.7</v>
          </cell>
        </row>
        <row r="909">
          <cell r="A909">
            <v>36735</v>
          </cell>
          <cell r="B909">
            <v>142.75</v>
          </cell>
          <cell r="C909">
            <v>142.746388059702</v>
          </cell>
          <cell r="D909">
            <v>3350</v>
          </cell>
          <cell r="E909">
            <v>16</v>
          </cell>
          <cell r="F909">
            <v>142.7</v>
          </cell>
        </row>
        <row r="910">
          <cell r="A910">
            <v>36738</v>
          </cell>
          <cell r="B910">
            <v>142.7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142.7</v>
          </cell>
        </row>
        <row r="911">
          <cell r="A911">
            <v>36739</v>
          </cell>
          <cell r="B911">
            <v>142.67</v>
          </cell>
          <cell r="C911">
            <v>142.654750402576</v>
          </cell>
          <cell r="D911">
            <v>6210</v>
          </cell>
          <cell r="E911">
            <v>13</v>
          </cell>
          <cell r="F911">
            <v>142.7</v>
          </cell>
        </row>
        <row r="912">
          <cell r="A912">
            <v>36740</v>
          </cell>
          <cell r="B912">
            <v>142.59</v>
          </cell>
          <cell r="C912">
            <v>142.569165254237</v>
          </cell>
          <cell r="D912">
            <v>11800</v>
          </cell>
          <cell r="E912">
            <v>16</v>
          </cell>
          <cell r="F912">
            <v>142.7</v>
          </cell>
        </row>
        <row r="913">
          <cell r="A913">
            <v>36741</v>
          </cell>
          <cell r="B913">
            <v>142.59</v>
          </cell>
          <cell r="C913">
            <v>142.579901719902</v>
          </cell>
          <cell r="D913">
            <v>4070</v>
          </cell>
          <cell r="E913">
            <v>15</v>
          </cell>
          <cell r="F913">
            <v>142.7</v>
          </cell>
        </row>
        <row r="914">
          <cell r="A914">
            <v>36742</v>
          </cell>
          <cell r="B914">
            <v>142.58</v>
          </cell>
          <cell r="C914">
            <v>142.580310880829</v>
          </cell>
          <cell r="D914">
            <v>3860</v>
          </cell>
          <cell r="E914">
            <v>14</v>
          </cell>
          <cell r="F914">
            <v>142.7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142.73</v>
          </cell>
          <cell r="C922">
            <v>142.734502415459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142.505986083931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</v>
          </cell>
          <cell r="C927">
            <v>142.531793928243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</v>
          </cell>
          <cell r="C928">
            <v>142.574566854991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</v>
          </cell>
          <cell r="C931">
            <v>142.513800211417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</v>
          </cell>
          <cell r="C932">
            <v>142.51981910275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142.67</v>
          </cell>
          <cell r="C935">
            <v>142.65753834916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</v>
          </cell>
          <cell r="C937">
            <v>142.799275362319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142.95</v>
          </cell>
          <cell r="C938">
            <v>142.964942097027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</v>
          </cell>
          <cell r="C939">
            <v>142.828440979955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142.73</v>
          </cell>
          <cell r="C941">
            <v>142.717276995305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142.689240875912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142.67</v>
          </cell>
          <cell r="C944">
            <v>142.673071672355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142.67</v>
          </cell>
          <cell r="C945">
            <v>142.671726117261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142.73</v>
          </cell>
          <cell r="C949">
            <v>142.724251968504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142.64</v>
          </cell>
          <cell r="C950">
            <v>142.63957605985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</v>
          </cell>
          <cell r="C951">
            <v>142.604535714286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142.536935483871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</v>
          </cell>
          <cell r="C961">
            <v>142.610896551724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</v>
          </cell>
          <cell r="C962">
            <v>142.559856271777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142.711279826464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</v>
          </cell>
          <cell r="C966">
            <v>142.564397163121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142.67</v>
          </cell>
          <cell r="C968">
            <v>142.689678030303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142.622269129288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142.646629526462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142.631769911504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142.851707317073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</v>
          </cell>
          <cell r="D978">
            <v>380</v>
          </cell>
          <cell r="E978">
            <v>13</v>
          </cell>
          <cell r="F978">
            <v>142.7</v>
          </cell>
        </row>
        <row r="979">
          <cell r="A979">
            <v>36837</v>
          </cell>
          <cell r="B979">
            <v>142.9</v>
          </cell>
          <cell r="C979">
            <v>142.892130750605</v>
          </cell>
          <cell r="D979">
            <v>2065</v>
          </cell>
          <cell r="E979">
            <v>16</v>
          </cell>
          <cell r="F979">
            <v>142.7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142.7</v>
          </cell>
        </row>
        <row r="981">
          <cell r="A981">
            <v>36839</v>
          </cell>
          <cell r="B981">
            <v>144</v>
          </cell>
          <cell r="C981">
            <v>143.978073856483</v>
          </cell>
          <cell r="D981">
            <v>11915</v>
          </cell>
          <cell r="E981">
            <v>22</v>
          </cell>
          <cell r="F981">
            <v>142.7</v>
          </cell>
        </row>
        <row r="982">
          <cell r="A982">
            <v>36840</v>
          </cell>
          <cell r="B982">
            <v>144.12</v>
          </cell>
          <cell r="C982">
            <v>144.105375605816</v>
          </cell>
          <cell r="D982">
            <v>12380</v>
          </cell>
          <cell r="E982">
            <v>20</v>
          </cell>
          <cell r="F982">
            <v>142.7</v>
          </cell>
        </row>
        <row r="983">
          <cell r="A983">
            <v>36843</v>
          </cell>
          <cell r="B983">
            <v>144.25</v>
          </cell>
          <cell r="C983">
            <v>144.25794241573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144.23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143.89</v>
          </cell>
          <cell r="C990">
            <v>143.837552250804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</v>
          </cell>
          <cell r="C993">
            <v>144.118608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144.202010309278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144.17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144.45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144.455620915033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144.588266897747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144.67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144.698105134474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144.67</v>
          </cell>
          <cell r="C1006">
            <v>144.687683333333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</v>
          </cell>
          <cell r="C1007">
            <v>144.769090909091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144.73</v>
          </cell>
          <cell r="C1008">
            <v>144.748327380952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144.64994041708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144.683950201884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144.901289614057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</v>
          </cell>
          <cell r="C1018">
            <v>145.545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145.67</v>
          </cell>
          <cell r="C1019">
            <v>145.667663451233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</v>
          </cell>
          <cell r="C1023">
            <v>145.560063224447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145.095543710021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</v>
          </cell>
          <cell r="C1032">
            <v>145.092810945274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</v>
          </cell>
          <cell r="C1035">
            <v>145.101401098901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145.23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145.569367509987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145.48</v>
          </cell>
          <cell r="C1048">
            <v>145.495466155811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145.415982814178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145.297508244778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</v>
          </cell>
          <cell r="C1051">
            <v>145.35526119403</v>
          </cell>
          <cell r="D1051">
            <v>1340</v>
          </cell>
          <cell r="E1051">
            <v>12</v>
          </cell>
          <cell r="F1051">
            <v>145.3</v>
          </cell>
        </row>
        <row r="1052">
          <cell r="A1052">
            <v>36942</v>
          </cell>
          <cell r="B1052">
            <v>145.3</v>
          </cell>
          <cell r="C1052">
            <v>145.300238284353</v>
          </cell>
          <cell r="D1052">
            <v>6295</v>
          </cell>
          <cell r="E1052">
            <v>19</v>
          </cell>
          <cell r="F1052">
            <v>145.3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</v>
          </cell>
        </row>
        <row r="1054">
          <cell r="A1054">
            <v>36944</v>
          </cell>
          <cell r="B1054">
            <v>145.27</v>
          </cell>
          <cell r="C1054">
            <v>145.27364940239</v>
          </cell>
          <cell r="D1054">
            <v>6275</v>
          </cell>
          <cell r="E1054">
            <v>17</v>
          </cell>
          <cell r="F1054">
            <v>145.3</v>
          </cell>
        </row>
        <row r="1055">
          <cell r="A1055">
            <v>36945</v>
          </cell>
          <cell r="B1055">
            <v>145.28</v>
          </cell>
          <cell r="C1055">
            <v>145.288171021378</v>
          </cell>
          <cell r="D1055">
            <v>2105</v>
          </cell>
          <cell r="E1055">
            <v>14</v>
          </cell>
          <cell r="F1055">
            <v>145.3</v>
          </cell>
        </row>
        <row r="1056">
          <cell r="A1056">
            <v>36948</v>
          </cell>
          <cell r="B1056">
            <v>145.36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</v>
          </cell>
        </row>
        <row r="1057">
          <cell r="A1057">
            <v>36949</v>
          </cell>
          <cell r="B1057">
            <v>145.27</v>
          </cell>
          <cell r="C1057">
            <v>145.28</v>
          </cell>
          <cell r="D1057">
            <v>15480</v>
          </cell>
          <cell r="E1057">
            <v>14</v>
          </cell>
          <cell r="F1057">
            <v>145.3</v>
          </cell>
        </row>
        <row r="1058">
          <cell r="A1058">
            <v>36950</v>
          </cell>
          <cell r="B1058">
            <v>145.27</v>
          </cell>
          <cell r="C1058">
            <v>145.283058823529</v>
          </cell>
          <cell r="D1058">
            <v>2550</v>
          </cell>
          <cell r="E1058">
            <v>19</v>
          </cell>
          <cell r="F1058">
            <v>145.3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</v>
          </cell>
        </row>
        <row r="1060">
          <cell r="A1060">
            <v>36952</v>
          </cell>
          <cell r="B1060">
            <v>145.4</v>
          </cell>
          <cell r="C1060">
            <v>145.373333333333</v>
          </cell>
          <cell r="D1060">
            <v>3750</v>
          </cell>
          <cell r="E1060">
            <v>18</v>
          </cell>
          <cell r="F1060">
            <v>145.3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145.45</v>
          </cell>
        </row>
        <row r="1066">
          <cell r="A1066">
            <v>36963</v>
          </cell>
          <cell r="B1066">
            <v>145.55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145.45</v>
          </cell>
        </row>
        <row r="1067">
          <cell r="A1067">
            <v>36964</v>
          </cell>
          <cell r="B1067">
            <v>145.48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145.45</v>
          </cell>
        </row>
        <row r="1068">
          <cell r="A1068">
            <v>36965</v>
          </cell>
          <cell r="B1068">
            <v>145.59</v>
          </cell>
          <cell r="C1068">
            <v>145.557234375</v>
          </cell>
          <cell r="D1068">
            <v>6400</v>
          </cell>
          <cell r="E1068">
            <v>18</v>
          </cell>
          <cell r="F1068">
            <v>145.45</v>
          </cell>
        </row>
        <row r="1069">
          <cell r="A1069">
            <v>36966</v>
          </cell>
          <cell r="B1069">
            <v>145.51</v>
          </cell>
          <cell r="C1069">
            <v>145.518304891923</v>
          </cell>
          <cell r="D1069">
            <v>4395</v>
          </cell>
          <cell r="E1069">
            <v>17</v>
          </cell>
          <cell r="F1069">
            <v>145.45</v>
          </cell>
        </row>
        <row r="1070">
          <cell r="A1070">
            <v>36969</v>
          </cell>
          <cell r="B1070">
            <v>145.51</v>
          </cell>
          <cell r="C1070">
            <v>145.516794055202</v>
          </cell>
          <cell r="D1070">
            <v>2355</v>
          </cell>
          <cell r="E1070">
            <v>14</v>
          </cell>
          <cell r="F1070">
            <v>145.45</v>
          </cell>
        </row>
        <row r="1071">
          <cell r="A1071">
            <v>36970</v>
          </cell>
          <cell r="B1071">
            <v>145.6</v>
          </cell>
          <cell r="C1071">
            <v>145.591818181818</v>
          </cell>
          <cell r="D1071">
            <v>3080</v>
          </cell>
          <cell r="E1071">
            <v>15</v>
          </cell>
          <cell r="F1071">
            <v>145.45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145.45</v>
          </cell>
        </row>
        <row r="1073">
          <cell r="A1073">
            <v>36976</v>
          </cell>
          <cell r="B1073">
            <v>145.46</v>
          </cell>
          <cell r="C1073">
            <v>145.447878192534</v>
          </cell>
          <cell r="D1073">
            <v>10180</v>
          </cell>
          <cell r="E1073">
            <v>19</v>
          </cell>
          <cell r="F1073">
            <v>145.45</v>
          </cell>
        </row>
        <row r="1074">
          <cell r="A1074">
            <v>36977</v>
          </cell>
          <cell r="B1074">
            <v>145.48</v>
          </cell>
          <cell r="C1074">
            <v>145.487507788162</v>
          </cell>
          <cell r="D1074">
            <v>4815</v>
          </cell>
          <cell r="E1074">
            <v>21</v>
          </cell>
          <cell r="F1074">
            <v>145.45</v>
          </cell>
        </row>
        <row r="1075">
          <cell r="A1075">
            <v>36978</v>
          </cell>
          <cell r="B1075">
            <v>145.45</v>
          </cell>
          <cell r="C1075">
            <v>145.441727748691</v>
          </cell>
          <cell r="D1075">
            <v>16235</v>
          </cell>
          <cell r="E1075">
            <v>18</v>
          </cell>
          <cell r="F1075">
            <v>145.45</v>
          </cell>
        </row>
        <row r="1076">
          <cell r="A1076">
            <v>36979</v>
          </cell>
          <cell r="B1076">
            <v>145.44</v>
          </cell>
          <cell r="C1076">
            <v>145.439843089922</v>
          </cell>
          <cell r="D1076">
            <v>8285</v>
          </cell>
          <cell r="E1076">
            <v>18</v>
          </cell>
          <cell r="F1076">
            <v>145.45</v>
          </cell>
        </row>
        <row r="1077">
          <cell r="A1077">
            <v>36980</v>
          </cell>
          <cell r="B1077">
            <v>145.43</v>
          </cell>
          <cell r="C1077">
            <v>145.423768216516</v>
          </cell>
          <cell r="D1077">
            <v>14410</v>
          </cell>
          <cell r="E1077">
            <v>20</v>
          </cell>
          <cell r="F1077">
            <v>145.45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</v>
          </cell>
          <cell r="C1080">
            <v>145.593869096935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145.7</v>
          </cell>
          <cell r="C1083">
            <v>145.690714285714</v>
          </cell>
          <cell r="D1083">
            <v>1820</v>
          </cell>
          <cell r="E1083">
            <v>15</v>
          </cell>
          <cell r="F1083">
            <v>145.55</v>
          </cell>
        </row>
        <row r="1084">
          <cell r="A1084">
            <v>36991</v>
          </cell>
          <cell r="B1084">
            <v>145.55</v>
          </cell>
          <cell r="C1084">
            <v>145.558886091882</v>
          </cell>
          <cell r="D1084">
            <v>7945</v>
          </cell>
          <cell r="E1084">
            <v>17</v>
          </cell>
          <cell r="F1084">
            <v>145.55</v>
          </cell>
        </row>
        <row r="1085">
          <cell r="A1085">
            <v>36992</v>
          </cell>
          <cell r="B1085">
            <v>145.54</v>
          </cell>
          <cell r="C1085">
            <v>145.540882956879</v>
          </cell>
          <cell r="D1085">
            <v>4870</v>
          </cell>
          <cell r="E1085">
            <v>16</v>
          </cell>
          <cell r="F1085">
            <v>145.55</v>
          </cell>
        </row>
        <row r="1086">
          <cell r="A1086">
            <v>36993</v>
          </cell>
          <cell r="B1086">
            <v>145.52</v>
          </cell>
          <cell r="C1086">
            <v>145.511064356436</v>
          </cell>
          <cell r="D1086">
            <v>2020</v>
          </cell>
          <cell r="E1086">
            <v>16</v>
          </cell>
          <cell r="F1086">
            <v>145.55</v>
          </cell>
        </row>
        <row r="1087">
          <cell r="A1087">
            <v>36994</v>
          </cell>
          <cell r="B1087">
            <v>145.48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</v>
          </cell>
        </row>
        <row r="1089">
          <cell r="A1089">
            <v>36998</v>
          </cell>
          <cell r="B1089">
            <v>145.53</v>
          </cell>
          <cell r="C1089">
            <v>145.532161594963</v>
          </cell>
          <cell r="D1089">
            <v>4765</v>
          </cell>
          <cell r="E1089">
            <v>16</v>
          </cell>
          <cell r="F1089">
            <v>145.55</v>
          </cell>
        </row>
        <row r="1090">
          <cell r="A1090">
            <v>36999</v>
          </cell>
          <cell r="B1090">
            <v>145.52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</v>
          </cell>
        </row>
        <row r="1091">
          <cell r="A1091">
            <v>37000</v>
          </cell>
          <cell r="B1091">
            <v>145.5</v>
          </cell>
          <cell r="C1091">
            <v>145.49999032882</v>
          </cell>
          <cell r="D1091">
            <v>5170</v>
          </cell>
          <cell r="E1091">
            <v>14</v>
          </cell>
          <cell r="F1091">
            <v>145.55</v>
          </cell>
        </row>
        <row r="1092">
          <cell r="A1092">
            <v>37001</v>
          </cell>
          <cell r="B1092">
            <v>145.52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</v>
          </cell>
        </row>
        <row r="1095">
          <cell r="A1095">
            <v>37006</v>
          </cell>
          <cell r="B1095">
            <v>145.56</v>
          </cell>
          <cell r="C1095">
            <v>145.552807017544</v>
          </cell>
          <cell r="D1095">
            <v>1710</v>
          </cell>
          <cell r="E1095">
            <v>17</v>
          </cell>
          <cell r="F1095">
            <v>145.55</v>
          </cell>
        </row>
        <row r="1096">
          <cell r="A1096">
            <v>37007</v>
          </cell>
          <cell r="B1096">
            <v>145.67</v>
          </cell>
          <cell r="C1096">
            <v>145.637136363636</v>
          </cell>
          <cell r="D1096">
            <v>2200</v>
          </cell>
          <cell r="E1096">
            <v>19</v>
          </cell>
          <cell r="F1096">
            <v>145.55</v>
          </cell>
        </row>
        <row r="1097">
          <cell r="A1097">
            <v>37008</v>
          </cell>
          <cell r="B1097">
            <v>145.78</v>
          </cell>
          <cell r="C1097">
            <v>145.780089686099</v>
          </cell>
          <cell r="D1097">
            <v>4460</v>
          </cell>
          <cell r="E1097">
            <v>15</v>
          </cell>
          <cell r="F1097">
            <v>145.55</v>
          </cell>
        </row>
        <row r="1098">
          <cell r="A1098">
            <v>37009</v>
          </cell>
          <cell r="B1098">
            <v>145.77</v>
          </cell>
          <cell r="C1098">
            <v>145.770737704918</v>
          </cell>
          <cell r="D1098">
            <v>1220</v>
          </cell>
          <cell r="E1098">
            <v>13</v>
          </cell>
          <cell r="F1098">
            <v>145.55</v>
          </cell>
        </row>
        <row r="1099">
          <cell r="A1099">
            <v>37013</v>
          </cell>
          <cell r="B1099">
            <v>145.86</v>
          </cell>
          <cell r="C1099">
            <v>145.857622622623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145.95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</v>
          </cell>
          <cell r="D1102">
            <v>6585</v>
          </cell>
          <cell r="E1102">
            <v>18</v>
          </cell>
          <cell r="F1102">
            <v>145.8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</v>
          </cell>
        </row>
        <row r="1104">
          <cell r="A1104">
            <v>37021</v>
          </cell>
          <cell r="B1104">
            <v>146.24</v>
          </cell>
          <cell r="C1104">
            <v>146.210922619048</v>
          </cell>
          <cell r="D1104">
            <v>1680</v>
          </cell>
          <cell r="E1104">
            <v>16</v>
          </cell>
          <cell r="F1104">
            <v>145.8</v>
          </cell>
        </row>
        <row r="1105">
          <cell r="A1105">
            <v>37022</v>
          </cell>
          <cell r="B1105">
            <v>146.33</v>
          </cell>
          <cell r="C1105">
            <v>146.319411764706</v>
          </cell>
          <cell r="D1105">
            <v>1530</v>
          </cell>
          <cell r="E1105">
            <v>15</v>
          </cell>
          <cell r="F1105">
            <v>145.8</v>
          </cell>
        </row>
        <row r="1106">
          <cell r="A1106">
            <v>37025</v>
          </cell>
          <cell r="B1106">
            <v>146.4</v>
          </cell>
          <cell r="C1106">
            <v>146.399291666667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146.23</v>
          </cell>
          <cell r="C1107">
            <v>146.229527272727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</v>
          </cell>
          <cell r="C1109">
            <v>146.125652951699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</v>
          </cell>
          <cell r="C1111">
            <v>146.107705159705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146.096625361421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146.146551724138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</v>
          </cell>
          <cell r="C1114">
            <v>146.11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</v>
          </cell>
          <cell r="C1115">
            <v>146.106923076923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146.307675675676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146.469180743243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146.64</v>
          </cell>
          <cell r="C1121">
            <v>146.629293478261</v>
          </cell>
          <cell r="D1121">
            <v>1840</v>
          </cell>
          <cell r="E1121">
            <v>14</v>
          </cell>
          <cell r="F1121">
            <v>146.3</v>
          </cell>
        </row>
        <row r="1122">
          <cell r="A1122">
            <v>37047</v>
          </cell>
          <cell r="B1122">
            <v>146.77</v>
          </cell>
          <cell r="C1122">
            <v>146.768526315789</v>
          </cell>
          <cell r="D1122">
            <v>9500</v>
          </cell>
          <cell r="E1122">
            <v>20</v>
          </cell>
          <cell r="F1122">
            <v>146.3</v>
          </cell>
        </row>
        <row r="1123">
          <cell r="A1123">
            <v>37048</v>
          </cell>
          <cell r="B1123">
            <v>146.87</v>
          </cell>
          <cell r="C1123">
            <v>146.869761988099</v>
          </cell>
          <cell r="D1123">
            <v>14285</v>
          </cell>
          <cell r="E1123">
            <v>17</v>
          </cell>
          <cell r="F1123">
            <v>146.3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</v>
          </cell>
        </row>
        <row r="1125">
          <cell r="A1125">
            <v>37050</v>
          </cell>
          <cell r="B1125">
            <v>146.42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</v>
          </cell>
        </row>
        <row r="1126">
          <cell r="A1126">
            <v>37053</v>
          </cell>
          <cell r="B1126">
            <v>146.44</v>
          </cell>
          <cell r="C1126">
            <v>146.433040816327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146.42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146.563265306122</v>
          </cell>
          <cell r="D1131">
            <v>2450</v>
          </cell>
          <cell r="E1131">
            <v>15</v>
          </cell>
          <cell r="F1131">
            <v>146.45</v>
          </cell>
        </row>
        <row r="1132">
          <cell r="A1132">
            <v>37061</v>
          </cell>
          <cell r="B1132">
            <v>146.45</v>
          </cell>
          <cell r="C1132">
            <v>146.458029134533</v>
          </cell>
          <cell r="D1132">
            <v>5835</v>
          </cell>
          <cell r="E1132">
            <v>17</v>
          </cell>
          <cell r="F1132">
            <v>146.45</v>
          </cell>
        </row>
        <row r="1133">
          <cell r="A1133">
            <v>37062</v>
          </cell>
          <cell r="B1133">
            <v>146.47</v>
          </cell>
          <cell r="C1133">
            <v>146.463450292398</v>
          </cell>
          <cell r="D1133">
            <v>1710</v>
          </cell>
          <cell r="E1133">
            <v>15</v>
          </cell>
          <cell r="F1133">
            <v>146.45</v>
          </cell>
        </row>
        <row r="1134">
          <cell r="A1134">
            <v>37063</v>
          </cell>
          <cell r="B1134">
            <v>146.59</v>
          </cell>
          <cell r="C1134">
            <v>146.571838565022</v>
          </cell>
          <cell r="D1134">
            <v>3345</v>
          </cell>
          <cell r="E1134">
            <v>18</v>
          </cell>
          <cell r="F1134">
            <v>146.45</v>
          </cell>
        </row>
        <row r="1135">
          <cell r="A1135">
            <v>37064</v>
          </cell>
          <cell r="B1135">
            <v>146.48</v>
          </cell>
          <cell r="C1135">
            <v>146.480014684288</v>
          </cell>
          <cell r="D1135">
            <v>3405</v>
          </cell>
          <cell r="E1135">
            <v>16</v>
          </cell>
          <cell r="F1135">
            <v>146.45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146.67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</v>
          </cell>
          <cell r="C1138">
            <v>146.595700164745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</v>
          </cell>
          <cell r="C1140">
            <v>146.7999875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</v>
          </cell>
          <cell r="C1142">
            <v>146.837501769285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146.822946428571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</v>
          </cell>
          <cell r="D1146">
            <v>11555</v>
          </cell>
          <cell r="E1146">
            <v>12</v>
          </cell>
          <cell r="F1146">
            <v>146.7</v>
          </cell>
        </row>
        <row r="1147">
          <cell r="A1147">
            <v>37082</v>
          </cell>
          <cell r="B1147">
            <v>146.71</v>
          </cell>
          <cell r="C1147">
            <v>146.715025588536</v>
          </cell>
          <cell r="D1147">
            <v>14655</v>
          </cell>
          <cell r="E1147">
            <v>14</v>
          </cell>
          <cell r="F1147">
            <v>146.7</v>
          </cell>
        </row>
        <row r="1148">
          <cell r="A1148">
            <v>37083</v>
          </cell>
          <cell r="B1148">
            <v>146.72</v>
          </cell>
          <cell r="C1148">
            <v>146.715955610358</v>
          </cell>
          <cell r="D1148">
            <v>12165</v>
          </cell>
          <cell r="E1148">
            <v>16</v>
          </cell>
          <cell r="F1148">
            <v>146.7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146.7</v>
          </cell>
        </row>
        <row r="1150">
          <cell r="A1150">
            <v>37085</v>
          </cell>
          <cell r="B1150">
            <v>146.73</v>
          </cell>
          <cell r="C1150">
            <v>146.732199775533</v>
          </cell>
          <cell r="D1150">
            <v>4455</v>
          </cell>
          <cell r="E1150">
            <v>12</v>
          </cell>
          <cell r="F1150">
            <v>146.7</v>
          </cell>
        </row>
        <row r="1151">
          <cell r="A1151">
            <v>37088</v>
          </cell>
          <cell r="B1151">
            <v>146.73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146.7</v>
          </cell>
        </row>
        <row r="1152">
          <cell r="A1152">
            <v>37089</v>
          </cell>
          <cell r="B1152">
            <v>146.71</v>
          </cell>
          <cell r="C1152">
            <v>146.705440677966</v>
          </cell>
          <cell r="D1152">
            <v>8850</v>
          </cell>
          <cell r="E1152">
            <v>17</v>
          </cell>
          <cell r="F1152">
            <v>146.7</v>
          </cell>
        </row>
        <row r="1153">
          <cell r="A1153">
            <v>37090</v>
          </cell>
          <cell r="B1153">
            <v>146.73</v>
          </cell>
          <cell r="C1153">
            <v>146.743194291987</v>
          </cell>
          <cell r="D1153">
            <v>4555</v>
          </cell>
          <cell r="E1153">
            <v>18</v>
          </cell>
          <cell r="F1153">
            <v>146.7</v>
          </cell>
        </row>
        <row r="1154">
          <cell r="A1154">
            <v>37091</v>
          </cell>
          <cell r="B1154">
            <v>146.73</v>
          </cell>
          <cell r="C1154">
            <v>146.7173046875</v>
          </cell>
          <cell r="D1154">
            <v>5120</v>
          </cell>
          <cell r="E1154">
            <v>14</v>
          </cell>
          <cell r="F1154">
            <v>146.7</v>
          </cell>
        </row>
        <row r="1155">
          <cell r="A1155">
            <v>37092</v>
          </cell>
          <cell r="B1155">
            <v>146.72</v>
          </cell>
          <cell r="C1155">
            <v>146.73</v>
          </cell>
          <cell r="D1155">
            <v>8710</v>
          </cell>
          <cell r="E1155">
            <v>13</v>
          </cell>
          <cell r="F1155">
            <v>146.7</v>
          </cell>
        </row>
        <row r="1156">
          <cell r="A1156">
            <v>37095</v>
          </cell>
          <cell r="B1156">
            <v>146.73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146.7</v>
          </cell>
        </row>
        <row r="1157">
          <cell r="A1157">
            <v>37096</v>
          </cell>
          <cell r="B1157">
            <v>146.71</v>
          </cell>
          <cell r="C1157">
            <v>146.719046956522</v>
          </cell>
          <cell r="D1157">
            <v>14375</v>
          </cell>
          <cell r="E1157">
            <v>17</v>
          </cell>
          <cell r="F1157">
            <v>146.7</v>
          </cell>
        </row>
        <row r="1158">
          <cell r="A1158">
            <v>37097</v>
          </cell>
          <cell r="B1158">
            <v>146.77</v>
          </cell>
          <cell r="C1158">
            <v>146.755934343434</v>
          </cell>
          <cell r="D1158">
            <v>1980</v>
          </cell>
          <cell r="E1158">
            <v>16</v>
          </cell>
          <cell r="F1158">
            <v>146.7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146.7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146.7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</v>
          </cell>
        </row>
        <row r="1162">
          <cell r="A1162">
            <v>37103</v>
          </cell>
          <cell r="B1162">
            <v>147.08</v>
          </cell>
          <cell r="C1162">
            <v>147.06822761194</v>
          </cell>
          <cell r="D1162">
            <v>2680</v>
          </cell>
          <cell r="E1162">
            <v>19</v>
          </cell>
          <cell r="F1162">
            <v>146.8</v>
          </cell>
        </row>
        <row r="1163">
          <cell r="A1163">
            <v>37104</v>
          </cell>
          <cell r="B1163">
            <v>147.15</v>
          </cell>
          <cell r="C1163">
            <v>147.153773377338</v>
          </cell>
          <cell r="D1163">
            <v>4545</v>
          </cell>
          <cell r="E1163">
            <v>18</v>
          </cell>
          <cell r="F1163">
            <v>146.8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</v>
          </cell>
        </row>
        <row r="1165">
          <cell r="A1165">
            <v>37106</v>
          </cell>
          <cell r="B1165">
            <v>147.16</v>
          </cell>
          <cell r="C1165">
            <v>147.159169169169</v>
          </cell>
          <cell r="D1165">
            <v>4995</v>
          </cell>
          <cell r="E1165">
            <v>17</v>
          </cell>
          <cell r="F1165">
            <v>146.8</v>
          </cell>
        </row>
        <row r="1166">
          <cell r="A1166">
            <v>37109</v>
          </cell>
          <cell r="B1166">
            <v>147.32</v>
          </cell>
          <cell r="C1166">
            <v>147.298694214876</v>
          </cell>
          <cell r="D1166">
            <v>3025</v>
          </cell>
          <cell r="E1166">
            <v>17</v>
          </cell>
          <cell r="F1166">
            <v>147.05</v>
          </cell>
        </row>
        <row r="1167">
          <cell r="A1167">
            <v>37110</v>
          </cell>
          <cell r="B1167">
            <v>147.19</v>
          </cell>
          <cell r="C1167">
            <v>147.202011331445</v>
          </cell>
          <cell r="D1167">
            <v>1765</v>
          </cell>
          <cell r="E1167">
            <v>21</v>
          </cell>
          <cell r="F1167">
            <v>147.05</v>
          </cell>
        </row>
        <row r="1168">
          <cell r="A1168">
            <v>37111</v>
          </cell>
          <cell r="B1168">
            <v>147.16</v>
          </cell>
          <cell r="C1168">
            <v>147.16197301855</v>
          </cell>
          <cell r="D1168">
            <v>2965</v>
          </cell>
          <cell r="E1168">
            <v>18</v>
          </cell>
          <cell r="F1168">
            <v>147.05</v>
          </cell>
        </row>
        <row r="1169">
          <cell r="A1169">
            <v>37112</v>
          </cell>
          <cell r="B1169">
            <v>147.09</v>
          </cell>
          <cell r="C1169">
            <v>147.076287878788</v>
          </cell>
          <cell r="D1169">
            <v>1980</v>
          </cell>
          <cell r="E1169">
            <v>18</v>
          </cell>
          <cell r="F1169">
            <v>147.05</v>
          </cell>
        </row>
        <row r="1170">
          <cell r="A1170">
            <v>37113</v>
          </cell>
          <cell r="B1170">
            <v>147.2</v>
          </cell>
          <cell r="C1170">
            <v>147.173076923077</v>
          </cell>
          <cell r="D1170">
            <v>195</v>
          </cell>
          <cell r="E1170">
            <v>16</v>
          </cell>
          <cell r="F1170">
            <v>147.05</v>
          </cell>
        </row>
        <row r="1171">
          <cell r="A1171">
            <v>37116</v>
          </cell>
          <cell r="B1171">
            <v>147.18</v>
          </cell>
          <cell r="C1171">
            <v>147.182807017544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147.2</v>
          </cell>
          <cell r="C1173">
            <v>147.199684908789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147.183913043478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147.179656862745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147.14</v>
          </cell>
          <cell r="C1179">
            <v>147.14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147.14</v>
          </cell>
          <cell r="C1180">
            <v>147.139931901519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147.29826044226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</v>
          </cell>
          <cell r="C1189">
            <v>147.806543209877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147.697413489736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147.7</v>
          </cell>
        </row>
        <row r="1196">
          <cell r="A1196">
            <v>37152</v>
          </cell>
          <cell r="B1196">
            <v>147.75</v>
          </cell>
          <cell r="C1196">
            <v>147.765067114094</v>
          </cell>
          <cell r="D1196">
            <v>4470</v>
          </cell>
          <cell r="E1196">
            <v>18</v>
          </cell>
          <cell r="F1196">
            <v>147.7</v>
          </cell>
        </row>
        <row r="1197">
          <cell r="A1197">
            <v>37153</v>
          </cell>
          <cell r="B1197">
            <v>147.72</v>
          </cell>
          <cell r="C1197">
            <v>147.726763035622</v>
          </cell>
          <cell r="D1197">
            <v>9685</v>
          </cell>
          <cell r="E1197">
            <v>18</v>
          </cell>
          <cell r="F1197">
            <v>147.7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147.7</v>
          </cell>
        </row>
        <row r="1199">
          <cell r="A1199">
            <v>37155</v>
          </cell>
          <cell r="B1199">
            <v>147.72</v>
          </cell>
          <cell r="C1199">
            <v>147.715357142857</v>
          </cell>
          <cell r="D1199">
            <v>3640</v>
          </cell>
          <cell r="E1199">
            <v>21</v>
          </cell>
          <cell r="F1199">
            <v>147.7</v>
          </cell>
        </row>
        <row r="1200">
          <cell r="A1200">
            <v>37158</v>
          </cell>
          <cell r="B1200">
            <v>147.7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147.7</v>
          </cell>
        </row>
        <row r="1201">
          <cell r="A1201">
            <v>37159</v>
          </cell>
          <cell r="B1201">
            <v>147.71</v>
          </cell>
          <cell r="C1201">
            <v>147.708628779979</v>
          </cell>
          <cell r="D1201">
            <v>19180</v>
          </cell>
          <cell r="E1201">
            <v>19</v>
          </cell>
          <cell r="F1201">
            <v>147.7</v>
          </cell>
        </row>
        <row r="1202">
          <cell r="A1202">
            <v>37160</v>
          </cell>
          <cell r="B1202">
            <v>147.7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147.7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147.7</v>
          </cell>
        </row>
        <row r="1204">
          <cell r="A1204">
            <v>37162</v>
          </cell>
          <cell r="B1204">
            <v>147.82</v>
          </cell>
          <cell r="C1204">
            <v>147.802296173045</v>
          </cell>
          <cell r="D1204">
            <v>6010</v>
          </cell>
          <cell r="E1204">
            <v>16</v>
          </cell>
          <cell r="F1204">
            <v>147.7</v>
          </cell>
        </row>
        <row r="1205">
          <cell r="A1205">
            <v>37165</v>
          </cell>
          <cell r="B1205">
            <v>147.99</v>
          </cell>
          <cell r="C1205">
            <v>147.973529411765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147.98</v>
          </cell>
          <cell r="C1206">
            <v>147.971679841897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147.98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147.95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147.95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148.009503311258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</v>
          </cell>
          <cell r="C1219">
            <v>148.044471210341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148.066039544638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</v>
          </cell>
          <cell r="D1229">
            <v>10510</v>
          </cell>
          <cell r="E1229">
            <v>19</v>
          </cell>
          <cell r="F1229">
            <v>148.3</v>
          </cell>
        </row>
        <row r="1230">
          <cell r="A1230">
            <v>37201</v>
          </cell>
          <cell r="B1230">
            <v>148.67</v>
          </cell>
          <cell r="C1230">
            <v>148.651381531854</v>
          </cell>
          <cell r="D1230">
            <v>6985</v>
          </cell>
          <cell r="E1230">
            <v>18</v>
          </cell>
          <cell r="F1230">
            <v>148.3</v>
          </cell>
        </row>
        <row r="1231">
          <cell r="A1231">
            <v>37202</v>
          </cell>
          <cell r="B1231">
            <v>148.61</v>
          </cell>
          <cell r="C1231">
            <v>148.622983725136</v>
          </cell>
          <cell r="D1231">
            <v>2765</v>
          </cell>
          <cell r="E1231">
            <v>17</v>
          </cell>
          <cell r="F1231">
            <v>148.3</v>
          </cell>
        </row>
        <row r="1232">
          <cell r="A1232">
            <v>37203</v>
          </cell>
          <cell r="B1232">
            <v>148.47</v>
          </cell>
          <cell r="C1232">
            <v>148.465064788732</v>
          </cell>
          <cell r="D1232">
            <v>8875</v>
          </cell>
          <cell r="E1232">
            <v>17</v>
          </cell>
          <cell r="F1232">
            <v>148.3</v>
          </cell>
        </row>
        <row r="1233">
          <cell r="A1233">
            <v>37204</v>
          </cell>
          <cell r="B1233">
            <v>148.48</v>
          </cell>
          <cell r="C1233">
            <v>148.46325984252</v>
          </cell>
          <cell r="D1233">
            <v>6350</v>
          </cell>
          <cell r="E1233">
            <v>19</v>
          </cell>
          <cell r="F1233">
            <v>148.3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148.45</v>
          </cell>
        </row>
        <row r="1235">
          <cell r="A1235">
            <v>37208</v>
          </cell>
          <cell r="B1235">
            <v>148.49</v>
          </cell>
          <cell r="C1235">
            <v>148.477996070727</v>
          </cell>
          <cell r="D1235">
            <v>5090</v>
          </cell>
          <cell r="E1235">
            <v>20</v>
          </cell>
          <cell r="F1235">
            <v>148.45</v>
          </cell>
        </row>
        <row r="1236">
          <cell r="A1236">
            <v>37209</v>
          </cell>
          <cell r="B1236">
            <v>148.55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148.45</v>
          </cell>
        </row>
        <row r="1237">
          <cell r="A1237">
            <v>37210</v>
          </cell>
          <cell r="B1237">
            <v>148.58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148.45</v>
          </cell>
        </row>
        <row r="1238">
          <cell r="A1238">
            <v>37211</v>
          </cell>
          <cell r="B1238">
            <v>148.65</v>
          </cell>
          <cell r="C1238">
            <v>148.63601910828</v>
          </cell>
          <cell r="D1238">
            <v>1570</v>
          </cell>
          <cell r="E1238">
            <v>16</v>
          </cell>
          <cell r="F1238">
            <v>148.45</v>
          </cell>
        </row>
        <row r="1239">
          <cell r="A1239">
            <v>37214</v>
          </cell>
          <cell r="B1239">
            <v>148.59</v>
          </cell>
          <cell r="C1239">
            <v>148.614890678941</v>
          </cell>
          <cell r="D1239">
            <v>4345</v>
          </cell>
          <cell r="E1239">
            <v>18</v>
          </cell>
          <cell r="F1239">
            <v>148.55</v>
          </cell>
        </row>
        <row r="1240">
          <cell r="A1240">
            <v>37215</v>
          </cell>
          <cell r="B1240">
            <v>148.52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</v>
          </cell>
        </row>
        <row r="1243">
          <cell r="A1243">
            <v>37218</v>
          </cell>
          <cell r="B1243">
            <v>148.59</v>
          </cell>
          <cell r="C1243">
            <v>148.567208121827</v>
          </cell>
          <cell r="D1243">
            <v>9850</v>
          </cell>
          <cell r="E1243">
            <v>17</v>
          </cell>
          <cell r="F1243">
            <v>148.55</v>
          </cell>
        </row>
        <row r="1244">
          <cell r="A1244">
            <v>37221</v>
          </cell>
          <cell r="B1244">
            <v>148.6</v>
          </cell>
          <cell r="C1244">
            <v>148.600026595745</v>
          </cell>
          <cell r="D1244">
            <v>3760</v>
          </cell>
          <cell r="E1244">
            <v>28</v>
          </cell>
          <cell r="F1244">
            <v>148.55</v>
          </cell>
        </row>
        <row r="1245">
          <cell r="A1245">
            <v>37223</v>
          </cell>
          <cell r="B1245">
            <v>148.58</v>
          </cell>
          <cell r="C1245">
            <v>148.57150147929</v>
          </cell>
          <cell r="D1245">
            <v>13520</v>
          </cell>
          <cell r="E1245">
            <v>16</v>
          </cell>
          <cell r="F1245">
            <v>148.55</v>
          </cell>
        </row>
        <row r="1246">
          <cell r="A1246">
            <v>37224</v>
          </cell>
          <cell r="B1246">
            <v>148.68</v>
          </cell>
          <cell r="C1246">
            <v>148.660243902439</v>
          </cell>
          <cell r="D1246">
            <v>410</v>
          </cell>
          <cell r="E1246">
            <v>13</v>
          </cell>
          <cell r="F1246">
            <v>148.55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</v>
          </cell>
        </row>
        <row r="1248">
          <cell r="A1248">
            <v>37228</v>
          </cell>
          <cell r="B1248">
            <v>149.3</v>
          </cell>
          <cell r="C1248">
            <v>149.284526939933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149.48</v>
          </cell>
          <cell r="C1249">
            <v>149.452165450122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149.7</v>
          </cell>
          <cell r="C1251">
            <v>149.643507462687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149.95</v>
          </cell>
          <cell r="C1252">
            <v>149.945849136115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150.14</v>
          </cell>
          <cell r="C1253">
            <v>150.050614250614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150.215258768178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2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ity"/>
      <sheetName val="BS-Sections-1"/>
      <sheetName val="IS-Sections-2"/>
      <sheetName val="Significant processes"/>
      <sheetName val="Significant BS accounts"/>
      <sheetName val="Significant IS accounts"/>
      <sheetName val="BS"/>
      <sheetName val="IS"/>
      <sheetName val="TB 30.11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ДДСАБ"/>
      <sheetName val="ДДСККБ"/>
      <sheetName val="справка"/>
      <sheetName val="комплекс работ калькуляции  2"/>
      <sheetName val="комплекс работ калькуляции 1"/>
      <sheetName val="МО 0012"/>
      <sheetName val="Ввод"/>
      <sheetName val="ЯНВАРЬ"/>
      <sheetName val="12 из 57 АЗС"/>
      <sheetName val="Константы"/>
      <sheetName val="П"/>
      <sheetName val="Обoрот.баланс и его формы 1.01"/>
      <sheetName val="Cost 99v98"/>
      <sheetName val="класс"/>
      <sheetName val="Лист3"/>
      <sheetName val="Памятка_по_заполнению"/>
      <sheetName val="МО_0012"/>
      <sheetName val="Cost_99v98"/>
      <sheetName val="12_из_57_АЗС"/>
      <sheetName val="ведомость"/>
      <sheetName val="База"/>
      <sheetName val="OS01_6OZ"/>
      <sheetName val="СПгнг"/>
      <sheetName val="Дт-Кт"/>
      <sheetName val="Sheet1"/>
      <sheetName val="НДПИ"/>
      <sheetName val="  2.3.2"/>
      <sheetName val="FES"/>
      <sheetName val="Счет-ф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SMSTemp"/>
      <sheetName val="FA movement schedule"/>
      <sheetName val="FA_summary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ояб 08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предприятия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</sheetNames>
    <definedNames>
      <definedName name="Упорядочить_по_областям"/>
    </defined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  <sheetName val="LME_PRIC_2000"/>
      <sheetName val="misc"/>
      <sheetName val="справка"/>
      <sheetName val="FA movement schedule"/>
      <sheetName val="FA_summary"/>
      <sheetName val="XLR_NoRangeSheet"/>
    </sheetNames>
    <sheetDataSet>
      <sheetData sheetId="13">
        <row r="177">
          <cell r="F177">
            <v>914.1666666666667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Лист1"/>
      <sheetName val="ДДС"/>
      <sheetName val="к Ф1"/>
      <sheetName val="ОСВ"/>
      <sheetName val="Лист7"/>
      <sheetName val="Лист8"/>
      <sheetName val="свод"/>
      <sheetName val="Байтерек"/>
    </sheetNames>
    <sheetDataSet>
      <sheetData sheetId="3">
        <row r="12">
          <cell r="C12">
            <v>211545</v>
          </cell>
        </row>
        <row r="13">
          <cell r="C13">
            <v>752004</v>
          </cell>
        </row>
        <row r="15">
          <cell r="C15">
            <v>435389</v>
          </cell>
        </row>
        <row r="16">
          <cell r="C16">
            <v>4680</v>
          </cell>
        </row>
        <row r="18">
          <cell r="C18">
            <v>-398520</v>
          </cell>
        </row>
        <row r="19">
          <cell r="C19">
            <v>-309977</v>
          </cell>
        </row>
        <row r="20">
          <cell r="C20">
            <v>-5697</v>
          </cell>
        </row>
        <row r="22">
          <cell r="C22">
            <v>-519</v>
          </cell>
        </row>
        <row r="23">
          <cell r="C23">
            <v>250518</v>
          </cell>
        </row>
        <row r="24">
          <cell r="C24">
            <v>51251</v>
          </cell>
        </row>
        <row r="25">
          <cell r="C25">
            <v>-514464</v>
          </cell>
        </row>
        <row r="28">
          <cell r="C28">
            <v>-3108390</v>
          </cell>
        </row>
        <row r="30">
          <cell r="C30">
            <v>2076837</v>
          </cell>
        </row>
        <row r="31">
          <cell r="C31">
            <v>-1121614</v>
          </cell>
        </row>
        <row r="32">
          <cell r="C32">
            <v>0</v>
          </cell>
        </row>
        <row r="33">
          <cell r="C33">
            <v>-15788</v>
          </cell>
        </row>
        <row r="35">
          <cell r="C35">
            <v>149201</v>
          </cell>
        </row>
        <row r="36">
          <cell r="C36">
            <v>0</v>
          </cell>
        </row>
        <row r="37">
          <cell r="C37">
            <v>-749592</v>
          </cell>
        </row>
        <row r="38">
          <cell r="C38">
            <v>1102001</v>
          </cell>
        </row>
        <row r="39">
          <cell r="C39">
            <v>-4163</v>
          </cell>
        </row>
        <row r="41">
          <cell r="C41">
            <v>-65705</v>
          </cell>
        </row>
        <row r="49">
          <cell r="C49">
            <v>-448</v>
          </cell>
        </row>
        <row r="54">
          <cell r="C54">
            <v>-2054947</v>
          </cell>
        </row>
        <row r="55">
          <cell r="C55">
            <v>2615172</v>
          </cell>
        </row>
        <row r="57">
          <cell r="C57">
            <v>-9272</v>
          </cell>
        </row>
        <row r="61">
          <cell r="C61">
            <v>64584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ф.2"/>
      <sheetName val="расшиф- июнь 2014"/>
      <sheetName val="расшифровка июнь 2013"/>
      <sheetName val="ф.1-"/>
      <sheetName val="расшифровка"/>
      <sheetName val="Лист4"/>
      <sheetName val="свод"/>
      <sheetName val="ДДС2014"/>
      <sheetName val="всп"/>
      <sheetName val="Лист2"/>
      <sheetName val="Лист1"/>
      <sheetName val="Байтерек"/>
    </sheetNames>
    <sheetDataSet>
      <sheetData sheetId="7">
        <row r="62">
          <cell r="C62">
            <v>1436672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D2 DCF"/>
      <sheetName val="Info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modaj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</sheetNames>
    <sheetDataSet>
      <sheetData sheetId="2">
        <row r="31">
          <cell r="B31">
            <v>64821.38241765873</v>
          </cell>
          <cell r="C31">
            <v>56130.02740400752</v>
          </cell>
          <cell r="D31">
            <v>67761.43936048314</v>
          </cell>
          <cell r="E31">
            <v>61699.39024957979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144.3390239542367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SheetLayoutView="100" zoomScalePageLayoutView="0" workbookViewId="0" topLeftCell="A28">
      <selection activeCell="D41" sqref="D41"/>
    </sheetView>
  </sheetViews>
  <sheetFormatPr defaultColWidth="10.28125" defaultRowHeight="15"/>
  <cols>
    <col min="1" max="1" width="70.28125" style="0" customWidth="1"/>
    <col min="2" max="2" width="18.28125" style="0" customWidth="1"/>
    <col min="3" max="3" width="20.8515625" style="0" customWidth="1"/>
  </cols>
  <sheetData>
    <row r="1" spans="1:3" ht="15.75">
      <c r="A1" s="32"/>
      <c r="B1" s="160"/>
      <c r="C1" s="160"/>
    </row>
    <row r="2" spans="1:3" ht="15.75">
      <c r="A2" s="161" t="s">
        <v>32</v>
      </c>
      <c r="B2" s="161"/>
      <c r="C2" s="161"/>
    </row>
    <row r="3" spans="1:3" ht="15.75" customHeight="1">
      <c r="A3" s="161" t="s">
        <v>33</v>
      </c>
      <c r="B3" s="161"/>
      <c r="C3" s="161"/>
    </row>
    <row r="4" spans="1:3" ht="15.75">
      <c r="A4" s="162" t="s">
        <v>149</v>
      </c>
      <c r="B4" s="162"/>
      <c r="C4" s="162"/>
    </row>
    <row r="5" spans="1:3" ht="15.75">
      <c r="A5" s="60"/>
      <c r="B5" s="60"/>
      <c r="C5" s="60"/>
    </row>
    <row r="6" spans="1:3" ht="16.5" thickBot="1">
      <c r="A6" s="32"/>
      <c r="B6" s="32"/>
      <c r="C6" s="59" t="s">
        <v>0</v>
      </c>
    </row>
    <row r="7" spans="1:3" ht="16.5" thickBot="1">
      <c r="A7" s="33"/>
      <c r="B7" s="34">
        <v>41912</v>
      </c>
      <c r="C7" s="34" t="s">
        <v>62</v>
      </c>
    </row>
    <row r="8" spans="1:3" ht="15.75">
      <c r="A8" s="35"/>
      <c r="B8" s="36"/>
      <c r="C8" s="37"/>
    </row>
    <row r="9" spans="1:3" ht="15.75">
      <c r="A9" s="38" t="s">
        <v>34</v>
      </c>
      <c r="B9" s="39"/>
      <c r="C9" s="40"/>
    </row>
    <row r="10" spans="1:5" ht="15.75">
      <c r="A10" s="41" t="s">
        <v>35</v>
      </c>
      <c r="B10" s="54">
        <v>790758</v>
      </c>
      <c r="C10" s="42">
        <v>1436672</v>
      </c>
      <c r="E10" s="123"/>
    </row>
    <row r="11" spans="1:3" ht="15.75">
      <c r="A11" s="41" t="s">
        <v>36</v>
      </c>
      <c r="B11" s="54">
        <v>12177813</v>
      </c>
      <c r="C11" s="42">
        <v>8924847</v>
      </c>
    </row>
    <row r="12" spans="1:3" ht="15.75">
      <c r="A12" s="44" t="s">
        <v>37</v>
      </c>
      <c r="B12" s="54">
        <v>24597068</v>
      </c>
      <c r="C12" s="42">
        <v>16149962</v>
      </c>
    </row>
    <row r="13" spans="1:3" ht="15.75">
      <c r="A13" s="41" t="s">
        <v>38</v>
      </c>
      <c r="B13" s="54">
        <v>4061837</v>
      </c>
      <c r="C13" s="42">
        <v>4071493</v>
      </c>
    </row>
    <row r="14" spans="1:3" ht="15.75">
      <c r="A14" s="44" t="s">
        <v>150</v>
      </c>
      <c r="B14" s="54">
        <v>1021572</v>
      </c>
      <c r="C14" s="42">
        <v>1078732</v>
      </c>
    </row>
    <row r="15" spans="1:3" ht="15.75">
      <c r="A15" s="44" t="s">
        <v>39</v>
      </c>
      <c r="B15" s="54">
        <v>525915</v>
      </c>
      <c r="C15" s="42">
        <v>11308334</v>
      </c>
    </row>
    <row r="16" spans="1:3" ht="15.75">
      <c r="A16" s="41" t="s">
        <v>40</v>
      </c>
      <c r="B16" s="54">
        <v>10880</v>
      </c>
      <c r="C16" s="42">
        <v>15596</v>
      </c>
    </row>
    <row r="17" spans="1:3" ht="16.5" thickBot="1">
      <c r="A17" s="41" t="s">
        <v>41</v>
      </c>
      <c r="B17" s="54">
        <v>338772</v>
      </c>
      <c r="C17" s="42">
        <v>245458</v>
      </c>
    </row>
    <row r="18" spans="1:3" ht="16.5" thickBot="1">
      <c r="A18" s="46" t="s">
        <v>42</v>
      </c>
      <c r="B18" s="47">
        <f>SUM(B10:B17)</f>
        <v>43524615</v>
      </c>
      <c r="C18" s="47">
        <f>SUM(C10:C17)</f>
        <v>43231094</v>
      </c>
    </row>
    <row r="19" spans="1:3" ht="15.75">
      <c r="A19" s="48"/>
      <c r="B19" s="49"/>
      <c r="C19" s="50"/>
    </row>
    <row r="20" spans="1:3" ht="15.75">
      <c r="A20" s="38" t="s">
        <v>43</v>
      </c>
      <c r="B20" s="51"/>
      <c r="C20" s="42"/>
    </row>
    <row r="21" spans="1:3" ht="15.75">
      <c r="A21" s="41" t="s">
        <v>137</v>
      </c>
      <c r="B21" s="54">
        <v>16261129</v>
      </c>
      <c r="C21" s="42">
        <v>15597580</v>
      </c>
    </row>
    <row r="22" spans="1:3" ht="15.75">
      <c r="A22" s="41" t="s">
        <v>44</v>
      </c>
      <c r="B22" s="54">
        <v>5061190</v>
      </c>
      <c r="C22" s="42">
        <v>5184610</v>
      </c>
    </row>
    <row r="23" spans="1:3" ht="15.75">
      <c r="A23" s="44" t="s">
        <v>59</v>
      </c>
      <c r="B23" s="54">
        <v>530321</v>
      </c>
      <c r="C23" s="42">
        <v>2132952</v>
      </c>
    </row>
    <row r="24" spans="1:3" ht="15.75">
      <c r="A24" s="41" t="s">
        <v>45</v>
      </c>
      <c r="B24" s="54">
        <v>1102096</v>
      </c>
      <c r="C24" s="42">
        <v>0</v>
      </c>
    </row>
    <row r="25" spans="1:3" ht="15.75">
      <c r="A25" s="44" t="s">
        <v>46</v>
      </c>
      <c r="B25" s="54">
        <v>113548</v>
      </c>
      <c r="C25" s="42">
        <v>647200</v>
      </c>
    </row>
    <row r="26" spans="1:3" ht="15.75">
      <c r="A26" s="44" t="s">
        <v>47</v>
      </c>
      <c r="B26" s="54">
        <v>5893152</v>
      </c>
      <c r="C26" s="42">
        <v>5229745</v>
      </c>
    </row>
    <row r="27" spans="1:3" ht="16.5" thickBot="1">
      <c r="A27" s="41" t="s">
        <v>48</v>
      </c>
      <c r="B27" s="54">
        <v>182067</v>
      </c>
      <c r="C27" s="42">
        <v>122394</v>
      </c>
    </row>
    <row r="28" spans="1:3" ht="16.5" thickBot="1">
      <c r="A28" s="46" t="s">
        <v>49</v>
      </c>
      <c r="B28" s="52">
        <f>SUM(B21:B27)</f>
        <v>29143503</v>
      </c>
      <c r="C28" s="52">
        <f>SUM(C21:C27)</f>
        <v>28914481</v>
      </c>
    </row>
    <row r="29" spans="1:3" ht="15.75">
      <c r="A29" s="48"/>
      <c r="B29" s="53"/>
      <c r="C29" s="50"/>
    </row>
    <row r="30" spans="1:3" ht="15.75">
      <c r="A30" s="38" t="s">
        <v>50</v>
      </c>
      <c r="B30" s="43"/>
      <c r="C30" s="42"/>
    </row>
    <row r="31" spans="1:3" ht="15.75">
      <c r="A31" s="41" t="s">
        <v>51</v>
      </c>
      <c r="B31" s="54">
        <v>22129658</v>
      </c>
      <c r="C31" s="42">
        <v>22129658</v>
      </c>
    </row>
    <row r="32" spans="1:6" ht="30">
      <c r="A32" s="41" t="s">
        <v>52</v>
      </c>
      <c r="B32" s="54">
        <v>-293777</v>
      </c>
      <c r="C32" s="42">
        <v>-313283</v>
      </c>
      <c r="E32" s="123"/>
      <c r="F32" s="123"/>
    </row>
    <row r="33" spans="1:4" ht="15.75">
      <c r="A33" s="41" t="s">
        <v>53</v>
      </c>
      <c r="B33" s="54">
        <v>-7499762</v>
      </c>
      <c r="C33" s="71">
        <v>-2657881</v>
      </c>
      <c r="D33" s="123"/>
    </row>
    <row r="34" spans="1:5" ht="16.5" thickBot="1">
      <c r="A34" s="45" t="s">
        <v>54</v>
      </c>
      <c r="B34" s="54">
        <v>44993</v>
      </c>
      <c r="C34" s="71">
        <v>-4841881</v>
      </c>
      <c r="D34" s="123"/>
      <c r="E34" s="123"/>
    </row>
    <row r="35" spans="1:3" ht="16.5" thickBot="1">
      <c r="A35" s="55" t="s">
        <v>55</v>
      </c>
      <c r="B35" s="56">
        <f>SUM(B31:B34)</f>
        <v>14381112</v>
      </c>
      <c r="C35" s="56">
        <f>SUM(C31:C34)</f>
        <v>14316613</v>
      </c>
    </row>
    <row r="36" spans="1:3" ht="16.5" thickBot="1">
      <c r="A36" s="46" t="s">
        <v>56</v>
      </c>
      <c r="B36" s="52">
        <f>B28+B35</f>
        <v>43524615</v>
      </c>
      <c r="C36" s="52">
        <f>C28+C35</f>
        <v>43231094</v>
      </c>
    </row>
    <row r="37" spans="1:3" ht="15.75">
      <c r="A37" s="156" t="s">
        <v>155</v>
      </c>
      <c r="B37" s="58"/>
      <c r="C37" s="77"/>
    </row>
    <row r="38" spans="1:3" ht="15.75">
      <c r="A38" s="57"/>
      <c r="B38" s="58"/>
      <c r="C38" s="58"/>
    </row>
    <row r="39" spans="1:3" ht="15.75">
      <c r="A39" s="29" t="s">
        <v>29</v>
      </c>
      <c r="B39" s="30"/>
      <c r="C39" s="31" t="s">
        <v>77</v>
      </c>
    </row>
    <row r="40" spans="1:3" ht="15.75">
      <c r="A40" s="29"/>
      <c r="B40" s="58"/>
      <c r="C40" s="31"/>
    </row>
    <row r="41" spans="1:3" ht="15.75">
      <c r="A41" s="29" t="s">
        <v>30</v>
      </c>
      <c r="B41" s="58"/>
      <c r="C41" s="31" t="s">
        <v>57</v>
      </c>
    </row>
    <row r="42" ht="15">
      <c r="B42" s="73"/>
    </row>
  </sheetData>
  <sheetProtection/>
  <mergeCells count="4">
    <mergeCell ref="B1:C1"/>
    <mergeCell ref="A2:C2"/>
    <mergeCell ref="A3:C3"/>
    <mergeCell ref="A4:C4"/>
  </mergeCells>
  <printOptions/>
  <pageMargins left="0.7086614173228347" right="0.49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Normal="85" zoomScaleSheetLayoutView="100" zoomScalePageLayoutView="0" workbookViewId="0" topLeftCell="A58">
      <selection activeCell="B61" sqref="B61"/>
    </sheetView>
  </sheetViews>
  <sheetFormatPr defaultColWidth="10.421875" defaultRowHeight="15" outlineLevelCol="1"/>
  <cols>
    <col min="1" max="1" width="84.8515625" style="1" customWidth="1"/>
    <col min="2" max="2" width="18.140625" style="1" customWidth="1" outlineLevel="1"/>
    <col min="3" max="3" width="23.57421875" style="1" customWidth="1"/>
    <col min="4" max="26" width="8.57421875" style="2" customWidth="1"/>
    <col min="27" max="29" width="1.1484375" style="2" customWidth="1"/>
    <col min="30" max="16384" width="10.421875" style="2" customWidth="1"/>
  </cols>
  <sheetData>
    <row r="1" spans="1:3" ht="15.75">
      <c r="A1" s="61"/>
      <c r="B1" s="163"/>
      <c r="C1" s="163"/>
    </row>
    <row r="2" spans="1:3" ht="18.75">
      <c r="A2" s="164" t="s">
        <v>63</v>
      </c>
      <c r="B2" s="164"/>
      <c r="C2" s="164"/>
    </row>
    <row r="3" spans="1:3" ht="19.5" customHeight="1">
      <c r="A3" s="164" t="s">
        <v>27</v>
      </c>
      <c r="B3" s="164"/>
      <c r="C3" s="164"/>
    </row>
    <row r="4" spans="1:3" ht="18.75">
      <c r="A4" s="164" t="s">
        <v>151</v>
      </c>
      <c r="B4" s="164"/>
      <c r="C4" s="62"/>
    </row>
    <row r="5" spans="1:3" ht="15.75">
      <c r="A5" s="63"/>
      <c r="B5" s="64"/>
      <c r="C5" s="64"/>
    </row>
    <row r="6" spans="1:3" ht="16.5" thickBot="1">
      <c r="A6" s="65"/>
      <c r="B6" s="65"/>
      <c r="C6" s="65" t="s">
        <v>64</v>
      </c>
    </row>
    <row r="7" spans="1:3" ht="16.5" thickBot="1">
      <c r="A7" s="28"/>
      <c r="B7" s="74">
        <v>41912</v>
      </c>
      <c r="C7" s="74">
        <v>41547</v>
      </c>
    </row>
    <row r="8" spans="1:4" ht="15.75">
      <c r="A8" s="66" t="s">
        <v>1</v>
      </c>
      <c r="B8" s="67">
        <f>SUM(B9:B14)</f>
        <v>1881030</v>
      </c>
      <c r="C8" s="68">
        <f>SUM(C9:C14)</f>
        <v>2079622</v>
      </c>
      <c r="D8" s="72"/>
    </row>
    <row r="9" spans="1:3" ht="15.75">
      <c r="A9" s="4" t="s">
        <v>2</v>
      </c>
      <c r="B9" s="8"/>
      <c r="C9" s="9"/>
    </row>
    <row r="10" spans="1:3" ht="15.75">
      <c r="A10" s="4" t="s">
        <v>3</v>
      </c>
      <c r="B10" s="8">
        <v>182383</v>
      </c>
      <c r="C10" s="9">
        <v>182382</v>
      </c>
    </row>
    <row r="11" spans="1:3" ht="15.75">
      <c r="A11" s="4" t="s">
        <v>4</v>
      </c>
      <c r="B11" s="8"/>
      <c r="C11" s="9"/>
    </row>
    <row r="12" spans="1:3" ht="15.75">
      <c r="A12" s="4" t="s">
        <v>5</v>
      </c>
      <c r="B12" s="8">
        <v>1255584</v>
      </c>
      <c r="C12" s="9">
        <v>1662435</v>
      </c>
    </row>
    <row r="13" spans="1:3" ht="15.75">
      <c r="A13" s="4" t="s">
        <v>6</v>
      </c>
      <c r="B13" s="8">
        <v>438383</v>
      </c>
      <c r="C13" s="9">
        <v>226786</v>
      </c>
    </row>
    <row r="14" spans="1:3" ht="15.75">
      <c r="A14" s="4" t="s">
        <v>58</v>
      </c>
      <c r="B14" s="17">
        <v>4680</v>
      </c>
      <c r="C14" s="18">
        <v>8019</v>
      </c>
    </row>
    <row r="15" spans="1:3" ht="15.75">
      <c r="A15" s="5"/>
      <c r="B15" s="8"/>
      <c r="C15" s="9"/>
    </row>
    <row r="16" spans="1:3" ht="15.75">
      <c r="A16" s="3" t="s">
        <v>7</v>
      </c>
      <c r="B16" s="15">
        <f>SUM(B17:B24)</f>
        <v>-595615</v>
      </c>
      <c r="C16" s="16">
        <f>SUM(C17:C24)</f>
        <v>-1098719</v>
      </c>
    </row>
    <row r="17" spans="1:3" ht="15.75">
      <c r="A17" s="6" t="s">
        <v>8</v>
      </c>
      <c r="B17" s="17">
        <v>-284447</v>
      </c>
      <c r="C17" s="18">
        <v>-286033</v>
      </c>
    </row>
    <row r="18" spans="1:3" ht="15.75">
      <c r="A18" s="6" t="s">
        <v>9</v>
      </c>
      <c r="B18" s="8"/>
      <c r="C18" s="9"/>
    </row>
    <row r="19" spans="1:3" ht="15.75">
      <c r="A19" s="6" t="s">
        <v>10</v>
      </c>
      <c r="B19" s="17"/>
      <c r="C19" s="18"/>
    </row>
    <row r="20" spans="1:3" ht="15.75">
      <c r="A20" s="4" t="s">
        <v>45</v>
      </c>
      <c r="B20" s="17">
        <v>-5792</v>
      </c>
      <c r="C20" s="18">
        <v>-7021</v>
      </c>
    </row>
    <row r="21" spans="1:3" ht="15.75">
      <c r="A21" s="4" t="s">
        <v>11</v>
      </c>
      <c r="B21" s="17">
        <v>-305376</v>
      </c>
      <c r="C21" s="18">
        <v>-805665</v>
      </c>
    </row>
    <row r="22" spans="1:3" ht="15.75">
      <c r="A22" s="6" t="s">
        <v>12</v>
      </c>
      <c r="B22" s="17"/>
      <c r="C22" s="18"/>
    </row>
    <row r="23" spans="1:3" ht="15.75">
      <c r="A23" s="6" t="s">
        <v>13</v>
      </c>
      <c r="B23" s="7"/>
      <c r="C23" s="19"/>
    </row>
    <row r="24" spans="1:3" ht="15.75">
      <c r="A24" s="6" t="s">
        <v>14</v>
      </c>
      <c r="B24" s="8"/>
      <c r="C24" s="9"/>
    </row>
    <row r="25" spans="1:3" ht="15.75">
      <c r="A25" s="3" t="s">
        <v>65</v>
      </c>
      <c r="B25" s="20">
        <f>B8+B16</f>
        <v>1285415</v>
      </c>
      <c r="C25" s="26">
        <f>C8+C16</f>
        <v>980903</v>
      </c>
    </row>
    <row r="26" spans="1:3" ht="15.75">
      <c r="A26" s="5"/>
      <c r="B26" s="20"/>
      <c r="C26" s="22"/>
    </row>
    <row r="27" spans="1:3" ht="37.5" customHeight="1">
      <c r="A27" s="6" t="s">
        <v>147</v>
      </c>
      <c r="B27" s="23">
        <v>267786</v>
      </c>
      <c r="C27" s="27">
        <v>74954</v>
      </c>
    </row>
    <row r="28" spans="1:3" ht="15.75">
      <c r="A28" s="6" t="s">
        <v>15</v>
      </c>
      <c r="B28" s="23">
        <v>-675236</v>
      </c>
      <c r="C28" s="27">
        <v>-218817</v>
      </c>
    </row>
    <row r="29" spans="1:3" ht="15.75">
      <c r="A29" s="6" t="s">
        <v>17</v>
      </c>
      <c r="B29" s="23">
        <v>75</v>
      </c>
      <c r="C29" s="27">
        <v>0</v>
      </c>
    </row>
    <row r="30" spans="1:3" ht="31.5">
      <c r="A30" s="6" t="s">
        <v>16</v>
      </c>
      <c r="B30" s="24"/>
      <c r="C30" s="22"/>
    </row>
    <row r="31" spans="1:3" ht="15.75">
      <c r="A31" s="6" t="s">
        <v>148</v>
      </c>
      <c r="B31" s="23">
        <v>55992</v>
      </c>
      <c r="C31" s="22">
        <v>-86427</v>
      </c>
    </row>
    <row r="32" spans="1:3" ht="15.75">
      <c r="A32" s="3" t="s">
        <v>66</v>
      </c>
      <c r="B32" s="25">
        <f>SUM(B25:B31)</f>
        <v>934032</v>
      </c>
      <c r="C32" s="25">
        <f>SUM(C25:C31)</f>
        <v>750613</v>
      </c>
    </row>
    <row r="33" spans="1:3" ht="15.75">
      <c r="A33" s="5"/>
      <c r="B33" s="24"/>
      <c r="C33" s="22"/>
    </row>
    <row r="34" spans="1:3" ht="31.5">
      <c r="A34" s="6" t="s">
        <v>18</v>
      </c>
      <c r="B34" s="24">
        <v>-195359</v>
      </c>
      <c r="C34" s="22">
        <v>-781114</v>
      </c>
    </row>
    <row r="35" spans="1:3" ht="15.75">
      <c r="A35" s="6" t="s">
        <v>19</v>
      </c>
      <c r="B35" s="24"/>
      <c r="C35" s="22"/>
    </row>
    <row r="36" spans="1:3" ht="31.5">
      <c r="A36" s="6" t="s">
        <v>20</v>
      </c>
      <c r="B36" s="24"/>
      <c r="C36" s="22"/>
    </row>
    <row r="37" spans="1:3" ht="15.75">
      <c r="A37" s="6" t="s">
        <v>21</v>
      </c>
      <c r="B37" s="24"/>
      <c r="C37" s="22">
        <v>-173151</v>
      </c>
    </row>
    <row r="38" spans="1:3" ht="31.5">
      <c r="A38" s="69" t="s">
        <v>60</v>
      </c>
      <c r="B38" s="24"/>
      <c r="C38" s="22"/>
    </row>
    <row r="39" spans="1:3" ht="15.75">
      <c r="A39" s="6" t="s">
        <v>22</v>
      </c>
      <c r="B39" s="8"/>
      <c r="C39" s="9"/>
    </row>
    <row r="40" spans="1:3" ht="15.75">
      <c r="A40" s="5"/>
      <c r="B40" s="8"/>
      <c r="C40" s="9"/>
    </row>
    <row r="41" spans="1:3" ht="15.75">
      <c r="A41" s="3" t="s">
        <v>61</v>
      </c>
      <c r="B41" s="20">
        <f>ROUND(SUM(B42:B45),)</f>
        <v>-627975</v>
      </c>
      <c r="C41" s="21">
        <f>ROUND(SUM(C42:C45),)</f>
        <v>-453521</v>
      </c>
    </row>
    <row r="42" spans="1:3" ht="15.75">
      <c r="A42" s="10" t="s">
        <v>28</v>
      </c>
      <c r="B42" s="24">
        <v>-496544</v>
      </c>
      <c r="C42" s="70">
        <v>-319723.18</v>
      </c>
    </row>
    <row r="43" spans="1:3" ht="15.75">
      <c r="A43" s="10" t="s">
        <v>23</v>
      </c>
      <c r="B43" s="24">
        <v>-5165</v>
      </c>
      <c r="C43" s="22">
        <v>-7607.45</v>
      </c>
    </row>
    <row r="44" spans="1:3" ht="15.75">
      <c r="A44" s="10" t="s">
        <v>24</v>
      </c>
      <c r="B44" s="24">
        <v>-11692</v>
      </c>
      <c r="C44" s="22">
        <v>-11442.81</v>
      </c>
    </row>
    <row r="45" spans="1:3" ht="15.75">
      <c r="A45" s="10" t="s">
        <v>25</v>
      </c>
      <c r="B45" s="24">
        <v>-114574</v>
      </c>
      <c r="C45" s="22">
        <v>-114747.12</v>
      </c>
    </row>
    <row r="46" spans="1:3" ht="15.75">
      <c r="A46" s="5"/>
      <c r="B46" s="24"/>
      <c r="C46" s="22"/>
    </row>
    <row r="47" spans="1:3" ht="15.75">
      <c r="A47" s="3" t="s">
        <v>67</v>
      </c>
      <c r="B47" s="25">
        <f>B32+B34+B37+B41</f>
        <v>110698</v>
      </c>
      <c r="C47" s="21">
        <f>C32+C34+C37+C41+C38</f>
        <v>-657173</v>
      </c>
    </row>
    <row r="48" spans="1:3" ht="15.75">
      <c r="A48" s="5"/>
      <c r="B48" s="24"/>
      <c r="C48" s="22"/>
    </row>
    <row r="49" spans="1:3" ht="15.75">
      <c r="A49" s="6" t="s">
        <v>68</v>
      </c>
      <c r="B49" s="24">
        <v>-65705</v>
      </c>
      <c r="C49" s="22">
        <v>-33895</v>
      </c>
    </row>
    <row r="50" spans="1:3" ht="15.75">
      <c r="A50" s="5"/>
      <c r="B50" s="24"/>
      <c r="C50" s="22"/>
    </row>
    <row r="51" spans="1:3" ht="15.75">
      <c r="A51" s="3" t="s">
        <v>26</v>
      </c>
      <c r="B51" s="25">
        <f>B47+B49</f>
        <v>44993</v>
      </c>
      <c r="C51" s="26">
        <f>C47+C49</f>
        <v>-691068</v>
      </c>
    </row>
    <row r="52" spans="1:3" ht="15.75">
      <c r="A52" s="3"/>
      <c r="B52" s="20"/>
      <c r="C52" s="26"/>
    </row>
    <row r="53" spans="1:3" ht="15.75">
      <c r="A53" s="11" t="s">
        <v>69</v>
      </c>
      <c r="B53" s="23"/>
      <c r="C53" s="27"/>
    </row>
    <row r="54" spans="1:3" ht="31.5">
      <c r="A54" s="75" t="s">
        <v>70</v>
      </c>
      <c r="B54" s="23"/>
      <c r="C54" s="27"/>
    </row>
    <row r="55" spans="1:3" ht="35.25" customHeight="1">
      <c r="A55" s="12" t="s">
        <v>71</v>
      </c>
      <c r="B55" s="23"/>
      <c r="C55" s="27"/>
    </row>
    <row r="56" spans="1:3" ht="15.75">
      <c r="A56" s="76" t="s">
        <v>72</v>
      </c>
      <c r="B56" s="23">
        <v>19506</v>
      </c>
      <c r="C56" s="27">
        <v>-17079.86960000001</v>
      </c>
    </row>
    <row r="57" spans="1:3" ht="31.5">
      <c r="A57" s="76" t="s">
        <v>73</v>
      </c>
      <c r="B57" s="23"/>
      <c r="C57" s="27"/>
    </row>
    <row r="58" spans="1:3" ht="31.5">
      <c r="A58" s="75" t="s">
        <v>74</v>
      </c>
      <c r="B58" s="20">
        <f>SUM(B55:B57)</f>
        <v>19506</v>
      </c>
      <c r="C58" s="20">
        <f>SUM(C55:C57)</f>
        <v>-17079.86960000001</v>
      </c>
    </row>
    <row r="59" spans="1:3" ht="15.75">
      <c r="A59" s="78" t="s">
        <v>75</v>
      </c>
      <c r="B59" s="79">
        <f>B58</f>
        <v>19506</v>
      </c>
      <c r="C59" s="79">
        <f>C58</f>
        <v>-17079.86960000001</v>
      </c>
    </row>
    <row r="60" spans="1:4" ht="16.5" thickBot="1">
      <c r="A60" s="80" t="s">
        <v>76</v>
      </c>
      <c r="B60" s="81">
        <f>B51+B59</f>
        <v>64499</v>
      </c>
      <c r="C60" s="81">
        <f>C51+C59</f>
        <v>-708147.8696</v>
      </c>
      <c r="D60" s="72">
        <f>B60-'ф.4'!E32</f>
        <v>0</v>
      </c>
    </row>
    <row r="61" spans="1:3" ht="18" customHeight="1">
      <c r="A61" s="157" t="s">
        <v>146</v>
      </c>
      <c r="B61" s="158">
        <f>B51/400</f>
        <v>112.4825</v>
      </c>
      <c r="C61" s="158">
        <f>C51/400</f>
        <v>-1727.67</v>
      </c>
    </row>
    <row r="62" spans="1:3" ht="18" customHeight="1">
      <c r="A62" s="61"/>
      <c r="B62" s="159"/>
      <c r="C62" s="159"/>
    </row>
    <row r="63" spans="1:3" ht="18" customHeight="1">
      <c r="A63" s="13" t="s">
        <v>29</v>
      </c>
      <c r="B63" s="14"/>
      <c r="C63" s="14" t="s">
        <v>77</v>
      </c>
    </row>
    <row r="64" spans="1:3" ht="18" customHeight="1">
      <c r="A64" s="13"/>
      <c r="B64" s="14"/>
      <c r="C64" s="14"/>
    </row>
    <row r="65" spans="1:3" ht="24" customHeight="1">
      <c r="A65" s="13" t="s">
        <v>30</v>
      </c>
      <c r="B65" s="14"/>
      <c r="C65" s="14" t="s">
        <v>31</v>
      </c>
    </row>
    <row r="66" ht="15.75">
      <c r="C66" s="82"/>
    </row>
  </sheetData>
  <sheetProtection/>
  <mergeCells count="4">
    <mergeCell ref="B1:C1"/>
    <mergeCell ref="A2:C2"/>
    <mergeCell ref="A4:B4"/>
    <mergeCell ref="A3:C3"/>
  </mergeCells>
  <printOptions/>
  <pageMargins left="0.88" right="0.46" top="0.41" bottom="0.31" header="0.19" footer="0.17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view="pageBreakPreview" zoomScale="89" zoomScaleSheetLayoutView="89" zoomScalePageLayoutView="0" workbookViewId="0" topLeftCell="A28">
      <selection activeCell="F17" sqref="F17"/>
    </sheetView>
  </sheetViews>
  <sheetFormatPr defaultColWidth="9.140625" defaultRowHeight="15"/>
  <cols>
    <col min="1" max="1" width="84.00390625" style="124" customWidth="1"/>
    <col min="2" max="2" width="18.140625" style="124" customWidth="1"/>
    <col min="3" max="3" width="22.140625" style="124" customWidth="1"/>
    <col min="4" max="4" width="13.57421875" style="124" customWidth="1"/>
    <col min="5" max="5" width="17.28125" style="124" customWidth="1"/>
    <col min="6" max="6" width="14.00390625" style="124" customWidth="1"/>
    <col min="7" max="249" width="9.140625" style="124" customWidth="1"/>
    <col min="250" max="250" width="84.00390625" style="124" customWidth="1"/>
    <col min="251" max="251" width="18.140625" style="124" customWidth="1"/>
    <col min="252" max="252" width="22.140625" style="124" customWidth="1"/>
    <col min="253" max="253" width="9.140625" style="124" customWidth="1"/>
    <col min="254" max="254" width="14.57421875" style="124" customWidth="1"/>
    <col min="255" max="255" width="12.7109375" style="124" customWidth="1"/>
    <col min="256" max="16384" width="9.140625" style="124" customWidth="1"/>
  </cols>
  <sheetData>
    <row r="1" spans="2:3" ht="15.75">
      <c r="B1" s="165"/>
      <c r="C1" s="165"/>
    </row>
    <row r="2" spans="1:3" ht="18.75">
      <c r="A2" s="166" t="s">
        <v>95</v>
      </c>
      <c r="B2" s="166"/>
      <c r="C2" s="166"/>
    </row>
    <row r="3" spans="1:3" ht="18.75">
      <c r="A3" s="166" t="s">
        <v>33</v>
      </c>
      <c r="B3" s="166"/>
      <c r="C3" s="166"/>
    </row>
    <row r="4" spans="1:3" ht="18.75">
      <c r="A4" s="167" t="s">
        <v>156</v>
      </c>
      <c r="B4" s="167"/>
      <c r="C4" s="167"/>
    </row>
    <row r="6" spans="2:3" ht="16.5" thickBot="1">
      <c r="B6" s="125"/>
      <c r="C6" s="125" t="s">
        <v>0</v>
      </c>
    </row>
    <row r="7" spans="1:3" ht="15.75">
      <c r="A7" s="126"/>
      <c r="B7" s="127">
        <v>41912</v>
      </c>
      <c r="C7" s="128">
        <v>41547</v>
      </c>
    </row>
    <row r="8" spans="1:3" ht="15.75">
      <c r="A8" s="129" t="s">
        <v>96</v>
      </c>
      <c r="B8" s="130"/>
      <c r="C8" s="131"/>
    </row>
    <row r="9" spans="1:3" ht="15.75">
      <c r="A9" s="132" t="s">
        <v>97</v>
      </c>
      <c r="B9" s="133">
        <f>B10+B11+B12+B13</f>
        <v>1403618</v>
      </c>
      <c r="C9" s="134">
        <f>C10+C11+C12+C13</f>
        <v>1552372</v>
      </c>
    </row>
    <row r="10" spans="1:3" ht="15.75">
      <c r="A10" s="135" t="s">
        <v>98</v>
      </c>
      <c r="B10" s="136">
        <f>'[83]ДДС'!C12</f>
        <v>211545</v>
      </c>
      <c r="C10" s="137">
        <v>211545</v>
      </c>
    </row>
    <row r="11" spans="1:3" ht="15.75">
      <c r="A11" s="135" t="s">
        <v>99</v>
      </c>
      <c r="B11" s="136">
        <f>'[83]ДДС'!C13</f>
        <v>752004</v>
      </c>
      <c r="C11" s="137">
        <v>1111915</v>
      </c>
    </row>
    <row r="12" spans="1:3" ht="15.75">
      <c r="A12" s="135" t="s">
        <v>100</v>
      </c>
      <c r="B12" s="136">
        <f>'[83]ДДС'!C15</f>
        <v>435389</v>
      </c>
      <c r="C12" s="137">
        <v>220893</v>
      </c>
    </row>
    <row r="13" spans="1:3" ht="15.75">
      <c r="A13" s="135" t="s">
        <v>101</v>
      </c>
      <c r="B13" s="136">
        <f>'[83]ДДС'!C16</f>
        <v>4680</v>
      </c>
      <c r="C13" s="134">
        <v>8019</v>
      </c>
    </row>
    <row r="14" spans="1:3" ht="15.75">
      <c r="A14" s="138" t="s">
        <v>102</v>
      </c>
      <c r="B14" s="133">
        <f>B15+B16+B17</f>
        <v>-714194</v>
      </c>
      <c r="C14" s="133">
        <f>C15+C16+C17</f>
        <v>-1349385</v>
      </c>
    </row>
    <row r="15" spans="1:3" ht="15.75">
      <c r="A15" s="135" t="s">
        <v>44</v>
      </c>
      <c r="B15" s="136">
        <f>'[83]ДДС'!C18</f>
        <v>-398520</v>
      </c>
      <c r="C15" s="137">
        <v>-399030</v>
      </c>
    </row>
    <row r="16" spans="1:3" ht="15.75">
      <c r="A16" s="135" t="s">
        <v>103</v>
      </c>
      <c r="B16" s="136">
        <f>'[83]ДДС'!C19</f>
        <v>-309977</v>
      </c>
      <c r="C16" s="137">
        <v>-943251</v>
      </c>
    </row>
    <row r="17" spans="1:3" ht="15.75">
      <c r="A17" s="135" t="s">
        <v>104</v>
      </c>
      <c r="B17" s="136">
        <f>'[83]ДДС'!C20</f>
        <v>-5697</v>
      </c>
      <c r="C17" s="137">
        <v>-7104</v>
      </c>
    </row>
    <row r="18" spans="1:3" ht="15.75">
      <c r="A18" s="138" t="s">
        <v>105</v>
      </c>
      <c r="B18" s="133">
        <f>'[83]ДДС'!C22</f>
        <v>-519</v>
      </c>
      <c r="C18" s="134">
        <v>-40803</v>
      </c>
    </row>
    <row r="19" spans="1:3" ht="31.5">
      <c r="A19" s="138" t="s">
        <v>106</v>
      </c>
      <c r="B19" s="133">
        <f>'[83]ДДС'!C23</f>
        <v>250518</v>
      </c>
      <c r="C19" s="134">
        <v>448334</v>
      </c>
    </row>
    <row r="20" spans="1:3" ht="15.75">
      <c r="A20" s="138" t="s">
        <v>107</v>
      </c>
      <c r="B20" s="133">
        <f>'[83]ДДС'!C24</f>
        <v>51251</v>
      </c>
      <c r="C20" s="134">
        <v>-6906</v>
      </c>
    </row>
    <row r="21" spans="1:3" ht="15.75">
      <c r="A21" s="138" t="s">
        <v>108</v>
      </c>
      <c r="B21" s="133">
        <f>'[83]ДДС'!C25</f>
        <v>-514464</v>
      </c>
      <c r="C21" s="134">
        <v>-448934</v>
      </c>
    </row>
    <row r="22" spans="1:3" ht="15.75">
      <c r="A22" s="132"/>
      <c r="B22" s="139">
        <f>SUM(B18:B21)+B14+B9</f>
        <v>476210</v>
      </c>
      <c r="C22" s="140">
        <f>SUM(C18:C21)+C14+C9</f>
        <v>154678</v>
      </c>
    </row>
    <row r="23" spans="1:3" ht="15.75">
      <c r="A23" s="141" t="s">
        <v>109</v>
      </c>
      <c r="B23" s="142"/>
      <c r="C23" s="143"/>
    </row>
    <row r="24" spans="1:6" ht="15.75">
      <c r="A24" s="138" t="s">
        <v>110</v>
      </c>
      <c r="B24" s="133">
        <f>'[83]ДДС'!C28</f>
        <v>-3108390</v>
      </c>
      <c r="C24" s="134">
        <v>-6001644</v>
      </c>
      <c r="D24" s="134"/>
      <c r="F24" s="144"/>
    </row>
    <row r="25" spans="1:3" ht="15.75">
      <c r="A25" s="138" t="s">
        <v>111</v>
      </c>
      <c r="B25" s="133"/>
      <c r="C25" s="134"/>
    </row>
    <row r="26" spans="1:3" ht="15.75">
      <c r="A26" s="138" t="s">
        <v>112</v>
      </c>
      <c r="B26" s="133"/>
      <c r="C26" s="134"/>
    </row>
    <row r="27" spans="1:3" ht="15.75">
      <c r="A27" s="138" t="s">
        <v>113</v>
      </c>
      <c r="B27" s="133">
        <f>'[83]ДДС'!C30</f>
        <v>2076837</v>
      </c>
      <c r="C27" s="134">
        <v>3283400</v>
      </c>
    </row>
    <row r="28" spans="1:6" ht="15.75">
      <c r="A28" s="138" t="s">
        <v>114</v>
      </c>
      <c r="B28" s="133">
        <f>'[83]ДДС'!C31</f>
        <v>-1121614</v>
      </c>
      <c r="C28" s="134">
        <v>-838045</v>
      </c>
      <c r="D28" s="134"/>
      <c r="F28" s="144"/>
    </row>
    <row r="29" spans="1:3" ht="15.75">
      <c r="A29" s="138" t="s">
        <v>115</v>
      </c>
      <c r="B29" s="133">
        <f>'[83]ДДС'!C32</f>
        <v>0</v>
      </c>
      <c r="C29" s="134"/>
    </row>
    <row r="30" spans="1:3" ht="15.75">
      <c r="A30" s="138" t="s">
        <v>116</v>
      </c>
      <c r="B30" s="133"/>
      <c r="C30" s="134"/>
    </row>
    <row r="31" spans="1:3" ht="15.75">
      <c r="A31" s="138" t="s">
        <v>41</v>
      </c>
      <c r="B31" s="133">
        <f>'[83]ДДС'!C33</f>
        <v>-15788</v>
      </c>
      <c r="C31" s="134">
        <v>-61716</v>
      </c>
    </row>
    <row r="32" spans="1:3" ht="15.75">
      <c r="A32" s="141" t="s">
        <v>117</v>
      </c>
      <c r="B32" s="133"/>
      <c r="C32" s="134"/>
    </row>
    <row r="33" spans="1:3" ht="15.75">
      <c r="A33" s="138" t="s">
        <v>118</v>
      </c>
      <c r="B33" s="133"/>
      <c r="C33" s="134"/>
    </row>
    <row r="34" spans="1:3" ht="15.75">
      <c r="A34" s="138" t="s">
        <v>119</v>
      </c>
      <c r="B34" s="133"/>
      <c r="C34" s="134"/>
    </row>
    <row r="35" spans="1:3" ht="15.75">
      <c r="A35" s="138" t="s">
        <v>120</v>
      </c>
      <c r="B35" s="133"/>
      <c r="C35" s="134"/>
    </row>
    <row r="36" spans="1:3" ht="15.75">
      <c r="A36" s="138" t="s">
        <v>121</v>
      </c>
      <c r="B36" s="133">
        <f>'[83]ДДС'!C38</f>
        <v>1102001</v>
      </c>
      <c r="C36" s="134">
        <v>-783000</v>
      </c>
    </row>
    <row r="37" spans="1:6" ht="15.75">
      <c r="A37" s="138" t="s">
        <v>122</v>
      </c>
      <c r="B37" s="133">
        <f>'[83]ДДС'!C35</f>
        <v>149201</v>
      </c>
      <c r="C37" s="134">
        <v>250326</v>
      </c>
      <c r="D37" s="134"/>
      <c r="F37" s="144"/>
    </row>
    <row r="38" spans="1:3" ht="15.75">
      <c r="A38" s="138" t="s">
        <v>47</v>
      </c>
      <c r="B38" s="133">
        <f>'[83]ДДС'!C36</f>
        <v>0</v>
      </c>
      <c r="C38" s="134">
        <v>0</v>
      </c>
    </row>
    <row r="39" spans="1:3" ht="15.75">
      <c r="A39" s="138" t="s">
        <v>123</v>
      </c>
      <c r="B39" s="133">
        <f>'[83]ДДС'!C37</f>
        <v>-749592</v>
      </c>
      <c r="C39" s="134">
        <v>-322744</v>
      </c>
    </row>
    <row r="40" spans="1:3" ht="15.75">
      <c r="A40" s="138" t="s">
        <v>48</v>
      </c>
      <c r="B40" s="133">
        <f>'[83]ДДС'!C39</f>
        <v>-4163</v>
      </c>
      <c r="C40" s="134">
        <v>-217236</v>
      </c>
    </row>
    <row r="41" spans="1:3" ht="31.5">
      <c r="A41" s="145" t="s">
        <v>124</v>
      </c>
      <c r="B41" s="139">
        <f>SUM(B22:B40)</f>
        <v>-1195298</v>
      </c>
      <c r="C41" s="140">
        <f>SUM(C22:C40)</f>
        <v>-4535981</v>
      </c>
    </row>
    <row r="42" spans="1:3" ht="15.75">
      <c r="A42" s="138" t="s">
        <v>125</v>
      </c>
      <c r="B42" s="146">
        <f>'[83]ДДС'!C41</f>
        <v>-65705</v>
      </c>
      <c r="C42" s="147">
        <v>-33895</v>
      </c>
    </row>
    <row r="43" spans="1:3" ht="15.75">
      <c r="A43" s="141" t="s">
        <v>126</v>
      </c>
      <c r="B43" s="139">
        <f>SUM(B41:B42)</f>
        <v>-1261003</v>
      </c>
      <c r="C43" s="140">
        <f>SUM(C41:C42)</f>
        <v>-4569876</v>
      </c>
    </row>
    <row r="44" spans="1:3" ht="15.75">
      <c r="A44" s="141"/>
      <c r="B44" s="146"/>
      <c r="C44" s="147"/>
    </row>
    <row r="45" spans="1:3" ht="31.5">
      <c r="A45" s="141" t="s">
        <v>127</v>
      </c>
      <c r="B45" s="146"/>
      <c r="C45" s="147"/>
    </row>
    <row r="46" spans="1:3" ht="15.75">
      <c r="A46" s="138" t="s">
        <v>128</v>
      </c>
      <c r="B46" s="146">
        <f>'[83]ДДС'!C49</f>
        <v>-448</v>
      </c>
      <c r="C46" s="147">
        <v>-7928</v>
      </c>
    </row>
    <row r="47" spans="1:3" ht="15.75">
      <c r="A47" s="138" t="s">
        <v>129</v>
      </c>
      <c r="B47" s="146">
        <v>0</v>
      </c>
      <c r="C47" s="147"/>
    </row>
    <row r="48" spans="1:3" ht="15.75">
      <c r="A48" s="138" t="s">
        <v>130</v>
      </c>
      <c r="B48" s="133"/>
      <c r="C48" s="134"/>
    </row>
    <row r="49" spans="1:3" ht="15.75">
      <c r="A49" s="138" t="s">
        <v>131</v>
      </c>
      <c r="B49" s="133"/>
      <c r="C49" s="134"/>
    </row>
    <row r="50" spans="1:3" ht="15.75">
      <c r="A50" s="148" t="s">
        <v>132</v>
      </c>
      <c r="B50" s="139">
        <f>SUM(B46:B49)</f>
        <v>-448</v>
      </c>
      <c r="C50" s="140">
        <f>SUM(C46:C49)</f>
        <v>-7928</v>
      </c>
    </row>
    <row r="51" spans="1:3" ht="15.75">
      <c r="A51" s="138"/>
      <c r="B51" s="146"/>
      <c r="C51" s="147"/>
    </row>
    <row r="52" spans="1:3" ht="15.75">
      <c r="A52" s="141" t="s">
        <v>133</v>
      </c>
      <c r="B52" s="146"/>
      <c r="C52" s="147"/>
    </row>
    <row r="53" spans="1:3" ht="15.75">
      <c r="A53" s="138" t="s">
        <v>134</v>
      </c>
      <c r="B53" s="146">
        <v>0</v>
      </c>
      <c r="C53" s="147">
        <v>11438108</v>
      </c>
    </row>
    <row r="54" spans="1:3" ht="15.75">
      <c r="A54" s="138" t="s">
        <v>135</v>
      </c>
      <c r="B54" s="133"/>
      <c r="C54" s="134"/>
    </row>
    <row r="55" spans="1:3" ht="15.75">
      <c r="A55" s="138" t="s">
        <v>136</v>
      </c>
      <c r="B55" s="133">
        <f>'[83]ДДС'!C57</f>
        <v>-9272</v>
      </c>
      <c r="C55" s="134"/>
    </row>
    <row r="56" spans="1:3" ht="15.75">
      <c r="A56" s="138" t="s">
        <v>137</v>
      </c>
      <c r="B56" s="133">
        <f>'[83]ДДС'!C55</f>
        <v>2615172</v>
      </c>
      <c r="C56" s="134">
        <v>4673360</v>
      </c>
    </row>
    <row r="57" spans="1:3" ht="15.75">
      <c r="A57" s="138" t="s">
        <v>138</v>
      </c>
      <c r="B57" s="133">
        <f>'[83]ДДС'!C54</f>
        <v>-2054947</v>
      </c>
      <c r="C57" s="134">
        <v>-11592408</v>
      </c>
    </row>
    <row r="58" spans="1:3" ht="15.75">
      <c r="A58" s="138" t="s">
        <v>139</v>
      </c>
      <c r="B58" s="133"/>
      <c r="C58" s="134"/>
    </row>
    <row r="59" spans="1:3" ht="15.75">
      <c r="A59" s="141" t="s">
        <v>140</v>
      </c>
      <c r="B59" s="139">
        <f>SUM(B53:B58)</f>
        <v>550953</v>
      </c>
      <c r="C59" s="140">
        <f>SUM(C53:C58)</f>
        <v>4519060</v>
      </c>
    </row>
    <row r="60" spans="1:3" ht="15.75">
      <c r="A60" s="141"/>
      <c r="B60" s="146"/>
      <c r="C60" s="147"/>
    </row>
    <row r="61" spans="1:3" ht="15.75">
      <c r="A61" s="138" t="s">
        <v>141</v>
      </c>
      <c r="B61" s="133">
        <f>'[83]ДДС'!C61</f>
        <v>64584</v>
      </c>
      <c r="C61" s="134">
        <v>744</v>
      </c>
    </row>
    <row r="62" spans="1:3" ht="15.75">
      <c r="A62" s="141" t="s">
        <v>142</v>
      </c>
      <c r="B62" s="139">
        <f>B43+B50+B59+B61</f>
        <v>-645914</v>
      </c>
      <c r="C62" s="140">
        <f>C43+C50+C59+C61</f>
        <v>-58000</v>
      </c>
    </row>
    <row r="63" spans="1:3" ht="15.75">
      <c r="A63" s="138" t="s">
        <v>143</v>
      </c>
      <c r="B63" s="133">
        <f>'[84]ДДС2014'!C62</f>
        <v>1436672</v>
      </c>
      <c r="C63" s="134">
        <v>1369647</v>
      </c>
    </row>
    <row r="64" spans="1:3" ht="16.5" thickBot="1">
      <c r="A64" s="149" t="s">
        <v>144</v>
      </c>
      <c r="B64" s="150">
        <f>SUM(B62:B63)</f>
        <v>790758</v>
      </c>
      <c r="C64" s="151">
        <f>SUM(C62:C63)</f>
        <v>1311647</v>
      </c>
    </row>
    <row r="65" spans="1:2" ht="15.75">
      <c r="A65" s="152"/>
      <c r="B65" s="153"/>
    </row>
    <row r="66" spans="1:3" ht="15.75">
      <c r="A66" s="152"/>
      <c r="B66" s="153"/>
      <c r="C66" s="144"/>
    </row>
    <row r="67" spans="1:3" ht="15.75">
      <c r="A67" s="13" t="s">
        <v>29</v>
      </c>
      <c r="B67" s="14"/>
      <c r="C67" s="14" t="s">
        <v>145</v>
      </c>
    </row>
    <row r="68" spans="1:3" ht="15.75">
      <c r="A68" s="13"/>
      <c r="B68" s="14"/>
      <c r="C68" s="14"/>
    </row>
    <row r="69" spans="1:3" ht="15.75">
      <c r="A69" s="13" t="s">
        <v>30</v>
      </c>
      <c r="B69" s="14"/>
      <c r="C69" s="14" t="s">
        <v>31</v>
      </c>
    </row>
    <row r="70" spans="1:2" ht="15.75">
      <c r="A70" s="154"/>
      <c r="B70" s="155"/>
    </row>
  </sheetData>
  <sheetProtection/>
  <mergeCells count="4">
    <mergeCell ref="B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56.28125" style="83" customWidth="1"/>
    <col min="2" max="2" width="20.421875" style="84" customWidth="1"/>
    <col min="3" max="3" width="27.140625" style="84" customWidth="1"/>
    <col min="4" max="4" width="25.28125" style="84" customWidth="1"/>
    <col min="5" max="5" width="20.00390625" style="84" customWidth="1"/>
    <col min="6" max="7" width="9.140625" style="83" customWidth="1"/>
    <col min="8" max="8" width="9.8515625" style="83" bestFit="1" customWidth="1"/>
    <col min="9" max="16384" width="9.140625" style="83" customWidth="1"/>
  </cols>
  <sheetData>
    <row r="2" spans="4:5" ht="15.75">
      <c r="D2" s="174"/>
      <c r="E2" s="174"/>
    </row>
    <row r="3" spans="1:5" ht="18.75">
      <c r="A3" s="175" t="s">
        <v>78</v>
      </c>
      <c r="B3" s="175"/>
      <c r="C3" s="175"/>
      <c r="D3" s="175"/>
      <c r="E3" s="175"/>
    </row>
    <row r="4" spans="1:5" ht="18.75">
      <c r="A4" s="175" t="s">
        <v>33</v>
      </c>
      <c r="B4" s="175"/>
      <c r="C4" s="175"/>
      <c r="D4" s="175"/>
      <c r="E4" s="175"/>
    </row>
    <row r="5" spans="1:5" ht="18.75">
      <c r="A5" s="175" t="s">
        <v>152</v>
      </c>
      <c r="B5" s="175"/>
      <c r="C5" s="175"/>
      <c r="D5" s="175"/>
      <c r="E5" s="175"/>
    </row>
    <row r="6" spans="1:3" ht="18.75">
      <c r="A6" s="175"/>
      <c r="B6" s="175"/>
      <c r="C6" s="85"/>
    </row>
    <row r="7" ht="16.5" thickBot="1">
      <c r="E7" s="86" t="s">
        <v>0</v>
      </c>
    </row>
    <row r="8" spans="1:5" ht="15.75">
      <c r="A8" s="168"/>
      <c r="B8" s="170" t="s">
        <v>51</v>
      </c>
      <c r="C8" s="170" t="s">
        <v>79</v>
      </c>
      <c r="D8" s="170" t="s">
        <v>80</v>
      </c>
      <c r="E8" s="172" t="s">
        <v>81</v>
      </c>
    </row>
    <row r="9" spans="1:5" ht="37.5" customHeight="1">
      <c r="A9" s="169"/>
      <c r="B9" s="171"/>
      <c r="C9" s="171"/>
      <c r="D9" s="171"/>
      <c r="E9" s="173"/>
    </row>
    <row r="10" spans="1:5" ht="15.75">
      <c r="A10" s="87"/>
      <c r="B10" s="88"/>
      <c r="C10" s="88"/>
      <c r="D10" s="88"/>
      <c r="E10" s="89"/>
    </row>
    <row r="11" spans="1:5" ht="15.75">
      <c r="A11" s="90" t="s">
        <v>82</v>
      </c>
      <c r="B11" s="91">
        <v>10691550</v>
      </c>
      <c r="C11" s="91">
        <v>-329856</v>
      </c>
      <c r="D11" s="91">
        <v>-2657881</v>
      </c>
      <c r="E11" s="92">
        <v>7703813</v>
      </c>
    </row>
    <row r="12" spans="1:5" ht="15.75">
      <c r="A12" s="93" t="s">
        <v>83</v>
      </c>
      <c r="B12" s="94"/>
      <c r="C12" s="94"/>
      <c r="D12" s="94"/>
      <c r="E12" s="95"/>
    </row>
    <row r="13" spans="1:5" ht="15.75">
      <c r="A13" s="96" t="s">
        <v>84</v>
      </c>
      <c r="B13" s="94"/>
      <c r="C13" s="94"/>
      <c r="D13" s="94">
        <v>-691068</v>
      </c>
      <c r="E13" s="92">
        <f>SUM(B13:D13)</f>
        <v>-691068</v>
      </c>
    </row>
    <row r="14" spans="1:5" ht="15.75">
      <c r="A14" s="93" t="s">
        <v>85</v>
      </c>
      <c r="B14" s="94"/>
      <c r="C14" s="94"/>
      <c r="D14" s="94"/>
      <c r="E14" s="92"/>
    </row>
    <row r="15" spans="1:5" ht="47.25">
      <c r="A15" s="97" t="s">
        <v>70</v>
      </c>
      <c r="B15" s="94"/>
      <c r="C15" s="94"/>
      <c r="D15" s="94"/>
      <c r="E15" s="92"/>
    </row>
    <row r="16" spans="1:5" ht="47.25">
      <c r="A16" s="87" t="s">
        <v>86</v>
      </c>
      <c r="B16" s="94">
        <v>0</v>
      </c>
      <c r="C16" s="94">
        <v>-17080</v>
      </c>
      <c r="D16" s="94">
        <v>0</v>
      </c>
      <c r="E16" s="92">
        <f>SUM(B16:D16)</f>
        <v>-17080</v>
      </c>
    </row>
    <row r="17" spans="1:5" ht="61.5" customHeight="1">
      <c r="A17" s="87" t="s">
        <v>87</v>
      </c>
      <c r="B17" s="94">
        <v>0</v>
      </c>
      <c r="C17" s="94"/>
      <c r="D17" s="94">
        <v>0</v>
      </c>
      <c r="E17" s="92">
        <f>SUM(B17:D17)</f>
        <v>0</v>
      </c>
    </row>
    <row r="18" spans="1:5" ht="15.75">
      <c r="A18" s="93" t="s">
        <v>88</v>
      </c>
      <c r="B18" s="91">
        <f>B16+B17</f>
        <v>0</v>
      </c>
      <c r="C18" s="91">
        <f>C16+C17</f>
        <v>-17080</v>
      </c>
      <c r="D18" s="91">
        <f>D16+D17</f>
        <v>0</v>
      </c>
      <c r="E18" s="92">
        <f>E16+E17</f>
        <v>-17080</v>
      </c>
    </row>
    <row r="19" spans="1:5" ht="15.75">
      <c r="A19" s="93" t="s">
        <v>89</v>
      </c>
      <c r="B19" s="91">
        <f>B13+B18</f>
        <v>0</v>
      </c>
      <c r="C19" s="91">
        <f>C13+C18</f>
        <v>-17080</v>
      </c>
      <c r="D19" s="91">
        <f>D13+D18</f>
        <v>-691068</v>
      </c>
      <c r="E19" s="92">
        <f>E13+E18</f>
        <v>-708148</v>
      </c>
    </row>
    <row r="20" spans="1:5" ht="31.5">
      <c r="A20" s="93" t="s">
        <v>90</v>
      </c>
      <c r="B20" s="98"/>
      <c r="C20" s="91"/>
      <c r="D20" s="91"/>
      <c r="E20" s="92"/>
    </row>
    <row r="21" spans="1:5" s="103" customFormat="1" ht="16.5" thickBot="1">
      <c r="A21" s="99" t="s">
        <v>91</v>
      </c>
      <c r="B21" s="100">
        <v>11438108</v>
      </c>
      <c r="C21" s="101">
        <v>0</v>
      </c>
      <c r="D21" s="101">
        <v>0</v>
      </c>
      <c r="E21" s="102">
        <f>SUM(B21:D21)</f>
        <v>11438108</v>
      </c>
    </row>
    <row r="22" spans="1:5" ht="16.5" thickBot="1">
      <c r="A22" s="104" t="s">
        <v>153</v>
      </c>
      <c r="B22" s="105">
        <f>B11+B19+B21</f>
        <v>22129658</v>
      </c>
      <c r="C22" s="106">
        <f>C11+C19+C21</f>
        <v>-346936</v>
      </c>
      <c r="D22" s="106">
        <f>D11+D19+D21</f>
        <v>-3348949</v>
      </c>
      <c r="E22" s="107">
        <f>B22+C22+D22</f>
        <v>18433773</v>
      </c>
    </row>
    <row r="23" spans="1:5" ht="15.75">
      <c r="A23" s="108"/>
      <c r="B23" s="109"/>
      <c r="C23" s="109"/>
      <c r="D23" s="109"/>
      <c r="E23" s="110"/>
    </row>
    <row r="24" spans="1:5" ht="15.75">
      <c r="A24" s="90" t="s">
        <v>92</v>
      </c>
      <c r="B24" s="91">
        <v>22129658</v>
      </c>
      <c r="C24" s="91">
        <v>-313283</v>
      </c>
      <c r="D24" s="91">
        <v>-7499762</v>
      </c>
      <c r="E24" s="92">
        <f>E22</f>
        <v>18433773</v>
      </c>
    </row>
    <row r="25" spans="1:5" ht="15.75">
      <c r="A25" s="93" t="s">
        <v>83</v>
      </c>
      <c r="B25" s="94"/>
      <c r="C25" s="94"/>
      <c r="D25" s="94"/>
      <c r="E25" s="95"/>
    </row>
    <row r="26" spans="1:5" ht="15.75">
      <c r="A26" s="87" t="s">
        <v>84</v>
      </c>
      <c r="B26" s="94"/>
      <c r="C26" s="111"/>
      <c r="D26" s="98">
        <v>44993</v>
      </c>
      <c r="E26" s="95">
        <f>SUM(B26:D26)</f>
        <v>44993</v>
      </c>
    </row>
    <row r="27" spans="1:5" ht="15.75">
      <c r="A27" s="93" t="s">
        <v>85</v>
      </c>
      <c r="B27" s="94"/>
      <c r="C27" s="94"/>
      <c r="D27" s="94"/>
      <c r="E27" s="95"/>
    </row>
    <row r="28" spans="1:5" ht="47.25">
      <c r="A28" s="97" t="s">
        <v>70</v>
      </c>
      <c r="B28" s="94"/>
      <c r="C28" s="94"/>
      <c r="D28" s="94"/>
      <c r="E28" s="95"/>
    </row>
    <row r="29" spans="1:5" ht="47.25">
      <c r="A29" s="87" t="s">
        <v>86</v>
      </c>
      <c r="B29" s="112">
        <v>0</v>
      </c>
      <c r="C29" s="98">
        <v>19506</v>
      </c>
      <c r="D29" s="112">
        <v>0</v>
      </c>
      <c r="E29" s="95">
        <f>SUM(B29:D29)</f>
        <v>19506</v>
      </c>
    </row>
    <row r="30" spans="1:5" ht="68.25" customHeight="1">
      <c r="A30" s="87" t="s">
        <v>87</v>
      </c>
      <c r="B30" s="91">
        <v>0</v>
      </c>
      <c r="C30" s="91"/>
      <c r="D30" s="91">
        <v>0</v>
      </c>
      <c r="E30" s="95">
        <f>SUM(B30:D30)</f>
        <v>0</v>
      </c>
    </row>
    <row r="31" spans="1:5" ht="15.75">
      <c r="A31" s="93" t="s">
        <v>88</v>
      </c>
      <c r="B31" s="91">
        <f>B29+B30</f>
        <v>0</v>
      </c>
      <c r="C31" s="91">
        <f>C29+C30</f>
        <v>19506</v>
      </c>
      <c r="D31" s="91">
        <f>D29+D30</f>
        <v>0</v>
      </c>
      <c r="E31" s="92">
        <f>E29+E30</f>
        <v>19506</v>
      </c>
    </row>
    <row r="32" spans="1:5" ht="15.75">
      <c r="A32" s="93" t="s">
        <v>93</v>
      </c>
      <c r="B32" s="91">
        <f>B26+B31</f>
        <v>0</v>
      </c>
      <c r="C32" s="91">
        <f>C26+C31</f>
        <v>19506</v>
      </c>
      <c r="D32" s="91">
        <f>D26+D31</f>
        <v>44993</v>
      </c>
      <c r="E32" s="92">
        <f>E26+E31</f>
        <v>64499</v>
      </c>
    </row>
    <row r="33" spans="1:5" ht="31.5">
      <c r="A33" s="93" t="s">
        <v>94</v>
      </c>
      <c r="B33" s="98"/>
      <c r="C33" s="98"/>
      <c r="D33" s="98"/>
      <c r="E33" s="113"/>
    </row>
    <row r="34" spans="1:5" ht="16.5" thickBot="1">
      <c r="A34" s="99" t="s">
        <v>91</v>
      </c>
      <c r="B34" s="114"/>
      <c r="C34" s="114"/>
      <c r="D34" s="114"/>
      <c r="E34" s="115">
        <f>SUM(B34:D34)</f>
        <v>0</v>
      </c>
    </row>
    <row r="35" spans="1:5" ht="16.5" thickBot="1">
      <c r="A35" s="104" t="s">
        <v>154</v>
      </c>
      <c r="B35" s="105">
        <f>B24+B32+B34</f>
        <v>22129658</v>
      </c>
      <c r="C35" s="105">
        <f>C24+C32+C34</f>
        <v>-293777</v>
      </c>
      <c r="D35" s="105">
        <f>D24+D32+D34</f>
        <v>-7454769</v>
      </c>
      <c r="E35" s="107">
        <f>B35+C35+D35</f>
        <v>14381112</v>
      </c>
    </row>
    <row r="38" spans="1:3" ht="15.75">
      <c r="A38" s="29" t="s">
        <v>29</v>
      </c>
      <c r="B38" s="30"/>
      <c r="C38" s="31" t="s">
        <v>77</v>
      </c>
    </row>
    <row r="39" spans="1:3" ht="15.75">
      <c r="A39" s="116"/>
      <c r="B39" s="117"/>
      <c r="C39" s="118"/>
    </row>
    <row r="40" spans="1:3" ht="20.25">
      <c r="A40" s="29" t="s">
        <v>30</v>
      </c>
      <c r="B40" s="119"/>
      <c r="C40" s="120" t="s">
        <v>31</v>
      </c>
    </row>
    <row r="41" spans="1:2" ht="15.75">
      <c r="A41" s="121"/>
      <c r="B41" s="122"/>
    </row>
  </sheetData>
  <sheetProtection/>
  <mergeCells count="10">
    <mergeCell ref="A8:A9"/>
    <mergeCell ref="B8:B9"/>
    <mergeCell ref="C8:C9"/>
    <mergeCell ref="D8:D9"/>
    <mergeCell ref="E8:E9"/>
    <mergeCell ref="D2:E2"/>
    <mergeCell ref="A3:E3"/>
    <mergeCell ref="A4:E4"/>
    <mergeCell ref="A5:E5"/>
    <mergeCell ref="A6:B6"/>
  </mergeCells>
  <printOptions/>
  <pageMargins left="0.71" right="0.1968503937007874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Lyublinskaya</dc:creator>
  <cp:keywords/>
  <dc:description/>
  <cp:lastModifiedBy>nazgul</cp:lastModifiedBy>
  <cp:lastPrinted>2014-10-22T07:01:22Z</cp:lastPrinted>
  <dcterms:created xsi:type="dcterms:W3CDTF">2013-03-01T09:35:24Z</dcterms:created>
  <dcterms:modified xsi:type="dcterms:W3CDTF">2014-10-27T06:44:21Z</dcterms:modified>
  <cp:category/>
  <cp:version/>
  <cp:contentType/>
  <cp:contentStatus/>
</cp:coreProperties>
</file>