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81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6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870" windowWidth="21720" windowHeight="8895"/>
  </bookViews>
  <sheets>
    <sheet name="Лист1" sheetId="14" r:id="rId1"/>
    <sheet name="ф1" sheetId="11" r:id="rId2"/>
    <sheet name="ф2" sheetId="1" r:id="rId3"/>
    <sheet name="ф.4" sheetId="12" r:id="rId4"/>
    <sheet name="ф.3" sheetId="13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</externalReferences>
  <definedNames>
    <definedName name="______sh1">'[1]I-Index'!#REF!</definedName>
    <definedName name="_____IV65900">#REF!</definedName>
    <definedName name="_____IV66000">#REF!</definedName>
    <definedName name="_____IV69000">#REF!</definedName>
    <definedName name="_____IV70000">#REF!</definedName>
    <definedName name="_____JA1">#REF!</definedName>
    <definedName name="_____KA1">#REF!</definedName>
    <definedName name="_____LA1">#REF!</definedName>
    <definedName name="_____MIF1">[2]Расчет_Ин!$H$8</definedName>
    <definedName name="_____RA1">#REF!</definedName>
    <definedName name="_____sh1">'[3]I-Index'!#REF!</definedName>
    <definedName name="____A70000">'[4]B-4'!#REF!</definedName>
    <definedName name="____A80000">'[4]B-4'!#REF!</definedName>
    <definedName name="____DAT1">#REF!</definedName>
    <definedName name="____DAT10">#REF!</definedName>
    <definedName name="____DAT2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END1">#REF!</definedName>
    <definedName name="____END2">#REF!</definedName>
    <definedName name="____END4">#REF!</definedName>
    <definedName name="____END6">'[5]п 15'!#REF!</definedName>
    <definedName name="____END7">#REF!</definedName>
    <definedName name="____IV65900">#REF!</definedName>
    <definedName name="____IV66000">#REF!</definedName>
    <definedName name="____IV69000">#REF!</definedName>
    <definedName name="____IV70000">#REF!</definedName>
    <definedName name="____JA1">#REF!</definedName>
    <definedName name="____KA1">#REF!</definedName>
    <definedName name="____LA1">#REF!</definedName>
    <definedName name="____lp280202">#REF!</definedName>
    <definedName name="____MIF1">[6]Расчет_Ин!$H$8</definedName>
    <definedName name="____MIF2">'[7]PIT&amp;PP(2)'!#REF!</definedName>
    <definedName name="____MIF3">'[7]PIT&amp;PP(2)'!#REF!</definedName>
    <definedName name="____RA1">#REF!</definedName>
    <definedName name="____sh1">'[3]I-Index'!#REF!</definedName>
    <definedName name="____sul1">#REF!</definedName>
    <definedName name="___A70000">'[4]B-4'!#REF!</definedName>
    <definedName name="___A80000">'[4]B-4'!#REF!</definedName>
    <definedName name="___DAT1">#REF!</definedName>
    <definedName name="___DAT10">#REF!</definedName>
    <definedName name="___DAT2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END1">#REF!</definedName>
    <definedName name="___END2">#REF!</definedName>
    <definedName name="___END4">#REF!</definedName>
    <definedName name="___END6">'[5]п 15'!#REF!</definedName>
    <definedName name="___END7">#REF!</definedName>
    <definedName name="___IV65900">#REF!</definedName>
    <definedName name="___IV66000">#REF!</definedName>
    <definedName name="___IV69000">#REF!</definedName>
    <definedName name="___IV70000">#REF!</definedName>
    <definedName name="___JA1">#REF!</definedName>
    <definedName name="___KA1">#REF!</definedName>
    <definedName name="___LA1">#REF!</definedName>
    <definedName name="___lp280202">#REF!</definedName>
    <definedName name="___MIF1">[6]Расчет_Ин!$H$8</definedName>
    <definedName name="___MIF2">'[7]PIT&amp;PP(2)'!#REF!</definedName>
    <definedName name="___MIF3">'[7]PIT&amp;PP(2)'!#REF!</definedName>
    <definedName name="___RA1">#REF!</definedName>
    <definedName name="___sh1">'[3]I-Index'!#REF!</definedName>
    <definedName name="___sul1">#REF!</definedName>
    <definedName name="__5450_01" localSheetId="2">#REF!</definedName>
    <definedName name="__5450_01">#REF!</definedName>
    <definedName name="__5456_n" localSheetId="2">#REF!</definedName>
    <definedName name="__5456_n">#REF!</definedName>
    <definedName name="__A70000">'[4]B-4'!#REF!</definedName>
    <definedName name="__A80000">'[4]B-4'!#REF!</definedName>
    <definedName name="__DAT1">#REF!</definedName>
    <definedName name="__DAT10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END1">#REF!</definedName>
    <definedName name="__END2">#REF!</definedName>
    <definedName name="__END4">#REF!</definedName>
    <definedName name="__END6">'[5]п 15'!#REF!</definedName>
    <definedName name="__END7">#REF!</definedName>
    <definedName name="__IV65900">#REF!</definedName>
    <definedName name="__IV66000">#REF!</definedName>
    <definedName name="__IV69000">#REF!</definedName>
    <definedName name="__IV70000">#REF!</definedName>
    <definedName name="__JA1">#REF!</definedName>
    <definedName name="__KA1">#REF!</definedName>
    <definedName name="__LA1">#REF!</definedName>
    <definedName name="__lp280202">#REF!</definedName>
    <definedName name="__MIF1">[6]Расчет_Ин!$H$8</definedName>
    <definedName name="__MIF2">'[7]PIT&amp;PP(2)'!#REF!</definedName>
    <definedName name="__MIF3">'[7]PIT&amp;PP(2)'!#REF!</definedName>
    <definedName name="__RA1">#REF!</definedName>
    <definedName name="__sh1">'[3]I-Index'!#REF!</definedName>
    <definedName name="__spReport3__">[8]BS!#REF!</definedName>
    <definedName name="__sul1">#REF!</definedName>
    <definedName name="_11">#REF!</definedName>
    <definedName name="_123">#REF!</definedName>
    <definedName name="_123Graph_ACHART2" hidden="1">'[9]Prelim Cost'!$B$31:$L$31</definedName>
    <definedName name="_124" hidden="1">'[9]Prelim Cost'!$B$31:$L$31</definedName>
    <definedName name="_23">#REF!</definedName>
    <definedName name="_234">#REF!</definedName>
    <definedName name="_4050_00">#REF!</definedName>
    <definedName name="_4050_01">#REF!</definedName>
    <definedName name="_4050_n">#REF!</definedName>
    <definedName name="_4052_00">#REF!</definedName>
    <definedName name="_4052_01">#REF!</definedName>
    <definedName name="_4052_n">#REF!</definedName>
    <definedName name="_4100_00">#REF!</definedName>
    <definedName name="_4100_01">#REF!</definedName>
    <definedName name="_4100_n">#REF!</definedName>
    <definedName name="_4101_00">#REF!</definedName>
    <definedName name="_4101_01">#REF!</definedName>
    <definedName name="_4101_n">#REF!</definedName>
    <definedName name="_4150_00">#REF!</definedName>
    <definedName name="_4150_01">#REF!</definedName>
    <definedName name="_4150_n">#REF!</definedName>
    <definedName name="_4151_00">#REF!</definedName>
    <definedName name="_4151_01">#REF!</definedName>
    <definedName name="_4151_0333">'[10]A-20'!$E$149</definedName>
    <definedName name="_4151_n">#REF!</definedName>
    <definedName name="_4152_00">#REF!</definedName>
    <definedName name="_4152_01">#REF!</definedName>
    <definedName name="_4152_n">#REF!</definedName>
    <definedName name="_4155_00">#REF!</definedName>
    <definedName name="_4155_01">#REF!</definedName>
    <definedName name="_4155_n">#REF!</definedName>
    <definedName name="_4250_00">#REF!</definedName>
    <definedName name="_4250_01">#REF!</definedName>
    <definedName name="_4250_n">#REF!</definedName>
    <definedName name="_4252_00">#REF!</definedName>
    <definedName name="_4252_01">#REF!</definedName>
    <definedName name="_4252_n">#REF!</definedName>
    <definedName name="_4253_00">#REF!</definedName>
    <definedName name="_4253_01">#REF!</definedName>
    <definedName name="_4253_n">#REF!</definedName>
    <definedName name="_4300_n">#REF!</definedName>
    <definedName name="_4302_00">#REF!</definedName>
    <definedName name="_4302_01">#REF!</definedName>
    <definedName name="_4302_n">#REF!</definedName>
    <definedName name="_4400_n">#REF!</definedName>
    <definedName name="_4401_00">#REF!</definedName>
    <definedName name="_4401_01">#REF!</definedName>
    <definedName name="_4401_n">#REF!</definedName>
    <definedName name="_4405_00">#REF!</definedName>
    <definedName name="_4405_01">#REF!</definedName>
    <definedName name="_4405_n">#REF!</definedName>
    <definedName name="_4411_00">#REF!</definedName>
    <definedName name="_4411_01">#REF!</definedName>
    <definedName name="_4411_n">#REF!</definedName>
    <definedName name="_4414_00">#REF!</definedName>
    <definedName name="_4414_01">#REF!</definedName>
    <definedName name="_4414_n">#REF!</definedName>
    <definedName name="_4417_00">#REF!</definedName>
    <definedName name="_4417_01">#REF!</definedName>
    <definedName name="_4417_n">#REF!</definedName>
    <definedName name="_4420_00">#REF!</definedName>
    <definedName name="_4420_01">#REF!</definedName>
    <definedName name="_4420_n">#REF!</definedName>
    <definedName name="_4424_00">#REF!</definedName>
    <definedName name="_4424_01">#REF!</definedName>
    <definedName name="_4424_n">#REF!</definedName>
    <definedName name="_4449_00">#REF!</definedName>
    <definedName name="_4449_01">#REF!</definedName>
    <definedName name="_4449_n">#REF!</definedName>
    <definedName name="_4450_00">#REF!</definedName>
    <definedName name="_4450_01">#REF!</definedName>
    <definedName name="_4450_n">#REF!</definedName>
    <definedName name="_4490_n">#REF!</definedName>
    <definedName name="_4491_00">#REF!</definedName>
    <definedName name="_4491_01">#REF!</definedName>
    <definedName name="_4491_n">#REF!</definedName>
    <definedName name="_4500_n">#REF!</definedName>
    <definedName name="_4510_00">#REF!</definedName>
    <definedName name="_4510_01">#REF!</definedName>
    <definedName name="_4510_n">#REF!</definedName>
    <definedName name="_4530_00">#REF!</definedName>
    <definedName name="_4530_01">#REF!</definedName>
    <definedName name="_4530_n">#REF!</definedName>
    <definedName name="_4600_n">#REF!</definedName>
    <definedName name="_4601_00">#REF!</definedName>
    <definedName name="_4601_01">#REF!</definedName>
    <definedName name="_4601_n">#REF!</definedName>
    <definedName name="_4603_00">#REF!</definedName>
    <definedName name="_4603_01">#REF!</definedName>
    <definedName name="_4603_n">#REF!</definedName>
    <definedName name="_4604_00">#REF!</definedName>
    <definedName name="_4604_01">#REF!</definedName>
    <definedName name="_4604_n">#REF!</definedName>
    <definedName name="_4606_00">#REF!</definedName>
    <definedName name="_4606_01">#REF!</definedName>
    <definedName name="_4606_n">#REF!</definedName>
    <definedName name="_4607_00">#REF!</definedName>
    <definedName name="_4607_01">#REF!</definedName>
    <definedName name="_4607_n">#REF!</definedName>
    <definedName name="_4608_00">#REF!</definedName>
    <definedName name="_4608_01">#REF!</definedName>
    <definedName name="_4608_n">#REF!</definedName>
    <definedName name="_4700_n">#REF!</definedName>
    <definedName name="_4703_00">#REF!</definedName>
    <definedName name="_4703_01">#REF!</definedName>
    <definedName name="_4703_n">#REF!</definedName>
    <definedName name="_4706_00">#REF!</definedName>
    <definedName name="_4706_01">#REF!</definedName>
    <definedName name="_4706_n">#REF!</definedName>
    <definedName name="_4800_n">#REF!</definedName>
    <definedName name="_4801">#REF!</definedName>
    <definedName name="_4801_00">#REF!</definedName>
    <definedName name="_4801_01">#REF!</definedName>
    <definedName name="_4801_n">#REF!</definedName>
    <definedName name="_4802_00">#REF!</definedName>
    <definedName name="_4802_01">#REF!</definedName>
    <definedName name="_4802_n">#REF!</definedName>
    <definedName name="_4850_00">#REF!</definedName>
    <definedName name="_4850_01">#REF!</definedName>
    <definedName name="_4850_n">#REF!</definedName>
    <definedName name="_4852_00">#REF!</definedName>
    <definedName name="_4852_01">#REF!</definedName>
    <definedName name="_4852_n">#REF!</definedName>
    <definedName name="_4853_00">#REF!</definedName>
    <definedName name="_4853_01">#REF!</definedName>
    <definedName name="_4853_n">#REF!</definedName>
    <definedName name="_4900_00">#REF!</definedName>
    <definedName name="_4900_01">#REF!</definedName>
    <definedName name="_4900_n">#REF!</definedName>
    <definedName name="_4902_00">#REF!</definedName>
    <definedName name="_4920_00">#REF!</definedName>
    <definedName name="_4920_01">#REF!</definedName>
    <definedName name="_4920_n">#REF!</definedName>
    <definedName name="_4921_00">#REF!</definedName>
    <definedName name="_4921_01">#REF!</definedName>
    <definedName name="_4921_n">#REF!</definedName>
    <definedName name="_4922_00">#REF!</definedName>
    <definedName name="_4922_01">#REF!</definedName>
    <definedName name="_4922_n">#REF!</definedName>
    <definedName name="_4940_00">#REF!</definedName>
    <definedName name="_4940_01">#REF!</definedName>
    <definedName name="_4940_n">#REF!</definedName>
    <definedName name="_4942_00">#REF!</definedName>
    <definedName name="_4942_01">#REF!</definedName>
    <definedName name="_4942_n">#REF!</definedName>
    <definedName name="_5000">#REF!</definedName>
    <definedName name="_5000_00">#REF!</definedName>
    <definedName name="_5000_01">#REF!</definedName>
    <definedName name="_5000_n">#REF!</definedName>
    <definedName name="_5023_00">#REF!</definedName>
    <definedName name="_5023_01">#REF!</definedName>
    <definedName name="_5023_n">#REF!</definedName>
    <definedName name="_5054_00">#REF!</definedName>
    <definedName name="_5054_01">#REF!</definedName>
    <definedName name="_5054_n">#REF!</definedName>
    <definedName name="_5113_00">#REF!</definedName>
    <definedName name="_5113_01">#REF!</definedName>
    <definedName name="_5113_n">#REF!</definedName>
    <definedName name="_5120_00">#REF!</definedName>
    <definedName name="_5120_01">#REF!</definedName>
    <definedName name="_5120_n">#REF!</definedName>
    <definedName name="_5120n">#REF!</definedName>
    <definedName name="_5123_00">#REF!</definedName>
    <definedName name="_5123_01">#REF!</definedName>
    <definedName name="_5123_n">#REF!</definedName>
    <definedName name="_5124_00">#REF!</definedName>
    <definedName name="_5124_01">#REF!</definedName>
    <definedName name="_5124_n">#REF!</definedName>
    <definedName name="_5200_00">#REF!</definedName>
    <definedName name="_5200_01">#REF!</definedName>
    <definedName name="_5200_n">#REF!</definedName>
    <definedName name="_5203_00">#REF!</definedName>
    <definedName name="_5203_01">#REF!</definedName>
    <definedName name="_5203_n">#REF!</definedName>
    <definedName name="_5211_00">#REF!</definedName>
    <definedName name="_5211_01">#REF!</definedName>
    <definedName name="_5211_n">#REF!</definedName>
    <definedName name="_5215_00">#REF!</definedName>
    <definedName name="_5215_01">#REF!</definedName>
    <definedName name="_5215_n">#REF!</definedName>
    <definedName name="_5217_00">#REF!</definedName>
    <definedName name="_5217_01">#REF!</definedName>
    <definedName name="_5217_n">#REF!</definedName>
    <definedName name="_5221_00">#REF!</definedName>
    <definedName name="_5221_01">#REF!</definedName>
    <definedName name="_5221_n">#REF!</definedName>
    <definedName name="_5223_00">#REF!</definedName>
    <definedName name="_5223_01">#REF!</definedName>
    <definedName name="_5223_n">#REF!</definedName>
    <definedName name="_5229_00">#REF!</definedName>
    <definedName name="_5229_01">#REF!</definedName>
    <definedName name="_5229_n">#REF!</definedName>
    <definedName name="_5302_00">#REF!</definedName>
    <definedName name="_5302_01">#REF!</definedName>
    <definedName name="_5302_n">#REF!</definedName>
    <definedName name="_5400_00">#REF!</definedName>
    <definedName name="_5400_01">#REF!</definedName>
    <definedName name="_5400_n">#REF!</definedName>
    <definedName name="_5402_00">#REF!</definedName>
    <definedName name="_5402_01">#REF!</definedName>
    <definedName name="_5402_n">#REF!</definedName>
    <definedName name="_5450_00">#REF!</definedName>
    <definedName name="_5450_01">#REF!</definedName>
    <definedName name="_5450_n">#REF!</definedName>
    <definedName name="_5451_00">#REF!</definedName>
    <definedName name="_5451_01">#REF!</definedName>
    <definedName name="_5451_n">#REF!</definedName>
    <definedName name="_5452_00">#REF!</definedName>
    <definedName name="_5452_01">#REF!</definedName>
    <definedName name="_5452_n">#REF!</definedName>
    <definedName name="_5455_00">#REF!</definedName>
    <definedName name="_5455_01">#REF!</definedName>
    <definedName name="_5455_n">#REF!</definedName>
    <definedName name="_5456_00">#REF!</definedName>
    <definedName name="_5456_01">#REF!</definedName>
    <definedName name="_5456_n">#REF!</definedName>
    <definedName name="_5458_00">#REF!</definedName>
    <definedName name="_5458_01">#REF!</definedName>
    <definedName name="_5458_n">#REF!</definedName>
    <definedName name="_5459_00">#REF!</definedName>
    <definedName name="_5459_01">#REF!</definedName>
    <definedName name="_5459_n">#REF!</definedName>
    <definedName name="_5500">#REF!</definedName>
    <definedName name="_5500_00">#REF!</definedName>
    <definedName name="_5500_01">#REF!</definedName>
    <definedName name="_5510_00">#REF!</definedName>
    <definedName name="_5510_01">#REF!</definedName>
    <definedName name="_5510_n">#REF!</definedName>
    <definedName name="_5530_00">#REF!</definedName>
    <definedName name="_5530_01">#REF!</definedName>
    <definedName name="_5530_n">#REF!</definedName>
    <definedName name="_5600">#REF!</definedName>
    <definedName name="_5600_00">#REF!</definedName>
    <definedName name="_5600_01">#REF!</definedName>
    <definedName name="_5600_n">#REF!</definedName>
    <definedName name="_5601_00">#REF!</definedName>
    <definedName name="_5601_01">#REF!</definedName>
    <definedName name="_5601_n">#REF!</definedName>
    <definedName name="_5602_00">#REF!</definedName>
    <definedName name="_5602_01">#REF!</definedName>
    <definedName name="_5602_n">#REF!</definedName>
    <definedName name="_5603_00">#REF!</definedName>
    <definedName name="_5603_01">#REF!</definedName>
    <definedName name="_5603_n">#REF!</definedName>
    <definedName name="_5604_00">#REF!</definedName>
    <definedName name="_5604_01">#REF!</definedName>
    <definedName name="_5604_n">#REF!</definedName>
    <definedName name="_5607_00">#REF!</definedName>
    <definedName name="_5607_01">#REF!</definedName>
    <definedName name="_5607_n">#REF!</definedName>
    <definedName name="_5608_00">#REF!</definedName>
    <definedName name="_5608_01">#REF!</definedName>
    <definedName name="_5608_n">#REF!</definedName>
    <definedName name="_5700_00">#REF!</definedName>
    <definedName name="_5700_01">#REF!</definedName>
    <definedName name="_5700_n">#REF!</definedName>
    <definedName name="_5703_00">#REF!</definedName>
    <definedName name="_5703_01">#REF!</definedName>
    <definedName name="_5703_n">#REF!</definedName>
    <definedName name="_5706_00">#REF!</definedName>
    <definedName name="_5706_01">#REF!</definedName>
    <definedName name="_5706_n">#REF!</definedName>
    <definedName name="_5720_00">#REF!</definedName>
    <definedName name="_5720_01">#REF!</definedName>
    <definedName name="_5720_n">#REF!</definedName>
    <definedName name="_5721_00">#REF!</definedName>
    <definedName name="_5721_01">#REF!</definedName>
    <definedName name="_5721_n">#REF!</definedName>
    <definedName name="_5722_00">#REF!</definedName>
    <definedName name="_5722_01">#REF!</definedName>
    <definedName name="_5722_n">#REF!</definedName>
    <definedName name="_5723_00">#REF!</definedName>
    <definedName name="_5723_01">#REF!</definedName>
    <definedName name="_5723_n">#REF!</definedName>
    <definedName name="_5724_00">#REF!</definedName>
    <definedName name="_5724_01">#REF!</definedName>
    <definedName name="_5724_n">#REF!</definedName>
    <definedName name="_5725_00">#REF!</definedName>
    <definedName name="_5725_01">#REF!</definedName>
    <definedName name="_5725_n">#REF!</definedName>
    <definedName name="_5726_00">#REF!</definedName>
    <definedName name="_5726_01">#REF!</definedName>
    <definedName name="_5726_n">#REF!</definedName>
    <definedName name="_5727_00">#REF!</definedName>
    <definedName name="_5727_01">#REF!</definedName>
    <definedName name="_5727_n">#REF!</definedName>
    <definedName name="_5728_00">#REF!</definedName>
    <definedName name="_5728_01">#REF!</definedName>
    <definedName name="_5728_n">#REF!</definedName>
    <definedName name="_5729_00">#REF!</definedName>
    <definedName name="_5729_01">#REF!</definedName>
    <definedName name="_5729_n">#REF!</definedName>
    <definedName name="_5740_00">#REF!</definedName>
    <definedName name="_5740_01">#REF!</definedName>
    <definedName name="_5740_n">#REF!</definedName>
    <definedName name="_5741_00">#REF!</definedName>
    <definedName name="_5741_01">#REF!</definedName>
    <definedName name="_5741_n">#REF!</definedName>
    <definedName name="_5742_00">#REF!</definedName>
    <definedName name="_5742_01">#REF!</definedName>
    <definedName name="_5742_n">#REF!</definedName>
    <definedName name="_5743_00">#REF!</definedName>
    <definedName name="_5743_01">#REF!</definedName>
    <definedName name="_5743_n">#REF!</definedName>
    <definedName name="_5744_00">#REF!</definedName>
    <definedName name="_5744_01">#REF!</definedName>
    <definedName name="_5744_n">#REF!</definedName>
    <definedName name="_5745_00">#REF!</definedName>
    <definedName name="_5745_01">#REF!</definedName>
    <definedName name="_5745_n">#REF!</definedName>
    <definedName name="_5746_00">#REF!</definedName>
    <definedName name="_5746_01">#REF!</definedName>
    <definedName name="_5746_n">#REF!</definedName>
    <definedName name="_5747_00">#REF!</definedName>
    <definedName name="_5747_01">#REF!</definedName>
    <definedName name="_5747_n">#REF!</definedName>
    <definedName name="_5748_00">#REF!</definedName>
    <definedName name="_5748_01">#REF!</definedName>
    <definedName name="_5748_n">#REF!</definedName>
    <definedName name="_5760_00">#REF!</definedName>
    <definedName name="_5760_01">#REF!</definedName>
    <definedName name="_5760_n">#REF!</definedName>
    <definedName name="_5761_00">#REF!</definedName>
    <definedName name="_5761_01">#REF!</definedName>
    <definedName name="_5761_n">#REF!</definedName>
    <definedName name="_5762_00">#REF!</definedName>
    <definedName name="_5762_01">#REF!</definedName>
    <definedName name="_5762_n">#REF!</definedName>
    <definedName name="_5763_00">#REF!</definedName>
    <definedName name="_5763_01">#REF!</definedName>
    <definedName name="_5763_n">#REF!</definedName>
    <definedName name="_5764_00">#REF!</definedName>
    <definedName name="_5764_01">#REF!</definedName>
    <definedName name="_5764_n">#REF!</definedName>
    <definedName name="_5765_00">#REF!</definedName>
    <definedName name="_5765_01">#REF!</definedName>
    <definedName name="_5765_n">#REF!</definedName>
    <definedName name="_5766_00">#REF!</definedName>
    <definedName name="_5766_01">#REF!</definedName>
    <definedName name="_5766_n">#REF!</definedName>
    <definedName name="_5767_00">#REF!</definedName>
    <definedName name="_5767_01">#REF!</definedName>
    <definedName name="_5767_n">#REF!</definedName>
    <definedName name="_5768_00">#REF!</definedName>
    <definedName name="_5768_01">#REF!</definedName>
    <definedName name="_5768_n">#REF!</definedName>
    <definedName name="_5769_00">#REF!</definedName>
    <definedName name="_5769_01">#REF!</definedName>
    <definedName name="_5769_n">#REF!</definedName>
    <definedName name="_5780_00">#REF!</definedName>
    <definedName name="_5780_01">#REF!</definedName>
    <definedName name="_5780_n">#REF!</definedName>
    <definedName name="_5781_00">#REF!</definedName>
    <definedName name="_5781_01">#REF!</definedName>
    <definedName name="_5781_n">#REF!</definedName>
    <definedName name="_5782_00">#REF!</definedName>
    <definedName name="_5782_01">#REF!</definedName>
    <definedName name="_5782_n">#REF!</definedName>
    <definedName name="_5783_00">#REF!</definedName>
    <definedName name="_5783_01">#REF!</definedName>
    <definedName name="_5783_n">#REF!</definedName>
    <definedName name="_5787_00">#REF!</definedName>
    <definedName name="_5787_01">#REF!</definedName>
    <definedName name="_5787_n">#REF!</definedName>
    <definedName name="_5788_00">#REF!</definedName>
    <definedName name="_5788_01">#REF!</definedName>
    <definedName name="_5788_n">#REF!</definedName>
    <definedName name="_5800_00">#REF!</definedName>
    <definedName name="_5800_01">#REF!</definedName>
    <definedName name="_5800_n">#REF!</definedName>
    <definedName name="_5801_00">#REF!</definedName>
    <definedName name="_5801_01">#REF!</definedName>
    <definedName name="_5801_n">#REF!</definedName>
    <definedName name="_5802_00">#REF!</definedName>
    <definedName name="_5802_01">#REF!</definedName>
    <definedName name="_5802_n">#REF!</definedName>
    <definedName name="_5850_00">#REF!</definedName>
    <definedName name="_5850_01">#REF!</definedName>
    <definedName name="_5850_n">#REF!</definedName>
    <definedName name="_5852_00">#REF!</definedName>
    <definedName name="_5852_01">#REF!</definedName>
    <definedName name="_5852_n">#REF!</definedName>
    <definedName name="_5900_00">#REF!</definedName>
    <definedName name="_5900_01">#REF!</definedName>
    <definedName name="_5900_n">#REF!</definedName>
    <definedName name="_5920_00">#REF!</definedName>
    <definedName name="_5920_01">#REF!</definedName>
    <definedName name="_5920_n">#REF!</definedName>
    <definedName name="_5921_00">#REF!</definedName>
    <definedName name="_5921_01">#REF!</definedName>
    <definedName name="_5921_n">#REF!</definedName>
    <definedName name="_5922_00">#REF!</definedName>
    <definedName name="_5922_01">#REF!</definedName>
    <definedName name="_5922_n">#REF!</definedName>
    <definedName name="_5940_00">#REF!</definedName>
    <definedName name="_5940_01">#REF!</definedName>
    <definedName name="_5940_n">#REF!</definedName>
    <definedName name="_5942_00">#REF!</definedName>
    <definedName name="_5942_01">#REF!</definedName>
    <definedName name="_5942_n">#REF!</definedName>
    <definedName name="_5999_00">#REF!</definedName>
    <definedName name="_5999_01">#REF!</definedName>
    <definedName name="_5999_n">#REF!</definedName>
    <definedName name="_a">#REF!</definedName>
    <definedName name="_a_">#REF!</definedName>
    <definedName name="_A70000">'[4]B-4'!#REF!</definedName>
    <definedName name="_A80000">'[4]B-4'!#REF!</definedName>
    <definedName name="_b">#REF!</definedName>
    <definedName name="_b_">#REF!</definedName>
    <definedName name="_DAT1">#REF!</definedName>
    <definedName name="_DAT10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dc">#REF!</definedName>
    <definedName name="_END1">#REF!</definedName>
    <definedName name="_END2">#REF!</definedName>
    <definedName name="_END4">#REF!</definedName>
    <definedName name="_END6">'[5]п 15'!#REF!</definedName>
    <definedName name="_END7">#REF!</definedName>
    <definedName name="_h">#REF!</definedName>
    <definedName name="_IV65900">#REF!</definedName>
    <definedName name="_IV66000">#REF!</definedName>
    <definedName name="_IV69000">#REF!</definedName>
    <definedName name="_IV70000">#REF!</definedName>
    <definedName name="_JA1">#REF!</definedName>
    <definedName name="_KA1">#REF!</definedName>
    <definedName name="_Key1" hidden="1">#REF!</definedName>
    <definedName name="_Key2" hidden="1">#REF!</definedName>
    <definedName name="_LA1">#REF!</definedName>
    <definedName name="_lp280202">#REF!</definedName>
    <definedName name="_MIF1">[6]Расчет_Ин!$H$8</definedName>
    <definedName name="_MIF2">'[7]PIT&amp;PP(2)'!#REF!</definedName>
    <definedName name="_MIF3">'[7]PIT&amp;PP(2)'!#REF!</definedName>
    <definedName name="_RA1">#REF!</definedName>
    <definedName name="_sh1">'[11]I-Index'!#REF!</definedName>
    <definedName name="_Sort" hidden="1">#REF!</definedName>
    <definedName name="_sul1">#REF!</definedName>
    <definedName name="_tax">#REF!</definedName>
    <definedName name="_tax_">#REF!</definedName>
    <definedName name="_xx_34_Dc">#REF!</definedName>
    <definedName name="a" hidden="1">'[12]Prelim Cost'!$B$31:$L$31</definedName>
    <definedName name="a_">#REF!</definedName>
    <definedName name="Account_Balance">#REF!</definedName>
    <definedName name="Actual">[13]DATA!ActualQry</definedName>
    <definedName name="ADSDF">[0]!ADSDF</definedName>
    <definedName name="Alloc1_Fact_Rang1_1">#REF!</definedName>
    <definedName name="Alloc1_Fact_Rang1_2">#REF!</definedName>
    <definedName name="Alloc1_Fact_Rang1_3">#REF!</definedName>
    <definedName name="Alloc1_Fact_Rang1_4">#REF!</definedName>
    <definedName name="Alloc1_Fact_Rang1_5">#REF!</definedName>
    <definedName name="Alloc1_Fact_Rang1_6">#REF!</definedName>
    <definedName name="Alloc1_Fact_Rang1_7">#REF!</definedName>
    <definedName name="Alloc1_Fact_Rang1_8">#REF!</definedName>
    <definedName name="Alloc1_Fact_Rang2_2">#REF!</definedName>
    <definedName name="Alloc1_Fact_Rang2_3">#REF!</definedName>
    <definedName name="Alloc1_Fact_Rang2_4">#REF!</definedName>
    <definedName name="Alloc1_Fact_Rang2_5">#REF!</definedName>
    <definedName name="Alloc1_Fact_Rang2_6">#REF!</definedName>
    <definedName name="Alloc1_Fact_Rang2_7">#REF!</definedName>
    <definedName name="Alloc1_Fact_Rang2_8">#REF!</definedName>
    <definedName name="Alloc1_Fact_Rang3_3">#REF!</definedName>
    <definedName name="Alloc1_Fact_Rang3_4">#REF!</definedName>
    <definedName name="Alloc1_Fact_Rang3_5">#REF!</definedName>
    <definedName name="Alloc1_Fact_Rang3_6">#REF!</definedName>
    <definedName name="Alloc1_Fact_Rang3_7">#REF!</definedName>
    <definedName name="Alloc1_Fact_Rang3_8">#REF!</definedName>
    <definedName name="Alloc1_Fact_Rang4_4">#REF!</definedName>
    <definedName name="Alloc1_Fact_Rang4_5">#REF!</definedName>
    <definedName name="Alloc1_Fact_Rang4_6">#REF!</definedName>
    <definedName name="Alloc1_Fact_Rang4_7">#REF!</definedName>
    <definedName name="Alloc1_Fact_Rang4_8">#REF!</definedName>
    <definedName name="Alloc1_Fact_Rang5_5">#REF!</definedName>
    <definedName name="Alloc1_Fact_Rang5_6">#REF!</definedName>
    <definedName name="Alloc1_Fact_Rang5_7">#REF!</definedName>
    <definedName name="Alloc1_Fact_Rang5_8">#REF!</definedName>
    <definedName name="Alloc1_Fact_Rang6_6">#REF!</definedName>
    <definedName name="Alloc1_Fact_Rang6_7">#REF!</definedName>
    <definedName name="Alloc1_Fact_Rang6_8">#REF!</definedName>
    <definedName name="Alloc1_Fact_Rang7_7">#REF!</definedName>
    <definedName name="Alloc1_Fact_Rang7_8">#REF!</definedName>
    <definedName name="Alloc1_Fact_Rang8_8">#REF!</definedName>
    <definedName name="Alloc2_Fact_Rang1_1">#REF!</definedName>
    <definedName name="Alloc2_Fact_Rang1_2">#REF!</definedName>
    <definedName name="Alloc2_Fact_Rang1_3">#REF!</definedName>
    <definedName name="Alloc2_Fact_Rang1_4">#REF!</definedName>
    <definedName name="Alloc2_Fact_Rang1_5">#REF!</definedName>
    <definedName name="Alloc2_Fact_Rang1_6">#REF!</definedName>
    <definedName name="Alloc2_Fact_Rang1_7">#REF!</definedName>
    <definedName name="Alloc2_Fact_Rang1_8">#REF!</definedName>
    <definedName name="Alloc2_Fact_Rang2_2">#REF!</definedName>
    <definedName name="Alloc2_Fact_Rang2_3">#REF!</definedName>
    <definedName name="Alloc2_Fact_Rang2_4">#REF!</definedName>
    <definedName name="Alloc2_Fact_Rang2_5">#REF!</definedName>
    <definedName name="Alloc2_Fact_Rang2_6">#REF!</definedName>
    <definedName name="Alloc2_Fact_Rang2_7">#REF!</definedName>
    <definedName name="Alloc2_Fact_Rang2_8">#REF!</definedName>
    <definedName name="Alloc2_Fact_Rang3_3">#REF!</definedName>
    <definedName name="Alloc2_Fact_Rang3_4">#REF!</definedName>
    <definedName name="Alloc2_Fact_Rang3_5">#REF!</definedName>
    <definedName name="Alloc2_Fact_Rang3_6">#REF!</definedName>
    <definedName name="Alloc2_Fact_Rang3_7">#REF!</definedName>
    <definedName name="Alloc2_Fact_Rang3_8">#REF!</definedName>
    <definedName name="Alloc2_Fact_Rang4_4">#REF!</definedName>
    <definedName name="Alloc2_Fact_Rang4_5">#REF!</definedName>
    <definedName name="Alloc2_Fact_Rang4_6">#REF!</definedName>
    <definedName name="Alloc2_Fact_Rang4_7">#REF!</definedName>
    <definedName name="Alloc2_Fact_Rang4_8">#REF!</definedName>
    <definedName name="Alloc2_Fact_Rang5_5">#REF!</definedName>
    <definedName name="Alloc2_Fact_Rang5_6">#REF!</definedName>
    <definedName name="Alloc2_Fact_Rang5_7">#REF!</definedName>
    <definedName name="Alloc2_Fact_Rang5_8">#REF!</definedName>
    <definedName name="Alloc2_Fact_Rang6_6">#REF!</definedName>
    <definedName name="Alloc2_Fact_Rang6_7">#REF!</definedName>
    <definedName name="Alloc2_Fact_Rang6_8">#REF!</definedName>
    <definedName name="Alloc2_Fact_Rang7_7">#REF!</definedName>
    <definedName name="Alloc2_Fact_Rang7_8">#REF!</definedName>
    <definedName name="Alloc2_Fact_Rang8_8">#REF!</definedName>
    <definedName name="ANLAGE_III">[14]Anlagevermögen!$A$1:$Z$29</definedName>
    <definedName name="ARA_Threshold">'[15]Bal Sheet'!#REF!</definedName>
    <definedName name="ARP_Threshold">'[15]Bal Sheet'!#REF!</definedName>
    <definedName name="AS2DocOpenMode" hidden="1">"AS2DocumentEdit"</definedName>
    <definedName name="AS2HasNoAutoHeaderFooter">"OFF"</definedName>
    <definedName name="AS2NamedRange" hidden="1">15</definedName>
    <definedName name="AS2ReportLS" hidden="1">1</definedName>
    <definedName name="AS2StaticLS" hidden="1">[16]Securities!A1</definedName>
    <definedName name="AS2SyncStepLS" hidden="1">0</definedName>
    <definedName name="AS2TickmarkLS" hidden="1">#REF!</definedName>
    <definedName name="AS2VersionLS" hidden="1">300</definedName>
    <definedName name="asdf">#REF!</definedName>
    <definedName name="asfasf">#REF!</definedName>
    <definedName name="AuditDate">[17]SMSTemp!$B$4</definedName>
    <definedName name="B">#REF!</definedName>
    <definedName name="b_">#REF!</definedName>
    <definedName name="BALSHT">#REF!</definedName>
    <definedName name="basic_level">'[18]Threshold Table'!$A$6:$C$11</definedName>
    <definedName name="bcm">'[12]CamKum Prod'!$H$11</definedName>
    <definedName name="Bd_">#REF!</definedName>
    <definedName name="BG_Del" hidden="1">15</definedName>
    <definedName name="BG_Ins" hidden="1">4</definedName>
    <definedName name="BG_Mod" hidden="1">6</definedName>
    <definedName name="BILAN">[19]!BILAN</definedName>
    <definedName name="bolag">[20]Tabeller!$B$25</definedName>
    <definedName name="bomb">'[21]O-20'!#REF!</definedName>
    <definedName name="CARLSB_IC">#REF!</definedName>
    <definedName name="CASH">#REF!</definedName>
    <definedName name="CASHCVNMAY">'[22]Cash CCI Detail'!$G$28+'[22]Cash CCI Detail'!$K$107</definedName>
    <definedName name="Cashflow2">[23]База!$A$1:$T$65536</definedName>
    <definedName name="ccoppy">[0]!ccoppy</definedName>
    <definedName name="cellIsStratified">'[24]J-55'!$B$39</definedName>
    <definedName name="cellProjectedMisstatementWarning">'[24]J-55'!$A$141</definedName>
    <definedName name="cellSampleSize">'[24]J-55'!$B$62</definedName>
    <definedName name="cellSampleSizeWarning">'[24]J-55'!$A$140</definedName>
    <definedName name="cellSSF">'[24]J-55'!$B$44</definedName>
    <definedName name="cf">#REF!</definedName>
    <definedName name="cf_03">#REF!</definedName>
    <definedName name="CF_2003">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FSTATEMENT">#REF!</definedName>
    <definedName name="CHF">91.92</definedName>
    <definedName name="cig">[25]Anlagevermögen!$A$1:$Z$29</definedName>
    <definedName name="ClientName">[17]SMSTemp!$B$3</definedName>
    <definedName name="COA">#REF!</definedName>
    <definedName name="Code">#REF!</definedName>
    <definedName name="Code_rang1_1">#REF!</definedName>
    <definedName name="Code_rang1_2">#REF!</definedName>
    <definedName name="Code_rang1_3">#REF!</definedName>
    <definedName name="Code_rang1_4">#REF!</definedName>
    <definedName name="Code_rang1_5">#REF!</definedName>
    <definedName name="Code_rang1_6">#REF!</definedName>
    <definedName name="Code_rang1_7">#REF!</definedName>
    <definedName name="Code_rang1_8">#REF!</definedName>
    <definedName name="Code_rang2_2">#REF!</definedName>
    <definedName name="Code_rang2_3">#REF!</definedName>
    <definedName name="Code_rang2_4">#REF!</definedName>
    <definedName name="Code_rang2_5">#REF!</definedName>
    <definedName name="Code_rang2_6">#REF!</definedName>
    <definedName name="Code_rang2_7">#REF!</definedName>
    <definedName name="Code_rang2_8">#REF!</definedName>
    <definedName name="Code_rang3_3">#REF!</definedName>
    <definedName name="Code_rang3_4">#REF!</definedName>
    <definedName name="Code_rang3_5">#REF!</definedName>
    <definedName name="Code_rang3_6">#REF!</definedName>
    <definedName name="Code_rang3_7">#REF!</definedName>
    <definedName name="Code_rang3_8">#REF!</definedName>
    <definedName name="Code_rang4_4">#REF!</definedName>
    <definedName name="Code_rang4_5">#REF!</definedName>
    <definedName name="Code_rang4_6">#REF!</definedName>
    <definedName name="Code_rang4_7">#REF!</definedName>
    <definedName name="Code_rang4_8">#REF!</definedName>
    <definedName name="Code_rang5_5">#REF!</definedName>
    <definedName name="Code_rang5_6">#REF!</definedName>
    <definedName name="Code_rang5_7">#REF!</definedName>
    <definedName name="Code_rang5_8">#REF!</definedName>
    <definedName name="Code_rang6_6">#REF!</definedName>
    <definedName name="Code_rang6_7">#REF!</definedName>
    <definedName name="Code_rang6_8">#REF!</definedName>
    <definedName name="Code_rang7_7">#REF!</definedName>
    <definedName name="Code_rang7_8">#REF!</definedName>
    <definedName name="Code_rang8_8">#REF!</definedName>
    <definedName name="COGS">[26]IS!#REF!</definedName>
    <definedName name="conect_name">#REF!</definedName>
    <definedName name="connect_name">#REF!</definedName>
    <definedName name="copy">[0]!copy</definedName>
    <definedName name="copy1">[0]!copy1</definedName>
    <definedName name="copy1234">[0]!copy1234</definedName>
    <definedName name="cost">#REF!</definedName>
    <definedName name="count">'[27]G-40'!$B$26:$B$31</definedName>
    <definedName name="country">[28]misc!$B$1</definedName>
    <definedName name="Coupon_rate">#REF!</definedName>
    <definedName name="Coupon_rate_IBRD_05_2">#REF!</definedName>
    <definedName name="cr_f700_________________">#REF!</definedName>
    <definedName name="crkf" hidden="1">{#N/A,#N/A,FALSE,"Aging Summary";#N/A,#N/A,FALSE,"Ratio Analysis";#N/A,#N/A,FALSE,"Test 120 Day Accts";#N/A,#N/A,FALSE,"Tickmarks"}</definedName>
    <definedName name="curIntCo">[29]ДДС!$E$4</definedName>
    <definedName name="currency">[30]Tabeller!$K$15</definedName>
    <definedName name="Current">#REF!</definedName>
    <definedName name="CY_Accounts_Receivable">#REF!</definedName>
    <definedName name="CY_Administration">'[15]Income Statement'!#REF!</definedName>
    <definedName name="CY_Cash">#REF!</definedName>
    <definedName name="CY_Common_Equity">#REF!</definedName>
    <definedName name="CY_Cost_of_Sales">'[15]Income Statement'!#REF!</definedName>
    <definedName name="CY_Current_Liabilities">'[15]Bal Sheet'!#REF!</definedName>
    <definedName name="CY_Depreciation">'[15]Income Statement'!#REF!</definedName>
    <definedName name="CY_Gross_Profit">'[15]Income Statement'!#REF!</definedName>
    <definedName name="CY_Inc_Bef_Tax">#REF!</definedName>
    <definedName name="CY_Intangible_Assets">#REF!</definedName>
    <definedName name="CY_Interest_Expense">'[15]Income Statement'!#REF!</definedName>
    <definedName name="CY_Inventory">#REF!</definedName>
    <definedName name="CY_LIABIL_EQUITY">#REF!</definedName>
    <definedName name="CY_LT_Debt">#REF!</definedName>
    <definedName name="CY_Market_Value_of_Equity">'[15]Income Statement'!#REF!</definedName>
    <definedName name="CY_Marketable_Sec">'[15]Bal Sheet'!#REF!</definedName>
    <definedName name="CY_NET_PROFIT">'[15]Income Statement'!#REF!</definedName>
    <definedName name="CY_Net_Revenue">#REF!</definedName>
    <definedName name="CY_Operating_Income">'[15]Income Statement'!#REF!</definedName>
    <definedName name="CY_Other">'[15]Income Statement'!#REF!</definedName>
    <definedName name="CY_Other_Curr_Assets">#REF!</definedName>
    <definedName name="CY_Other_LT_Assets">'[15]Bal Sheet'!#REF!</definedName>
    <definedName name="CY_Other_LT_Liabilities">#REF!</definedName>
    <definedName name="CY_Preferred_Stock">'[15]Bal Sheet'!#REF!</definedName>
    <definedName name="CY_QUICK_ASSETS">#REF!</definedName>
    <definedName name="CY_Retained_Earnings">#REF!</definedName>
    <definedName name="CY_Selling">'[15]Income Statement'!#REF!</definedName>
    <definedName name="CY_Tangible_Assets">#REF!</definedName>
    <definedName name="CY_Tangible_Net_Worth">'[15]Income Statement'!#REF!</definedName>
    <definedName name="CY_Taxes">'[15]Income Statement'!#REF!</definedName>
    <definedName name="CY_TOTAL_ASSETS">#REF!</definedName>
    <definedName name="CY_TOTAL_CURR_ASSETS">#REF!</definedName>
    <definedName name="CY_TOTAL_DEBT">#REF!</definedName>
    <definedName name="CY_TOTAL_EQUITY">#REF!</definedName>
    <definedName name="CY_Working_Capital">'[15]Income Statement'!#REF!</definedName>
    <definedName name="cyp">'[31]FS-97'!$BA$90</definedName>
    <definedName name="D">'[9]Prelim Cost'!$B$36:$L$36</definedName>
    <definedName name="Daily_coupon">#REF!</definedName>
    <definedName name="Daily_coupon_04">#REF!</definedName>
    <definedName name="Daily_coupon_07">#REF!</definedName>
    <definedName name="Daily_coupon_IBRD_05_2">#REF!</definedName>
    <definedName name="Date_of_Maturity">#REF!</definedName>
    <definedName name="Date_of_Purchase">#REF!</definedName>
    <definedName name="ddd">#REF!</definedName>
    <definedName name="def_gen_book">#REF!</definedName>
    <definedName name="def_templ_book">#REF!</definedName>
    <definedName name="DEM">68.91</definedName>
    <definedName name="Depreciation_OGA">'[32]16'!$O$24</definedName>
    <definedName name="Depreciation_PPE">'[32]12'!$N$48</definedName>
    <definedName name="Difference">#REF!</definedName>
    <definedName name="Dirty_Price">#REF!</definedName>
    <definedName name="Disaggregations">#REF!</definedName>
    <definedName name="dItemsToTest">'[24]J-55'!$B$58</definedName>
    <definedName name="dName">'[24]J-55'!$B$3</definedName>
    <definedName name="dPlanningMateriality">'[24]J-55'!$B$46</definedName>
    <definedName name="dProjectedBookValue">'[24]J-55'!$B$93</definedName>
    <definedName name="dProjectedBookValueStratified">'[24]J-55'!$B$120</definedName>
    <definedName name="dProjectedNumbersOfItems">'[24]J-55'!$D$93</definedName>
    <definedName name="dProjectedNumbersOfItemsStratified">'[24]J-55'!$D$120</definedName>
    <definedName name="dsadas">#REF!</definedName>
    <definedName name="dsadsa">#REF!</definedName>
    <definedName name="dSampleSize">'[24]J-55'!$B$62</definedName>
    <definedName name="dsn">#REF!</definedName>
    <definedName name="dTotalPopulationBookValue">'[24]J-55'!$B$50</definedName>
    <definedName name="dTotalProjectedBookValue">'[24]J-55'!$B$122</definedName>
    <definedName name="dTotalProjectedNumbersOfItems">'[24]J-55'!$D$122</definedName>
    <definedName name="dTotIndSignItems">'[24]J-55'!$B$84</definedName>
    <definedName name="E3_function">#REF!</definedName>
    <definedName name="EAR">#REF!</definedName>
    <definedName name="ee" hidden="1">'[9]Prelim Cost'!$B$36:$L$36</definedName>
    <definedName name="eee">#REF!</definedName>
    <definedName name="eeee" hidden="1">'[9]Prelim Cost'!$B$33:$L$33</definedName>
    <definedName name="END">#REF!</definedName>
    <definedName name="entity">[30]Tabeller!$B$22</definedName>
    <definedName name="Entity_name">'[33]std tabel'!$H$4</definedName>
    <definedName name="er" hidden="1">'[9]Prelim Cost'!$B$31:$L$31</definedName>
    <definedName name="Error">[34]Anlagevermögen!$A$1:$Z$29</definedName>
    <definedName name="est">[20]Tabeller!$H$17</definedName>
    <definedName name="EUR">134.77</definedName>
    <definedName name="EV__EVCOM_OPTIONS__" hidden="1">8</definedName>
    <definedName name="EV__EXPOPTIONS__" hidden="1">0</definedName>
    <definedName name="EV__LASTREFTIME__" hidden="1">"(GMT+06:00)6/19/2011 14:42:11"</definedName>
    <definedName name="EV__MAXEXPCOLS__" hidden="1">100</definedName>
    <definedName name="EV__MAXEXPROWS__" hidden="1">1000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xchange_Rate_Purchase">#REF!</definedName>
    <definedName name="Expected_balance">#REF!</definedName>
    <definedName name="Expense">#REF!</definedName>
    <definedName name="F_BEG">#REF!</definedName>
    <definedName name="F_END">#REF!</definedName>
    <definedName name="F10_EXCHANGE">#REF!</definedName>
    <definedName name="F11_M8">#REF!</definedName>
    <definedName name="F12_PLEDG">#REF!</definedName>
    <definedName name="F14_EQUITY">#REF!</definedName>
    <definedName name="F15_ACCRUED">#REF!</definedName>
    <definedName name="F16_SHARES">#REF!</definedName>
    <definedName name="F17_">#REF!</definedName>
    <definedName name="F18_CashFlow">#REF!</definedName>
    <definedName name="F19_INTERCSALES">#REF!</definedName>
    <definedName name="F2_BS">#REF!</definedName>
    <definedName name="F22_INVENT">#REF!</definedName>
    <definedName name="F28_">#REF!</definedName>
    <definedName name="F33A_">#REF!</definedName>
    <definedName name="F33B">#REF!</definedName>
    <definedName name="F33B_">#REF!</definedName>
    <definedName name="F34_PROV">#REF!</definedName>
    <definedName name="F35_ASSOC">#REF!</definedName>
    <definedName name="F4_Reconcile">#REF!</definedName>
    <definedName name="F5_Interc">#REF!</definedName>
    <definedName name="F6A_1803">#REF!</definedName>
    <definedName name="F6A_1806">#REF!</definedName>
    <definedName name="F6A_1816">#REF!</definedName>
    <definedName name="F6B_1808">#REF!</definedName>
    <definedName name="F6B_1811">#REF!</definedName>
    <definedName name="F6C_1801">#REF!</definedName>
    <definedName name="F6C_1820">#REF!</definedName>
    <definedName name="F7A_1701">#REF!</definedName>
    <definedName name="F7A_1702">#REF!</definedName>
    <definedName name="F7B_1700">#REF!</definedName>
    <definedName name="F7B_2795">#REF!</definedName>
    <definedName name="F7C_2861">#REF!</definedName>
    <definedName name="F8_">#REF!</definedName>
    <definedName name="fd">#REF!</definedName>
    <definedName name="fdjfd">#REF!</definedName>
    <definedName name="fdjlsj">#REF!</definedName>
    <definedName name="ffk">[35]ЯНВАРЬ!#REF!</definedName>
    <definedName name="fg">#REF!</definedName>
    <definedName name="Fibor_Rate_12">#REF!</definedName>
    <definedName name="Fibor_Rate_3">#REF!</definedName>
    <definedName name="Fibor_Rate_6">#REF!</definedName>
    <definedName name="FISCAL_YEARS">#REF!</definedName>
    <definedName name="fjsf">#REF!</definedName>
    <definedName name="Footer">#REF!</definedName>
    <definedName name="forecast">[30]Tabeller!$H$15</definedName>
    <definedName name="Format0Dec">[17]SMSTemp!$B$15</definedName>
    <definedName name="Format2Dec">[17]SMSTemp!$B$13</definedName>
    <definedName name="FX_gain_loss">'[32]10'!#REF!</definedName>
    <definedName name="fytf">#REF!</definedName>
    <definedName name="g" hidden="1">'[12]Prelim Cost'!$B$33:$L$33</definedName>
    <definedName name="G_70">#REF!</definedName>
    <definedName name="GA">[26]IS!#REF!</definedName>
    <definedName name="GDBUT">[19]!GDBUT</definedName>
    <definedName name="GDRAP">[19]!GDRAP</definedName>
    <definedName name="GEBUT">[19]!GEBUT</definedName>
    <definedName name="gen_path">#REF!</definedName>
    <definedName name="GERAP">[19]!GERAP</definedName>
    <definedName name="ghjf">[0]!ghjf</definedName>
    <definedName name="Gr_100">'[36]31.12.03'!$E$8:$E$13</definedName>
    <definedName name="Gr_101">'[36]31.12.03'!$E$15:$E$17</definedName>
    <definedName name="Gr_105">'[36]31.12.03'!$E$19:$E$20</definedName>
    <definedName name="Gr_110">'[36]31.12.03'!$E$22:$E$25</definedName>
    <definedName name="Gr_120">'[36]31.12.03'!$E$27:$E$34</definedName>
    <definedName name="Gr_125">'[36]31.12.03'!$E$36:$E$48</definedName>
    <definedName name="Gr_130">'[36]31.12.03'!$E$50:$E$59</definedName>
    <definedName name="Gr_132">'[36]31.12.03'!$E$61:$E$69</definedName>
    <definedName name="Gr_135">'[36]31.12.03'!$E$71:$E$73</definedName>
    <definedName name="Gr_140">'[36]31.12.03'!$E$75:$E$94</definedName>
    <definedName name="Gr_145">'[36]31.12.03'!$E$96:$E$102</definedName>
    <definedName name="Gr_146">'[36]31.12.03'!$E$106:$E$111</definedName>
    <definedName name="Gr_147">'[36]31.12.03'!$E$113:$E$116</definedName>
    <definedName name="Gr_155">'[36]31.12.03'!$E$118:$E$119</definedName>
    <definedName name="Gr_160">'[36]31.12.03'!$E$121:$E$123</definedName>
    <definedName name="Gr_165">'[36]31.12.03'!$E$125:$E$142</definedName>
    <definedName name="Gr_170">'[36]31.12.03'!$E$144:$E$164</definedName>
    <definedName name="Gr_179">'[36]31.12.03'!$E$166:$E$167</definedName>
    <definedName name="Gr_181">'[36]31.12.03'!$E$169:$E$182</definedName>
    <definedName name="Gr_183">'[36]31.12.03'!$E$184:$E$197</definedName>
    <definedName name="Gr_185">'[36]31.12.03'!$E$199:$E$217</definedName>
    <definedName name="Gr_189">'[36]31.12.03'!$E$219:$E$225</definedName>
    <definedName name="Gr_201">'[36]31.12.03'!$E$228:$E$232</definedName>
    <definedName name="Gr_202">'[36]31.12.03'!$E$234:$E$237</definedName>
    <definedName name="Gr_203">'[36]31.12.03'!$E$239:$E$243</definedName>
    <definedName name="Gr_204">'[36]31.12.03'!$E$245:$E$249</definedName>
    <definedName name="Gr_205">'[36]31.12.03'!$E$251:$E$263</definedName>
    <definedName name="Gr_206">'[36]31.12.03'!$E$259:$E$263</definedName>
    <definedName name="Gr_211">'[36]31.12.03'!$E$265:$E$267</definedName>
    <definedName name="Gr_212">'[36]31.12.03'!$E$269:$E$282</definedName>
    <definedName name="Gr_215">'[36]31.12.03'!$E$284:$E$286</definedName>
    <definedName name="Gr_220">'[36]31.12.03'!$E$288:$E$316</definedName>
    <definedName name="Gr_230">'[36]31.12.03'!$E$320:$E$323</definedName>
    <definedName name="Gr_240">'[36]31.12.03'!$E$325:$E$326</definedName>
    <definedName name="Gr_255">'[36]31.12.03'!$E$328:$E$329</definedName>
    <definedName name="Gr_270">'[36]31.12.03'!$E$331:$E$362</definedName>
    <definedName name="Gr_279">'[36]31.12.03'!$E$364:$E$366</definedName>
    <definedName name="Gr_281">'[36]31.12.03'!$E$368:$E$376</definedName>
    <definedName name="Gr_283">'[36]31.12.03'!$E$378:$E$385</definedName>
    <definedName name="Gr_285">'[36]31.12.03'!$E$387:$E$404</definedName>
    <definedName name="Gr_289">'[36]31.12.03'!$E$406:$E$412</definedName>
    <definedName name="Gr_300">'[36]31.12.03'!$E$415:$E$423</definedName>
    <definedName name="Gr_310">'[36]31.12.03'!$E$425</definedName>
    <definedName name="Gr_350">'[36]31.12.03'!$E$427:$E$436</definedName>
    <definedName name="Gr_405">'[36]31.12.03'!$E$439:$E$440</definedName>
    <definedName name="Gr_410">'[36]31.12.03'!$E$442:$E$445</definedName>
    <definedName name="Gr_420">'[36]31.12.03'!$E$447:$E$448</definedName>
    <definedName name="Gr_425">'[36]31.12.03'!$E$450:$E$462</definedName>
    <definedName name="Gr_430">'[36]31.12.03'!$E$464:$E$472</definedName>
    <definedName name="Gr_432">'[36]31.12.03'!$E$474:$E$479</definedName>
    <definedName name="Gr_435">'[36]31.12.03'!$E$481:$E$483</definedName>
    <definedName name="Gr_440">'[36]31.12.03'!$E$485:$E$500</definedName>
    <definedName name="Gr_445">'[36]31.12.03'!$E$502:$E$505</definedName>
    <definedName name="Gr_447">'[36]31.12.03'!$E$509:$E$512</definedName>
    <definedName name="Gr_450">'[36]31.12.03'!$E$514:$E$524</definedName>
    <definedName name="Gr_460">'[36]31.12.03'!$E$526:$E$539</definedName>
    <definedName name="Gr_470">'[36]31.12.03'!$E$541:$E$546</definedName>
    <definedName name="Gr_473">'[36]31.12.03'!$E$548:$E$551</definedName>
    <definedName name="Gr_485">'[36]31.12.03'!$E$553:$E$556</definedName>
    <definedName name="Gr_487">'[36]31.12.03'!$E$558:$E$559</definedName>
    <definedName name="Gr_489">'[36]31.12.03'!$E$561:$E$566</definedName>
    <definedName name="Gr_492">'[36]31.12.03'!$E$570:$E$571</definedName>
    <definedName name="Gr_494">'[36]31.12.03'!$E$573:$E$575</definedName>
    <definedName name="Gr_502">'[36]31.12.03'!$E$579:$E$583</definedName>
    <definedName name="Gr_503">'[36]31.12.03'!$E$585:$E$588</definedName>
    <definedName name="Gr_504">'[36]31.12.03'!$E$590:$E$593</definedName>
    <definedName name="Gr_505">'[36]31.12.03'!$E$595:$E$602</definedName>
    <definedName name="Gr_506">'[36]31.12.03'!$E$604:$E$608</definedName>
    <definedName name="Gr_509">'[36]31.12.03'!$E$610:$E$611</definedName>
    <definedName name="Gr_511">'[36]31.12.03'!$E$613:$E$615</definedName>
    <definedName name="Gr_512">'[36]31.12.03'!$E$617:$E$630</definedName>
    <definedName name="Gr_515">'[36]31.12.03'!$E$632:$E$634</definedName>
    <definedName name="Gr_520">'[36]31.12.03'!$E$636:$E$657</definedName>
    <definedName name="Gr_530">'[36]31.12.03'!$E$661:$E$665</definedName>
    <definedName name="Gr_540">'[36]31.12.03'!$E$667:$E$668</definedName>
    <definedName name="Gr_545">'[36]31.12.03'!$E$670:$E$684</definedName>
    <definedName name="Gr_550">'[36]31.12.03'!$E$686:$E$696</definedName>
    <definedName name="Gr_560">'[36]31.12.03'!$E$698:$E$706</definedName>
    <definedName name="Gr_570">'[36]31.12.03'!$E$708:$E$713</definedName>
    <definedName name="Gr_572">'[36]31.12.03'!$E$715:$E$716</definedName>
    <definedName name="Gr_573">'[36]31.12.03'!$E$718:$E$721</definedName>
    <definedName name="Gr_574">'[36]31.12.03'!$E$723:$E$734</definedName>
    <definedName name="Gr_576">'[36]31.12.03'!$E$736:$E$742</definedName>
    <definedName name="Gr_578">'[36]31.12.03'!$E$744:$E$751</definedName>
    <definedName name="Gr_585">'[36]31.12.03'!$E$753:$E$756</definedName>
    <definedName name="Gr_587">'[36]31.12.03'!$E$758:$E$759</definedName>
    <definedName name="Gr_589">'[36]31.12.03'!$E$761:$E$766</definedName>
    <definedName name="Gr_592">'[36]31.12.03'!$E$770:$E$774</definedName>
    <definedName name="Gr_594">'[36]31.12.03'!$E$776:$E$778</definedName>
    <definedName name="Gr_600">'[36]31.12.03'!$E$782:$E$785</definedName>
    <definedName name="Gr_605">'[36]31.12.03'!$E$787:$E$788</definedName>
    <definedName name="Gr_610">'[36]31.12.03'!$E$791:$E$792</definedName>
    <definedName name="Gr_615">'[36]31.12.03'!$E$795:$E$796</definedName>
    <definedName name="Gr_620">'[36]31.12.03'!$E$799:$E$806</definedName>
    <definedName name="Gr_630">'[36]31.12.03'!$E$808:$E$814</definedName>
    <definedName name="Gr_640">'[36]31.12.03'!$E$816:$E$819</definedName>
    <definedName name="Gr_650">'[36]31.12.03'!$E$822:$E$825</definedName>
    <definedName name="Gr_655">'[36]31.12.03'!$E$827:$E$828</definedName>
    <definedName name="Gr_660">'[36]31.12.03'!$E$831:$E$832</definedName>
    <definedName name="Gr_665">'[36]31.12.03'!$E$835:$E$836</definedName>
    <definedName name="Gr_670">'[36]31.12.03'!$E$839:$E$846</definedName>
    <definedName name="Gr_680">'[36]31.12.03'!$E$848:$E$854</definedName>
    <definedName name="Gr_690">'[36]31.12.03'!$E$856:$E$859</definedName>
    <definedName name="Gr_710">'[36]31.12.03'!$E$862:$E$866</definedName>
    <definedName name="Gr_720">'[36]31.12.03'!$E$868:$E$870</definedName>
    <definedName name="Gr_730">'[36]31.12.03'!$E$872:$E$878</definedName>
    <definedName name="Gr_740">'[36]31.12.03'!$E$880:$E$893</definedName>
    <definedName name="Gr_750">'[36]31.12.03'!$E$895:$E$899</definedName>
    <definedName name="grp">#REF!</definedName>
    <definedName name="H">#REF!</definedName>
    <definedName name="header1">#REF!</definedName>
    <definedName name="HEDACT">#REF!</definedName>
    <definedName name="HEDPOS">#REF!</definedName>
    <definedName name="HEDPOSBYR">#REF!</definedName>
    <definedName name="HELP">#REF!</definedName>
    <definedName name="hgf">#REF!</definedName>
    <definedName name="hghg">#REF!</definedName>
    <definedName name="HILH">[0]!HILH</definedName>
    <definedName name="I0">'[37]A-20'!$E$149</definedName>
    <definedName name="IAS_BS1998">#REF!</definedName>
    <definedName name="IAS_IS1998">#REF!</definedName>
    <definedName name="Igr_100">'[36]31.12.03'!$E$7</definedName>
    <definedName name="Igr_101">'[36]31.12.03'!$E$14</definedName>
    <definedName name="Igr_105">'[36]31.12.03'!$E$18</definedName>
    <definedName name="Igr_110">'[36]31.12.03'!$E$21</definedName>
    <definedName name="Igr_120">'[36]31.12.03'!$E$26</definedName>
    <definedName name="Igr_125">'[36]31.12.03'!$E$35</definedName>
    <definedName name="Igr_130">'[36]31.12.03'!$E$49</definedName>
    <definedName name="Igr_132">'[36]31.12.03'!$E$60</definedName>
    <definedName name="Igr_135">'[36]31.12.03'!$E$70</definedName>
    <definedName name="Igr_140">'[36]31.12.03'!$E$74</definedName>
    <definedName name="Igr_145">'[36]31.12.03'!$E$95</definedName>
    <definedName name="Igr_146">'[36]31.12.03'!$E$105</definedName>
    <definedName name="Igr_147">'[36]31.12.03'!$E$112</definedName>
    <definedName name="Igr_148">'[36]31.12.03'!$E$103</definedName>
    <definedName name="Igr_155">'[36]31.12.03'!$E$117</definedName>
    <definedName name="Igr_160">'[36]31.12.03'!$E$120</definedName>
    <definedName name="Igr_165">'[36]31.12.03'!$E$124</definedName>
    <definedName name="Igr_170">'[36]31.12.03'!$E$143</definedName>
    <definedName name="Igr_179">'[36]31.12.03'!$E$165</definedName>
    <definedName name="Igr_181">'[36]31.12.03'!$E$168</definedName>
    <definedName name="Igr_183">'[36]31.12.03'!$E$183</definedName>
    <definedName name="Igr_185">'[36]31.12.03'!$E$198</definedName>
    <definedName name="Igr_189">'[36]31.12.03'!$E$218</definedName>
    <definedName name="Igr_201">'[36]31.12.03'!$E$227</definedName>
    <definedName name="Igr_202">'[36]31.12.03'!$E$233</definedName>
    <definedName name="Igr_203">'[36]31.12.03'!$E$238</definedName>
    <definedName name="Igr_204">'[36]31.12.03'!$E$244</definedName>
    <definedName name="Igr_205">'[36]31.12.03'!$E$250</definedName>
    <definedName name="Igr_211">'[36]31.12.03'!$E$264</definedName>
    <definedName name="Igr_212">'[36]31.12.03'!$E$268</definedName>
    <definedName name="Igr_215">'[36]31.12.03'!$E$283</definedName>
    <definedName name="Igr_220">'[36]31.12.03'!$E$287</definedName>
    <definedName name="Igr_225">'[36]31.12.03'!$E$317</definedName>
    <definedName name="Igr_230">'[36]31.12.03'!$E$319</definedName>
    <definedName name="Igr_240">'[36]31.12.03'!$E$324</definedName>
    <definedName name="Igr_255">'[36]31.12.03'!$E$327</definedName>
    <definedName name="Igr_270">'[36]31.12.03'!$E$330</definedName>
    <definedName name="Igr_279">'[36]31.12.03'!$E$363</definedName>
    <definedName name="Igr_281">'[36]31.12.03'!$E$367</definedName>
    <definedName name="Igr_283">'[36]31.12.03'!$E$377</definedName>
    <definedName name="Igr_285">'[36]31.12.03'!$E$386</definedName>
    <definedName name="Igr_289">'[36]31.12.03'!$E$405</definedName>
    <definedName name="Igr_300">'[36]31.12.03'!$E$414</definedName>
    <definedName name="Igr_310">'[36]31.12.03'!$E$424</definedName>
    <definedName name="Igr_350">'[36]31.12.03'!$E$426</definedName>
    <definedName name="Igr_405">'[36]31.12.03'!$E$438</definedName>
    <definedName name="Igr_410">'[36]31.12.03'!$E$441</definedName>
    <definedName name="Igr_420">'[36]31.12.03'!$E$446</definedName>
    <definedName name="Igr_425">'[36]31.12.03'!$E$449</definedName>
    <definedName name="Igr_430">'[36]31.12.03'!$E$463</definedName>
    <definedName name="Igr_432">'[36]31.12.03'!$E$473</definedName>
    <definedName name="Igr_435">'[36]31.12.03'!$E$480</definedName>
    <definedName name="Igr_440">'[36]31.12.03'!$E$484</definedName>
    <definedName name="Igr_445">'[36]31.12.03'!$E$501</definedName>
    <definedName name="Igr_446">'[36]31.12.03'!$E$506</definedName>
    <definedName name="Igr_447">'[36]31.12.03'!$E$508</definedName>
    <definedName name="Igr_450">'[36]31.12.03'!$E$513</definedName>
    <definedName name="Igr_460">'[36]31.12.03'!$E$525</definedName>
    <definedName name="Igr_470">'[36]31.12.03'!$E$540</definedName>
    <definedName name="Igr_473">'[36]31.12.03'!$E$547</definedName>
    <definedName name="Igr_485">'[36]31.12.03'!$E$552</definedName>
    <definedName name="Igr_487">'[36]31.12.03'!$E$557</definedName>
    <definedName name="Igr_489">'[36]31.12.03'!$E$560</definedName>
    <definedName name="Igr_490">'[36]31.12.03'!$E$567</definedName>
    <definedName name="Igr_492">'[36]31.12.03'!$E$569</definedName>
    <definedName name="Igr_494">'[36]31.12.03'!$E$572</definedName>
    <definedName name="Igr_499">'[36]31.12.03'!$E$576</definedName>
    <definedName name="Igr_502">'[36]31.12.03'!$E$578</definedName>
    <definedName name="Igr_503">'[36]31.12.03'!$E$584</definedName>
    <definedName name="Igr_504">'[36]31.12.03'!$E$589</definedName>
    <definedName name="Igr_505">'[36]31.12.03'!$E$594</definedName>
    <definedName name="Igr_506">'[36]31.12.03'!$E$603</definedName>
    <definedName name="Igr_509">'[36]31.12.03'!$E$609</definedName>
    <definedName name="Igr_511">'[36]31.12.03'!$E$612</definedName>
    <definedName name="Igr_512">'[36]31.12.03'!$E$616</definedName>
    <definedName name="Igr_515">'[36]31.12.03'!$E$631</definedName>
    <definedName name="Igr_520">'[36]31.12.03'!$E$635</definedName>
    <definedName name="Igr_525">'[36]31.12.03'!$E$658</definedName>
    <definedName name="Igr_530">'[36]31.12.03'!$E$660</definedName>
    <definedName name="Igr_540">'[36]31.12.03'!$E$666</definedName>
    <definedName name="Igr_545">'[36]31.12.03'!$E$669</definedName>
    <definedName name="Igr_550">'[36]31.12.03'!$E$685</definedName>
    <definedName name="Igr_560">'[36]31.12.03'!$E$697</definedName>
    <definedName name="Igr_570">'[36]31.12.03'!$E$707</definedName>
    <definedName name="Igr_572">'[36]31.12.03'!$E$714</definedName>
    <definedName name="Igr_573">'[36]31.12.03'!$E$717</definedName>
    <definedName name="Igr_574">'[36]31.12.03'!$E$722</definedName>
    <definedName name="Igr_576">'[36]31.12.03'!$E$735</definedName>
    <definedName name="Igr_578">'[36]31.12.03'!$E$743</definedName>
    <definedName name="Igr_585">'[36]31.12.03'!$E$752</definedName>
    <definedName name="Igr_587">'[36]31.12.03'!$E$757</definedName>
    <definedName name="Igr_589">'[36]31.12.03'!$E$760</definedName>
    <definedName name="Igr_590">'[36]31.12.03'!$E$767</definedName>
    <definedName name="Igr_592">'[36]31.12.03'!$E$769</definedName>
    <definedName name="Igr_594">'[36]31.12.03'!$E$775</definedName>
    <definedName name="Igr_599">'[36]31.12.03'!$E$779</definedName>
    <definedName name="Igr_600">'[36]31.12.03'!$E$781</definedName>
    <definedName name="Igr_605">'[36]31.12.03'!$E$786</definedName>
    <definedName name="Igr_608">'[36]31.12.03'!$E$789</definedName>
    <definedName name="Igr_610">'[36]31.12.03'!$E$790</definedName>
    <definedName name="Igr_615">'[36]31.12.03'!$E$794</definedName>
    <definedName name="Igr_618">'[36]31.12.03'!$E$797</definedName>
    <definedName name="Igr_620">'[36]31.12.03'!$E$798</definedName>
    <definedName name="Igr_630">'[36]31.12.03'!$E$807</definedName>
    <definedName name="Igr_640">'[36]31.12.03'!$E$815</definedName>
    <definedName name="Igr_650">'[36]31.12.03'!$E$821</definedName>
    <definedName name="Igr_655">'[36]31.12.03'!$E$826</definedName>
    <definedName name="Igr_658">'[36]31.12.03'!$E$829</definedName>
    <definedName name="Igr_660">'[36]31.12.03'!$E$830</definedName>
    <definedName name="Igr_665">'[36]31.12.03'!$E$834</definedName>
    <definedName name="Igr_668">'[36]31.12.03'!$E$837</definedName>
    <definedName name="Igr_670">'[36]31.12.03'!$E$838</definedName>
    <definedName name="Igr_680">'[36]31.12.03'!$E$847</definedName>
    <definedName name="Igr_690">'[36]31.12.03'!$E$855</definedName>
    <definedName name="Igr_710">'[36]31.12.03'!$E$861</definedName>
    <definedName name="Igr_720">'[36]31.12.03'!$E$867</definedName>
    <definedName name="Igr_730">'[36]31.12.03'!$E$871</definedName>
    <definedName name="Igr_740">'[36]31.12.03'!$E$879</definedName>
    <definedName name="Igr_750">'[36]31.12.03'!$E$894</definedName>
    <definedName name="Ik_1">'[36]31.12.03'!$E$226</definedName>
    <definedName name="Ik_2">'[36]31.12.03'!$E$413</definedName>
    <definedName name="Ik_3">'[36]31.12.03'!$E$437</definedName>
    <definedName name="Ik_4">'[36]31.12.03'!$E$577</definedName>
    <definedName name="Ik_5">'[36]31.12.03'!$E$780</definedName>
    <definedName name="Im_64">'[36]31.12.03'!$E$820</definedName>
    <definedName name="Im_66">'[36]31.12.03'!$E$860</definedName>
    <definedName name="inter">#REF!</definedName>
    <definedName name="Interest_accrued">#REF!</definedName>
    <definedName name="interm_level">'[18]Threshold Table'!$D$6:$F$11</definedName>
    <definedName name="INV">#REF!</definedName>
    <definedName name="Inventory_close">[38]BS!#REF!</definedName>
    <definedName name="Inventory_open">[38]BS!#REF!</definedName>
    <definedName name="ISO">[39]SETUP!$D$11</definedName>
    <definedName name="Iss">[33]Settings!#REF!</definedName>
    <definedName name="item">[40]Статьи!$A$3:$B$55</definedName>
    <definedName name="itemm">[41]Статьи!$A$3:$B$42</definedName>
    <definedName name="j" hidden="1">'[12]Prelim Cost'!$B$33:$L$33</definedName>
    <definedName name="kjh">[0]!kjh</definedName>
    <definedName name="kjj" hidden="1">'[9]Prelim Cost'!$B$31:$L$31</definedName>
    <definedName name="klk">#REF!</definedName>
    <definedName name="l" hidden="1">'[12]Prelim Cost'!$B$36:$L$36</definedName>
    <definedName name="L_Adjust">[42]Links!$H$1:$H$65536</definedName>
    <definedName name="L_AJE_Tot">[42]Links!$G$1:$G$65536</definedName>
    <definedName name="L_CY_Beg">[42]Links!$F$1:$F$65536</definedName>
    <definedName name="L_CY_End">[42]Links!$J$1:$J$65536</definedName>
    <definedName name="L_PY_End">[42]Links!$K$1:$K$65536</definedName>
    <definedName name="L_RJE_Tot">[42]Links!$I$1:$I$65536</definedName>
    <definedName name="Libor_Rate_12">#REF!</definedName>
    <definedName name="Libor_Rate_3">#REF!</definedName>
    <definedName name="Libor_Rate_6">#REF!</definedName>
    <definedName name="line_rang1_1">#REF!</definedName>
    <definedName name="line_rang1_2">#REF!</definedName>
    <definedName name="line_rang1_3">#REF!</definedName>
    <definedName name="line_rang1_4">#REF!</definedName>
    <definedName name="line_rang1_5">#REF!</definedName>
    <definedName name="line_rang1_6">#REF!</definedName>
    <definedName name="line_rang1_7">#REF!</definedName>
    <definedName name="line_rang1_8">#REF!</definedName>
    <definedName name="line_rang2_2">#REF!</definedName>
    <definedName name="line_rang2_3">#REF!</definedName>
    <definedName name="line_rang2_4">#REF!</definedName>
    <definedName name="line_rang2_5">#REF!</definedName>
    <definedName name="line_rang2_6">#REF!</definedName>
    <definedName name="line_rang2_7">#REF!</definedName>
    <definedName name="line_rang2_8">#REF!</definedName>
    <definedName name="line_rang3_3">#REF!</definedName>
    <definedName name="line_rang3_4">#REF!</definedName>
    <definedName name="line_rang3_5">#REF!</definedName>
    <definedName name="line_rang3_6">#REF!</definedName>
    <definedName name="line_rang3_7">#REF!</definedName>
    <definedName name="line_rang3_8">#REF!</definedName>
    <definedName name="line_rang4_4">#REF!</definedName>
    <definedName name="line_rang4_5">#REF!</definedName>
    <definedName name="line_rang4_6">#REF!</definedName>
    <definedName name="line_rang4_7">#REF!</definedName>
    <definedName name="line_rang4_8">#REF!</definedName>
    <definedName name="line_rang5_5">#REF!</definedName>
    <definedName name="line_rang5_6">#REF!</definedName>
    <definedName name="line_rang5_7">#REF!</definedName>
    <definedName name="line_rang5_8">#REF!</definedName>
    <definedName name="line_rang6_6">#REF!</definedName>
    <definedName name="line_rang6_7">#REF!</definedName>
    <definedName name="line_rang6_8">#REF!</definedName>
    <definedName name="line_rang7_7">#REF!</definedName>
    <definedName name="line_rang7_8">#REF!</definedName>
    <definedName name="line_rang8_8">#REF!</definedName>
    <definedName name="lkj">[0]!lkj</definedName>
    <definedName name="loan" hidden="1">{"Summary report",#N/A,FALSE,"BBH";"Details - chart",#N/A,FALSE,"BBH"}</definedName>
    <definedName name="Loan_from_Halyk">'[32]22'!#REF!</definedName>
    <definedName name="Loan_Halyk_acquisition">'[43]5'!$C$28</definedName>
    <definedName name="loan08">#REF!</definedName>
    <definedName name="loan09_not_zalog">#REF!</definedName>
    <definedName name="Loans_CP">[38]BS!#REF!</definedName>
    <definedName name="Loans_NP">[38]BS!#REF!</definedName>
    <definedName name="log_file_path">#REF!</definedName>
    <definedName name="LP">#REF!</definedName>
    <definedName name="M">[25]Anlagevermögen!$A$1:$Z$29</definedName>
    <definedName name="M12_COSTS">#REF!</definedName>
    <definedName name="M13_TRADEREC">#REF!</definedName>
    <definedName name="mara" hidden="1">{"Summary report",#N/A,FALSE,"BBH";"Details - chart",#N/A,FALSE,"BBH"}</definedName>
    <definedName name="MATURITIESBYYR">#REF!</definedName>
    <definedName name="Member">#REF!</definedName>
    <definedName name="MEWarning" hidden="1">1</definedName>
    <definedName name="MIF">#REF!</definedName>
    <definedName name="MIN_Sal_from_July">#REF!</definedName>
    <definedName name="MIN_SALARY">#REF!</definedName>
    <definedName name="MINED">'[12]CamKum Prod'!$H$17</definedName>
    <definedName name="mmm">[39]SETUP!$D$12</definedName>
    <definedName name="Monetary_Precision">#REF!</definedName>
    <definedName name="month">'[33]std tabel'!$C$5</definedName>
    <definedName name="mrp">#REF!</definedName>
    <definedName name="n">[0]!n</definedName>
    <definedName name="Name_rang1_1">#REF!</definedName>
    <definedName name="Name_rang1_2">#REF!</definedName>
    <definedName name="Name_rang1_3">#REF!</definedName>
    <definedName name="Name_rang1_4">#REF!</definedName>
    <definedName name="Name_rang1_5">#REF!</definedName>
    <definedName name="Name_rang1_6">#REF!</definedName>
    <definedName name="Name_rang1_7">#REF!</definedName>
    <definedName name="Name_rang1_8">#REF!</definedName>
    <definedName name="Name_rang2_2">#REF!</definedName>
    <definedName name="Name_rang2_3">#REF!</definedName>
    <definedName name="Name_rang2_4">#REF!</definedName>
    <definedName name="Name_rang2_5">#REF!</definedName>
    <definedName name="Name_rang2_6">#REF!</definedName>
    <definedName name="Name_rang2_7">#REF!</definedName>
    <definedName name="Name_rang2_8">#REF!</definedName>
    <definedName name="Name_rang3">#REF!</definedName>
    <definedName name="Name_rang3_3">#REF!</definedName>
    <definedName name="Name_rang3_4">#REF!</definedName>
    <definedName name="Name_rang3_5">#REF!</definedName>
    <definedName name="Name_rang3_6">#REF!</definedName>
    <definedName name="Name_rang3_7">#REF!</definedName>
    <definedName name="Name_rang3_8">#REF!</definedName>
    <definedName name="Name_rang4_4">#REF!</definedName>
    <definedName name="Name_rang4_5">#REF!</definedName>
    <definedName name="Name_rang4_6">#REF!</definedName>
    <definedName name="Name_rang4_7">#REF!</definedName>
    <definedName name="Name_rang4_8">#REF!</definedName>
    <definedName name="Name_rang5_5">#REF!</definedName>
    <definedName name="Name_rang5_6">#REF!</definedName>
    <definedName name="Name_rang5_7">#REF!</definedName>
    <definedName name="Name_rang5_8">#REF!</definedName>
    <definedName name="Name_rang6_6">#REF!</definedName>
    <definedName name="Name_rang6_7">#REF!</definedName>
    <definedName name="Name_rang6_8">#REF!</definedName>
    <definedName name="Name_rang7_7">#REF!</definedName>
    <definedName name="Name_rang7_8">#REF!</definedName>
    <definedName name="Name_rang8_8">#REF!</definedName>
    <definedName name="NBK">89.57</definedName>
    <definedName name="Net_Price">#REF!</definedName>
    <definedName name="Net_price_04">#REF!</definedName>
    <definedName name="Net_price_07">#REF!</definedName>
    <definedName name="NFC">[26]IS!#REF!</definedName>
    <definedName name="nter">#REF!</definedName>
    <definedName name="Number_of_payments_during_one_year">#REF!</definedName>
    <definedName name="NYN">'[44]G-60'!$B$1:$B$65536</definedName>
    <definedName name="o">#REF!</definedName>
    <definedName name="Office">#REF!</definedName>
    <definedName name="oi">#REF!</definedName>
    <definedName name="oikjlkj">#REF!</definedName>
    <definedName name="OOE">[32]IS!#REF!</definedName>
    <definedName name="Other_sales_groupunits">#REF!</definedName>
    <definedName name="Other_Tax_CB">#REF!</definedName>
    <definedName name="Other_Tax_payable_CB">#REF!</definedName>
    <definedName name="Other_Tax_payable_OB">#REF!</definedName>
    <definedName name="OtherOperRevenue">[26]IS!#REF!</definedName>
    <definedName name="p" hidden="1">'[12]Prelim Cost'!$B$31:$L$31</definedName>
    <definedName name="Payables_close">[38]BS!#REF!</definedName>
    <definedName name="Payables_open">[38]BS!#REF!</definedName>
    <definedName name="period">'[33]std tabel'!$C$4</definedName>
    <definedName name="PL_M1">#REF!</definedName>
    <definedName name="PopDate">[17]SMSTemp!$B$7</definedName>
    <definedName name="POURED">'[12]CamKum Prod'!$H$28</definedName>
    <definedName name="pr">[45]Anlagevermögen!$A$1:$Z$29</definedName>
    <definedName name="PrepBy">[17]SMSTemp!$B$6</definedName>
    <definedName name="PreviousPeriod">[29]ДДС!$E$11</definedName>
    <definedName name="price">#REF!</definedName>
    <definedName name="Price_10">#REF!</definedName>
    <definedName name="Price_ADB_05">#REF!</definedName>
    <definedName name="Price_IADB_03">#REF!</definedName>
    <definedName name="Price_IBRD_02">#REF!</definedName>
    <definedName name="Price_IBRD_03">#REF!</definedName>
    <definedName name="Price_IBRD_05_2">#REF!</definedName>
    <definedName name="Price_IFC_05">#REF!</definedName>
    <definedName name="PriceIBRD_05_1">#REF!</definedName>
    <definedName name="printa">#REF!</definedName>
    <definedName name="printb">#REF!</definedName>
    <definedName name="printc">#REF!</definedName>
    <definedName name="printk">#REF!</definedName>
    <definedName name="Prior">#REF!</definedName>
    <definedName name="Purchase_amount_KZT">#REF!</definedName>
    <definedName name="Purchase_amount_USD">#REF!</definedName>
    <definedName name="Purchase_price">#REF!</definedName>
    <definedName name="PY_Accounts_Receivable">#REF!</definedName>
    <definedName name="PY_Administration">'[15]Income Statement'!#REF!</definedName>
    <definedName name="PY_Cash">#REF!</definedName>
    <definedName name="PY_Common_Equity">#REF!</definedName>
    <definedName name="PY_Cost_of_Sales">'[15]Income Statement'!#REF!</definedName>
    <definedName name="PY_Current_Liabilities">'[15]Bal Sheet'!#REF!</definedName>
    <definedName name="PY_Depreciation">'[15]Income Statement'!#REF!</definedName>
    <definedName name="PY_Gross_Profit">'[15]Income Statement'!#REF!</definedName>
    <definedName name="PY_Inc_Bef_Tax">#REF!</definedName>
    <definedName name="PY_Intangible_Assets">#REF!</definedName>
    <definedName name="PY_Interest_Expense">'[15]Income Statement'!#REF!</definedName>
    <definedName name="PY_Inventory">#REF!</definedName>
    <definedName name="PY_LIABIL_EQUITY">#REF!</definedName>
    <definedName name="PY_LT_Debt">#REF!</definedName>
    <definedName name="PY_Market_Value_of_Equity">'[15]Income Statement'!#REF!</definedName>
    <definedName name="PY_Marketable_Sec">'[15]Bal Sheet'!#REF!</definedName>
    <definedName name="PY_NET_PROFIT">'[15]Income Statement'!#REF!</definedName>
    <definedName name="PY_Net_Revenue">#REF!</definedName>
    <definedName name="PY_Operating_Inc">'[15]Income Statement'!#REF!</definedName>
    <definedName name="PY_Operating_Income">'[15]Income Statement'!#REF!</definedName>
    <definedName name="PY_Other_Curr_Assets">#REF!</definedName>
    <definedName name="PY_Other_Exp">'[15]Income Statement'!#REF!</definedName>
    <definedName name="PY_Other_LT_Assets">'[15]Bal Sheet'!#REF!</definedName>
    <definedName name="PY_Other_LT_Liabilities">#REF!</definedName>
    <definedName name="PY_Preferred_Stock">'[15]Bal Sheet'!#REF!</definedName>
    <definedName name="PY_QUICK_ASSETS">#REF!</definedName>
    <definedName name="PY_Retained_Earnings">#REF!</definedName>
    <definedName name="PY_Selling">'[15]Income Statement'!#REF!</definedName>
    <definedName name="PY_Tangible_Assets">#REF!</definedName>
    <definedName name="PY_Tangible_Net_Worth">'[15]Income Statement'!#REF!</definedName>
    <definedName name="PY_Taxes">'[15]Income Statement'!#REF!</definedName>
    <definedName name="PY_TOTAL_ASSETS">#REF!</definedName>
    <definedName name="PY_TOTAL_CURR_ASSETS">#REF!</definedName>
    <definedName name="PY_TOTAL_DEBT">#REF!</definedName>
    <definedName name="PY_TOTAL_EQUITY">#REF!</definedName>
    <definedName name="PY_Working_Capital">'[15]Income Statement'!#REF!</definedName>
    <definedName name="PY2_Accounts_Receivable">#REF!</definedName>
    <definedName name="PY2_Administration">'[15]Income Statement'!#REF!</definedName>
    <definedName name="PY2_Cash">#REF!</definedName>
    <definedName name="PY2_Common_Equity">#REF!</definedName>
    <definedName name="PY2_Cost_of_Sales">'[15]Income Statement'!#REF!</definedName>
    <definedName name="PY2_Current_Liabilities">'[15]Bal Sheet'!#REF!</definedName>
    <definedName name="PY2_Depreciation">'[15]Income Statement'!#REF!</definedName>
    <definedName name="PY2_Gross_Profit">'[15]Income Statement'!#REF!</definedName>
    <definedName name="PY2_Inc_Bef_Tax">#REF!</definedName>
    <definedName name="PY2_Intangible_Assets">#REF!</definedName>
    <definedName name="PY2_Interest_Expense">'[15]Income Statement'!#REF!</definedName>
    <definedName name="PY2_Inventory">#REF!</definedName>
    <definedName name="PY2_LIABIL_EQUITY">#REF!</definedName>
    <definedName name="PY2_LT_Debt">#REF!</definedName>
    <definedName name="PY2_Marketable_Sec">'[15]Bal Sheet'!#REF!</definedName>
    <definedName name="PY2_NET_PROFIT">'[15]Income Statement'!#REF!</definedName>
    <definedName name="PY2_Net_Revenue">#REF!</definedName>
    <definedName name="PY2_Operating_Inc">'[15]Income Statement'!#REF!</definedName>
    <definedName name="PY2_Operating_Income">'[15]Income Statement'!#REF!</definedName>
    <definedName name="PY2_Other_Curr_Assets">#REF!</definedName>
    <definedName name="PY2_Other_Exp.">'[15]Income Statement'!#REF!</definedName>
    <definedName name="PY2_Other_LT_Assets">'[15]Bal Sheet'!#REF!</definedName>
    <definedName name="PY2_Other_LT_Liabilities">#REF!</definedName>
    <definedName name="PY2_Preferred_Stock">'[15]Bal Sheet'!#REF!</definedName>
    <definedName name="PY2_QUICK_ASSETS">#REF!</definedName>
    <definedName name="PY2_Retained_Earnings">#REF!</definedName>
    <definedName name="PY2_Selling">'[15]Income Statement'!#REF!</definedName>
    <definedName name="PY2_Tangible_Assets">#REF!</definedName>
    <definedName name="PY2_Tangible_Net_Worth">'[15]Income Statement'!#REF!</definedName>
    <definedName name="PY2_Taxes">'[15]Income Statement'!#REF!</definedName>
    <definedName name="PY2_TOTAL_ASSETS">#REF!</definedName>
    <definedName name="PY2_TOTAL_CURR_ASSETS">#REF!</definedName>
    <definedName name="PY2_TOTAL_DEBT">#REF!</definedName>
    <definedName name="PY2_TOTAL_EQUITY">#REF!</definedName>
    <definedName name="PY2_Working_Capital">'[15]Income Statement'!#REF!</definedName>
    <definedName name="PYTB">[46]PYTB!$A$1:$B$835</definedName>
    <definedName name="q" hidden="1">{#N/A,#N/A,FALSE,"Aging Summary";#N/A,#N/A,FALSE,"Ratio Analysis";#N/A,#N/A,FALSE,"Test 120 Day Accts";#N/A,#N/A,FALSE,"Tickmarks"}</definedName>
    <definedName name="qq" hidden="1">{#N/A,#N/A,FALSE,"Aging Summary";#N/A,#N/A,FALSE,"Ratio Analysis";#N/A,#N/A,FALSE,"Test 120 Day Accts";#N/A,#N/A,FALSE,"Tickmarks"}</definedName>
    <definedName name="R_BEG">#REF!</definedName>
    <definedName name="R_END">#REF!</definedName>
    <definedName name="R_Factor">#REF!</definedName>
    <definedName name="R_INS">#REF!</definedName>
    <definedName name="Random_Book_Value_Totals">[17]SMSTemp!$B$48</definedName>
    <definedName name="Random_Net_Book_Value">[17]SMSTemp!$B$45</definedName>
    <definedName name="Random_Population_Count">[17]SMSTemp!$B$46</definedName>
    <definedName name="Random_Sample_Size">[17]SMSTemp!$B$47</definedName>
    <definedName name="Receivables_close">[38]BS!#REF!</definedName>
    <definedName name="Receivables_open">[38]BS!#REF!</definedName>
    <definedName name="RECONC_DEPR">#REF!</definedName>
    <definedName name="Ref_1">'[47]FA Movement Kyrg'!$E$22</definedName>
    <definedName name="Ref_10">'[47]FA Movement Kyrg'!$I$39</definedName>
    <definedName name="Ref_11">'[47]FA Movement Kyrg'!$K$39</definedName>
    <definedName name="Ref_12">'[47]FA Movement Kyrg'!$K$17</definedName>
    <definedName name="Ref_13">'[47]FA Movement Kyrg'!$C$17</definedName>
    <definedName name="Ref_14">'[47]FA Movement Kyrg'!$E$17</definedName>
    <definedName name="Ref_2">'[47]FA Movement Kyrg'!$A$1</definedName>
    <definedName name="Ref_3">#REF!</definedName>
    <definedName name="Ref_4">'[47]FA Movement Kyrg'!$A$19</definedName>
    <definedName name="Ref_5">'[47]FA Movement Kyrg'!$C$17</definedName>
    <definedName name="Ref_6">'[47]FA Movement Kyrg'!$K$17</definedName>
    <definedName name="Ref_7">'[47]FA Movement Kyrg'!$C$28</definedName>
    <definedName name="Ref_8">'[47]FA Movement Kyrg'!$C$28</definedName>
    <definedName name="Ref_9">'[47]FA Movement Kyrg'!$K$28</definedName>
    <definedName name="Residual_difference">#REF!</definedName>
    <definedName name="respirators">#REF!</definedName>
    <definedName name="Rest_Fact_rang1_1">#REF!</definedName>
    <definedName name="Rest_Fact_rang1_2">#REF!</definedName>
    <definedName name="Rest_Fact_rang1_3">#REF!</definedName>
    <definedName name="Rest_Fact_rang1_4">#REF!</definedName>
    <definedName name="Rest_Fact_rang1_5">#REF!</definedName>
    <definedName name="Rest_Fact_rang1_6">#REF!</definedName>
    <definedName name="Rest_Fact_rang1_7">#REF!</definedName>
    <definedName name="Rest_Fact_rang1_8">#REF!</definedName>
    <definedName name="Rest_Fact_rang2_2">#REF!</definedName>
    <definedName name="Rest_Fact_rang2_3">#REF!</definedName>
    <definedName name="Rest_Fact_rang2_4">#REF!</definedName>
    <definedName name="Rest_Fact_rang2_5">#REF!</definedName>
    <definedName name="Rest_Fact_rang2_6">#REF!</definedName>
    <definedName name="Rest_Fact_rang2_7">#REF!</definedName>
    <definedName name="Rest_Fact_rang2_8">#REF!</definedName>
    <definedName name="Rest_Fact_rang3_3">#REF!</definedName>
    <definedName name="Rest_Fact_rang3_4">#REF!</definedName>
    <definedName name="Rest_Fact_rang3_5">#REF!</definedName>
    <definedName name="Rest_Fact_rang3_6">#REF!</definedName>
    <definedName name="Rest_Fact_rang3_7">#REF!</definedName>
    <definedName name="Rest_Fact_rang3_8">#REF!</definedName>
    <definedName name="Rest_Fact_rang4_4">#REF!</definedName>
    <definedName name="Rest_Fact_rang4_5">#REF!</definedName>
    <definedName name="Rest_Fact_rang4_6">#REF!</definedName>
    <definedName name="Rest_Fact_rang4_7">#REF!</definedName>
    <definedName name="Rest_Fact_rang4_8">#REF!</definedName>
    <definedName name="Rest_Fact_rang5_5">#REF!</definedName>
    <definedName name="Rest_Fact_rang5_6">#REF!</definedName>
    <definedName name="Rest_Fact_rang5_7">#REF!</definedName>
    <definedName name="Rest_Fact_rang5_8">#REF!</definedName>
    <definedName name="Rest_Fact_rang6_6">#REF!</definedName>
    <definedName name="Rest_Fact_rang6_7">#REF!</definedName>
    <definedName name="Rest_Fact_rang6_8">#REF!</definedName>
    <definedName name="Rest_Fact_rang7_7">#REF!</definedName>
    <definedName name="Rest_Fact_rang7_8">#REF!</definedName>
    <definedName name="Rest_Fact_rang8_8">#REF!</definedName>
    <definedName name="rett">[48]Статьи!$A$3:$B$55</definedName>
    <definedName name="Revenue">[26]IS!#REF!</definedName>
    <definedName name="rty" hidden="1">'[9]Prelim Cost'!$B$31:$L$31</definedName>
    <definedName name="RUR">4.97</definedName>
    <definedName name="rus">#REF!</definedName>
    <definedName name="s">#REF!</definedName>
    <definedName name="S_AcctDes">[16]Securities!$A$1:$A$65536</definedName>
    <definedName name="S_Adjust">#REF!</definedName>
    <definedName name="S_Adjust_Data">[42]Lead!$I$1:$I$55</definedName>
    <definedName name="S_Adjust_GT">#REF!</definedName>
    <definedName name="S_AJE_Tot">#REF!</definedName>
    <definedName name="S_AJE_Tot_Data">[42]Lead!$H$1:$H$55</definedName>
    <definedName name="S_AJE_Tot_GT">#REF!</definedName>
    <definedName name="S_CompNum">[16]Securities!#REF!</definedName>
    <definedName name="S_CY_Beg">[16]Securities!$B$1:$B$65536</definedName>
    <definedName name="S_CY_Beg_Data">[42]Lead!$F$1:$F$55</definedName>
    <definedName name="S_CY_Beg_GT">[16]Securities!#REF!</definedName>
    <definedName name="S_CY_End">#REF!</definedName>
    <definedName name="S_CY_End_Data">[42]Lead!$K$1:$K$55</definedName>
    <definedName name="S_CY_End_GT">#REF!</definedName>
    <definedName name="S_Diff_Amt">#REF!</definedName>
    <definedName name="S_Diff_Pct">#REF!</definedName>
    <definedName name="S_GrpNum">[16]Securities!#REF!</definedName>
    <definedName name="S_Headings">#REF!</definedName>
    <definedName name="S_KeyValue">[16]Securities!#REF!</definedName>
    <definedName name="S_PY_End">[16]Securities!$G$1:$G$65536</definedName>
    <definedName name="S_PY_End_Data">[42]Lead!$M$1:$M$55</definedName>
    <definedName name="S_PY_End_GT">[16]Securities!#REF!</definedName>
    <definedName name="S_RJE_Tot">#REF!</definedName>
    <definedName name="S_RJE_Tot_Data">[42]Lead!$J$1:$J$55</definedName>
    <definedName name="S_RJE_Tot_GT">#REF!</definedName>
    <definedName name="S_RowNum">[16]Securities!#REF!</definedName>
    <definedName name="Sales_groupunits">#REF!</definedName>
    <definedName name="Sales_groupunits_F19">#REF!</definedName>
    <definedName name="SATBLT">[19]!SATBLT</definedName>
    <definedName name="SATBUS">[19]!SATBUS</definedName>
    <definedName name="SATRAP">[19]!SATRAP</definedName>
    <definedName name="sd">#REF!</definedName>
    <definedName name="SellingExp">[26]IS!#REF!</definedName>
    <definedName name="ser">#REF!</definedName>
    <definedName name="sfd">#REF!</definedName>
    <definedName name="Shapka">#REF!</definedName>
    <definedName name="Shapka1">#REF!</definedName>
    <definedName name="Shapka10">#REF!</definedName>
    <definedName name="SOCFUND">#REF!</definedName>
    <definedName name="sul">#REF!</definedName>
    <definedName name="Sum_Fact_Rang1_1">#REF!</definedName>
    <definedName name="Sum_Fact_Rang1_2">#REF!</definedName>
    <definedName name="Sum_Fact_Rang1_3">#REF!</definedName>
    <definedName name="Sum_Fact_Rang1_4">#REF!</definedName>
    <definedName name="Sum_Fact_Rang1_5">#REF!</definedName>
    <definedName name="Sum_Fact_Rang1_6">#REF!</definedName>
    <definedName name="Sum_Fact_Rang1_7">#REF!</definedName>
    <definedName name="Sum_Fact_Rang1_8">#REF!</definedName>
    <definedName name="Sum_Fact_Rang2_2">#REF!</definedName>
    <definedName name="Sum_Fact_Rang2_3">#REF!</definedName>
    <definedName name="Sum_Fact_Rang2_4">#REF!</definedName>
    <definedName name="Sum_Fact_Rang2_5">#REF!</definedName>
    <definedName name="Sum_Fact_Rang2_6">#REF!</definedName>
    <definedName name="Sum_Fact_Rang2_7">#REF!</definedName>
    <definedName name="Sum_Fact_Rang2_8">#REF!</definedName>
    <definedName name="Sum_Fact_Rang3_3">#REF!</definedName>
    <definedName name="Sum_Fact_Rang3_4">#REF!</definedName>
    <definedName name="Sum_Fact_Rang3_5">#REF!</definedName>
    <definedName name="Sum_Fact_Rang3_6">#REF!</definedName>
    <definedName name="Sum_Fact_Rang3_7">#REF!</definedName>
    <definedName name="Sum_Fact_Rang3_8">#REF!</definedName>
    <definedName name="Sum_Fact_Rang4_4">#REF!</definedName>
    <definedName name="Sum_Fact_Rang4_5">#REF!</definedName>
    <definedName name="Sum_Fact_Rang4_6">#REF!</definedName>
    <definedName name="Sum_Fact_Rang4_7">#REF!</definedName>
    <definedName name="Sum_Fact_Rang4_8">#REF!</definedName>
    <definedName name="Sum_Fact_Rang5_5">#REF!</definedName>
    <definedName name="Sum_Fact_Rang5_6">#REF!</definedName>
    <definedName name="Sum_Fact_Rang5_7">#REF!</definedName>
    <definedName name="Sum_Fact_Rang5_8">#REF!</definedName>
    <definedName name="Sum_Fact_Rang6_6">#REF!</definedName>
    <definedName name="Sum_Fact_Rang6_7">#REF!</definedName>
    <definedName name="Sum_Fact_Rang6_8">#REF!</definedName>
    <definedName name="Sum_Fact_Rang7_7">#REF!</definedName>
    <definedName name="Sum_Fact_Rang7_8">#REF!</definedName>
    <definedName name="Sum_Fact_Rang8_8">#REF!</definedName>
    <definedName name="t_4_b">'[49]B 1'!#REF!</definedName>
    <definedName name="t1b00">#REF!</definedName>
    <definedName name="t1b01">#REF!</definedName>
    <definedName name="t1c00" localSheetId="2">'[50]C 25'!#REF!</definedName>
    <definedName name="t1c00">'[50]C 25'!#REF!</definedName>
    <definedName name="t1c01">'[50]C 25'!#REF!</definedName>
    <definedName name="t1d00" localSheetId="2">#REF!</definedName>
    <definedName name="t1d00">#REF!</definedName>
    <definedName name="t1d01" localSheetId="2">#REF!</definedName>
    <definedName name="t1d01">#REF!</definedName>
    <definedName name="t1e01" localSheetId="2">'[49]B 1'!#REF!</definedName>
    <definedName name="t1e01">'[49]B 1'!#REF!</definedName>
    <definedName name="t1f00">#REF!</definedName>
    <definedName name="t1f01">#REF!</definedName>
    <definedName name="t1g00">#REF!</definedName>
    <definedName name="t1g01">#REF!</definedName>
    <definedName name="t1i00">#REF!</definedName>
    <definedName name="t1i01">#REF!</definedName>
    <definedName name="t1k00">#REF!</definedName>
    <definedName name="t1k01">#REF!</definedName>
    <definedName name="t2c00" localSheetId="2">'[50]C 25'!#REF!</definedName>
    <definedName name="t2c00">'[50]C 25'!#REF!</definedName>
    <definedName name="t2c01">'[50]C 25'!#REF!</definedName>
    <definedName name="t2d00" localSheetId="2">#REF!</definedName>
    <definedName name="t2d00">#REF!</definedName>
    <definedName name="t2d01" localSheetId="2">#REF!</definedName>
    <definedName name="t2d01">#REF!</definedName>
    <definedName name="t2f00">#REF!</definedName>
    <definedName name="t2f01">#REF!</definedName>
    <definedName name="t2g00">#REF!</definedName>
    <definedName name="t2g01">#REF!</definedName>
    <definedName name="t2h00">#REF!</definedName>
    <definedName name="t2h01">#REF!</definedName>
    <definedName name="t2i00">#REF!</definedName>
    <definedName name="t2i01">#REF!</definedName>
    <definedName name="t2k00">#REF!</definedName>
    <definedName name="t2k01">#REF!</definedName>
    <definedName name="t3h00">#REF!</definedName>
    <definedName name="t3h01">#REF!</definedName>
    <definedName name="t4b" localSheetId="2">'[49]B 1'!#REF!</definedName>
    <definedName name="t4b">'[49]B 1'!#REF!</definedName>
    <definedName name="t4b00">#REF!</definedName>
    <definedName name="t4b01">#REF!</definedName>
    <definedName name="t4c00" localSheetId="2">'[50]C 25'!#REF!</definedName>
    <definedName name="t4c00">'[50]C 25'!#REF!</definedName>
    <definedName name="t4c01">'[50]C 25'!#REF!</definedName>
    <definedName name="t4d00" localSheetId="2">#REF!</definedName>
    <definedName name="t4d00">#REF!</definedName>
    <definedName name="t4d01" localSheetId="2">#REF!</definedName>
    <definedName name="t4d01">#REF!</definedName>
    <definedName name="t4f00">#REF!</definedName>
    <definedName name="t4f01">#REF!</definedName>
    <definedName name="t4g00">#REF!</definedName>
    <definedName name="t4g01">#REF!</definedName>
    <definedName name="t4h00">#REF!</definedName>
    <definedName name="t4h01">#REF!</definedName>
    <definedName name="t4i00">#REF!</definedName>
    <definedName name="t4i01">#REF!</definedName>
    <definedName name="t4k00">#REF!</definedName>
    <definedName name="t4k01">#REF!</definedName>
    <definedName name="t5b" localSheetId="2">'[49]B 1'!#REF!</definedName>
    <definedName name="t5b">'[49]B 1'!#REF!</definedName>
    <definedName name="t5b00">#REF!</definedName>
    <definedName name="t5b01">#REF!</definedName>
    <definedName name="t5c00" localSheetId="2">'[50]C 25'!#REF!</definedName>
    <definedName name="t5c00">'[50]C 25'!#REF!</definedName>
    <definedName name="t5c01">'[50]C 25'!#REF!</definedName>
    <definedName name="t5d00" localSheetId="2">#REF!</definedName>
    <definedName name="t5d00">#REF!</definedName>
    <definedName name="t5d01" localSheetId="2">#REF!</definedName>
    <definedName name="t5d01">#REF!</definedName>
    <definedName name="t5f00">#REF!</definedName>
    <definedName name="t5f01">#REF!</definedName>
    <definedName name="t5g00">#REF!</definedName>
    <definedName name="t5g01">#REF!</definedName>
    <definedName name="t5h00">#REF!</definedName>
    <definedName name="t5h01">#REF!</definedName>
    <definedName name="t5i00">#REF!</definedName>
    <definedName name="t5i01">#REF!</definedName>
    <definedName name="t5k00">#REF!</definedName>
    <definedName name="t5k01">#REF!</definedName>
    <definedName name="table">#REF!</definedName>
    <definedName name="Table10">'[51]Intercompany transactions'!$A$264:$X$290</definedName>
    <definedName name="Table13">'[51]Intercompany transactions'!$A$345:$AB$372</definedName>
    <definedName name="Table14">'[51]Intercompany transactions'!$A$373:$X$398</definedName>
    <definedName name="Table19">'[51]Intercompany transactions'!$A$505:$X$531</definedName>
    <definedName name="Table20">'[51]Intercompany transactions'!$A$532:$X$558</definedName>
    <definedName name="Table21">'[51]Intercompany transactions'!$A$559:$Y$585</definedName>
    <definedName name="Table22">'[51]Intercompany transactions'!$A$586:$X$612</definedName>
    <definedName name="Table7">'[51]Intercompany transactions'!$A$183:$X$209</definedName>
    <definedName name="Table8">'[51]Intercompany transactions'!$A$210:$X$236</definedName>
    <definedName name="Table9">'[51]Intercompany transactions'!$A$237:$X$263</definedName>
    <definedName name="taxrate">#REF!</definedName>
    <definedName name="templ_path">#REF!</definedName>
    <definedName name="TEST0">#REF!</definedName>
    <definedName name="TestDescription">[17]SMSTemp!$B$5</definedName>
    <definedName name="TESTHKEY">#REF!</definedName>
    <definedName name="TESTKEYS">#REF!</definedName>
    <definedName name="TESTVKEY">#REF!</definedName>
    <definedName name="Text1">#REF!</definedName>
    <definedName name="TextRefCopy1">[52]FS!$D$44</definedName>
    <definedName name="TextRefCopy10">#REF!</definedName>
    <definedName name="TextRefCopy100">#REF!</definedName>
    <definedName name="TextRefCopy101">'[53]FA Movement '!#REF!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">#REF!</definedName>
    <definedName name="TextRefCopy110">#REF!</definedName>
    <definedName name="TextRefCopy111">#REF!</definedName>
    <definedName name="TextRefCopy112">'[54]Additions testing'!#REF!</definedName>
    <definedName name="TextRefCopy113">#REF!</definedName>
    <definedName name="TextRefCopy114">#REF!</definedName>
    <definedName name="TextRefCopy115">#REF!</definedName>
    <definedName name="TextRefCopy116">'[54]Additions testing'!#REF!</definedName>
    <definedName name="TextRefCopy117">'[54]Additions testing'!#REF!</definedName>
    <definedName name="TextRefCopy118">#REF!</definedName>
    <definedName name="TextRefCopy119">#REF!</definedName>
    <definedName name="TextRefCopy12">#REF!</definedName>
    <definedName name="TextRefCopy120">'[55]P&amp;L'!$B$20</definedName>
    <definedName name="TextRefCopy122">[56]Rollforward!#REF!</definedName>
    <definedName name="TextRefCopy123">[57]Rollforward!#REF!</definedName>
    <definedName name="TextRefCopy126">'[54]Movement schedule'!#REF!</definedName>
    <definedName name="TextRefCopy13">#REF!</definedName>
    <definedName name="TextRefCopy133">'[54]Movement schedule'!#REF!</definedName>
    <definedName name="TextRefCopy14">#REF!</definedName>
    <definedName name="TextRefCopy147">'[58]Test of FA Installation'!#REF!</definedName>
    <definedName name="TextRefCopy149">'[58]Test of FA Installation'!#REF!</definedName>
    <definedName name="TextRefCopy15">#REF!</definedName>
    <definedName name="TextRefCopy151">'[58]Test of FA Installation'!#REF!</definedName>
    <definedName name="TextRefCopy153">'[58]Test of FA Installation'!#REF!</definedName>
    <definedName name="TextRefCopy154">'[58]Test of FA Installation'!#REF!</definedName>
    <definedName name="TextRefCopy156">'[58]Test of FA Installation'!#REF!</definedName>
    <definedName name="TextRefCopy158">'[58]Test of FA Installation'!#REF!</definedName>
    <definedName name="TextRefCopy16">#REF!</definedName>
    <definedName name="TextRefCopy160">'[58]Test of FA Installation'!#REF!</definedName>
    <definedName name="TextRefCopy162">'[58]Test of FA Installation'!#REF!</definedName>
    <definedName name="TextRefCopy164">'[58]Test of FA Installation'!#REF!</definedName>
    <definedName name="TextRefCopy166">'[58]Test of FA Installation'!#REF!</definedName>
    <definedName name="TextRefCopy17">#REF!</definedName>
    <definedName name="TextRefCopy170">'[58]Test of FA Installation'!#REF!</definedName>
    <definedName name="TextRefCopy172">'[58]Test of FA Installation'!#REF!</definedName>
    <definedName name="TextRefCopy173">'[58]Test of FA Installation'!#REF!</definedName>
    <definedName name="TextRefCopy175">'[58]Test of FA Installation'!#REF!</definedName>
    <definedName name="TextRefCopy177">'[58]Test of FA Installation'!#REF!</definedName>
    <definedName name="TextRefCopy179">'[58]Test of FA Installation'!#REF!</definedName>
    <definedName name="TextRefCopy18">#REF!</definedName>
    <definedName name="TextRefCopy181">'[58]Test of FA Installation'!#REF!</definedName>
    <definedName name="TextRefCopy19">'[53]FA Movement '!#REF!</definedName>
    <definedName name="TextRefCopy2">#REF!</definedName>
    <definedName name="TextRefCopy20">'[53]FA Movement '!#REF!</definedName>
    <definedName name="TextRefCopy21">'[53]FA Movement '!#REF!</definedName>
    <definedName name="TextRefCopy22">'[53]FA Movement '!#REF!</definedName>
    <definedName name="TextRefCopy23">'[53]FA Movement '!#REF!</definedName>
    <definedName name="TextRefCopy24">#REF!</definedName>
    <definedName name="TextRefCopy25">'[53]FA Movement '!#REF!</definedName>
    <definedName name="TextRefCopy26">'[53]FA Movement '!#REF!</definedName>
    <definedName name="TextRefCopy27">'[53]FA Movement '!#REF!</definedName>
    <definedName name="TextRefCopy28">'[53]FA Movement '!#REF!</definedName>
    <definedName name="TextRefCopy29">'[53]FA Movement '!#REF!</definedName>
    <definedName name="TextRefCopy3">#REF!</definedName>
    <definedName name="TextRefCopy30">'[53]FA Movement '!#REF!</definedName>
    <definedName name="TextRefCopy31">'[53]FA Movement '!#REF!</definedName>
    <definedName name="TextRefCopy32">'[53]FA Movement '!#REF!</definedName>
    <definedName name="TextRefCopy33">'[53]FA Movement '!#REF!</definedName>
    <definedName name="TextRefCopy34">'[53]FA Movement '!#REF!</definedName>
    <definedName name="TextRefCopy35">'[53]FA Movement '!#REF!</definedName>
    <definedName name="TextRefCopy36">'[53]FA Movement '!#REF!</definedName>
    <definedName name="TextRefCopy37">'[53]FA Movement '!#REF!</definedName>
    <definedName name="TextRefCopy38">'[53]FA Movement '!#REF!</definedName>
    <definedName name="TextRefCopy39">'[53]FA Movement '!#REF!</definedName>
    <definedName name="TextRefCopy4">#REF!</definedName>
    <definedName name="TextRefCopy40">'[53]FA Movement '!#REF!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'[53]FA Movement '!#REF!</definedName>
    <definedName name="TextRefCopy47">'[53]FA Movement '!#REF!</definedName>
    <definedName name="TextRefCopy48">[55]Provisions!$B$6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'[58]Test of FA Installation'!#REF!</definedName>
    <definedName name="TextRefCopy59">'[58]Test of FA Installation'!#REF!</definedName>
    <definedName name="TextRefCopy6">#REF!</definedName>
    <definedName name="TextRefCopy60">'[58]Test of FA Installation'!#REF!</definedName>
    <definedName name="TextRefCopy61">'[58]Test of FA Installation'!#REF!</definedName>
    <definedName name="TextRefCopy62">'[58]Test of FA Installation'!#REF!</definedName>
    <definedName name="TextRefCopy63">'[58]Test of FA Installation'!#REF!</definedName>
    <definedName name="TextRefCopy64">'[58]Test of FA Installation'!#REF!</definedName>
    <definedName name="TextRefCopy65">'[58]Test of FA Installation'!#REF!</definedName>
    <definedName name="TextRefCopy66">'[58]Test of FA Installation'!#REF!</definedName>
    <definedName name="TextRefCopy67">'[58]Test of FA Installation'!#REF!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[58]Additions!#REF!</definedName>
    <definedName name="TextRefCopy74">[59]breakdown!#REF!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'[58]Test of FA Installation'!#REF!</definedName>
    <definedName name="TextRefCopy8">#REF!</definedName>
    <definedName name="TextRefCopy80">[60]Datasheet!$G$16</definedName>
    <definedName name="TextRefCopy81">#REF!</definedName>
    <definedName name="TextRefCopy82">'[58]Test of FA Installation'!#REF!</definedName>
    <definedName name="TextRefCopy83">'[58]Test of FA Installation'!#REF!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'[54]depreciation testing'!#REF!</definedName>
    <definedName name="TextRefCopy9">#REF!</definedName>
    <definedName name="TextRefCopy90">#REF!</definedName>
    <definedName name="TextRefCopy91">'[61]% threshhold(salary)'!$C$6</definedName>
    <definedName name="TextRefCopy92">'[54]depreciation testing'!#REF!</definedName>
    <definedName name="TextRefCopy93">'[61]% threshhold(salary)'!$B$5</definedName>
    <definedName name="TextRefCopy94">#REF!</definedName>
    <definedName name="TextRefCopy95">'[62]depreciation testing'!#REF!</definedName>
    <definedName name="TextRefCopy96">'[61]% threshhold(salary)'!$C$6</definedName>
    <definedName name="TextRefCopy97">'[53]depreciation testing'!#REF!</definedName>
    <definedName name="TextRefCopy98">#REF!</definedName>
    <definedName name="TextRefCopy99">'[53]FA Movement '!#REF!</definedName>
    <definedName name="TextRefCopyRangeCount" hidden="1">9</definedName>
    <definedName name="Threshold">#REF!</definedName>
    <definedName name="tid">[20]Tabeller!$E$17</definedName>
    <definedName name="TONMILL">'[12]CamKum Prod'!$H$21</definedName>
    <definedName name="TONMIN">'[12]CamKum Prod'!$H$15</definedName>
    <definedName name="Total">#REF!</definedName>
    <definedName name="total_1" localSheetId="2">'[49]A 100'!#REF!</definedName>
    <definedName name="total_1">'[49]A 100'!#REF!</definedName>
    <definedName name="Total_Name_rang1">#REF!</definedName>
    <definedName name="Total_Name_rang2">#REF!</definedName>
    <definedName name="Total_R">#REF!</definedName>
    <definedName name="Total_rang1">#REF!</definedName>
    <definedName name="Total_rang2">#REF!</definedName>
    <definedName name="Total_Rest_Fact">#REF!</definedName>
    <definedName name="Total_Rest_Fact_R">#REF!</definedName>
    <definedName name="Total_Rest_Fact_rang1">#REF!</definedName>
    <definedName name="Total_Rest_Fact_rang2">#REF!</definedName>
    <definedName name="total1">'[63]F100-Trial BS'!#REF!</definedName>
    <definedName name="total1_0">'[63]F100-Trial BS'!$B$78</definedName>
    <definedName name="total1_00" localSheetId="2">'[49]A 100'!#REF!</definedName>
    <definedName name="total1_00">'[49]A 100'!#REF!</definedName>
    <definedName name="total1_01">#REF!</definedName>
    <definedName name="total2_00">'[49]A 100'!#REF!</definedName>
    <definedName name="total2_01">#REF!</definedName>
    <definedName name="total3_00">'[49]A 100'!#REF!</definedName>
    <definedName name="total3_01">#REF!</definedName>
    <definedName name="total4_00" localSheetId="2">#REF!</definedName>
    <definedName name="total4_00">#REF!</definedName>
    <definedName name="total4_01" localSheetId="2">#REF!</definedName>
    <definedName name="total4_01">#REF!</definedName>
    <definedName name="total5_00">#REF!</definedName>
    <definedName name="total5_01">#REF!</definedName>
    <definedName name="Transf_Fact_Rang1_1">#REF!</definedName>
    <definedName name="Transf_Fact_Rang1_2">#REF!</definedName>
    <definedName name="Transf_Fact_Rang1_3">#REF!</definedName>
    <definedName name="Transf_Fact_Rang1_4">#REF!</definedName>
    <definedName name="Transf_Fact_Rang1_5">#REF!</definedName>
    <definedName name="Transf_Fact_Rang1_6">#REF!</definedName>
    <definedName name="Transf_Fact_Rang1_7">#REF!</definedName>
    <definedName name="Transf_Fact_Rang1_8">#REF!</definedName>
    <definedName name="Transf_Fact_Rang2_2">#REF!</definedName>
    <definedName name="Transf_Fact_Rang2_3">#REF!</definedName>
    <definedName name="Transf_Fact_Rang2_4">#REF!</definedName>
    <definedName name="Transf_Fact_Rang2_5">#REF!</definedName>
    <definedName name="Transf_Fact_Rang2_6">#REF!</definedName>
    <definedName name="Transf_Fact_Rang2_7">#REF!</definedName>
    <definedName name="Transf_Fact_Rang2_8">#REF!</definedName>
    <definedName name="Transf_Fact_Rang3_3">#REF!</definedName>
    <definedName name="Transf_Fact_Rang3_4">#REF!</definedName>
    <definedName name="Transf_Fact_Rang3_5">#REF!</definedName>
    <definedName name="Transf_Fact_Rang3_6">#REF!</definedName>
    <definedName name="Transf_Fact_Rang3_7">#REF!</definedName>
    <definedName name="Transf_Fact_Rang3_8">#REF!</definedName>
    <definedName name="Transf_Fact_Rang4_4">#REF!</definedName>
    <definedName name="Transf_Fact_Rang4_5">#REF!</definedName>
    <definedName name="Transf_Fact_Rang4_6">#REF!</definedName>
    <definedName name="Transf_Fact_Rang4_7">#REF!</definedName>
    <definedName name="Transf_Fact_Rang4_8">#REF!</definedName>
    <definedName name="Transf_Fact_Rang5_5">#REF!</definedName>
    <definedName name="Transf_Fact_Rang5_6">#REF!</definedName>
    <definedName name="Transf_Fact_Rang5_7">#REF!</definedName>
    <definedName name="Transf_Fact_Rang5_8">#REF!</definedName>
    <definedName name="Transf_Fact_Rang6_6">#REF!</definedName>
    <definedName name="Transf_Fact_Rang6_7">#REF!</definedName>
    <definedName name="Transf_Fact_Rang6_8">#REF!</definedName>
    <definedName name="Transf_Fact_Rang7_7">#REF!</definedName>
    <definedName name="Transf_Fact_Rang7_8">#REF!</definedName>
    <definedName name="Transf_Fact_Rang8_8">#REF!</definedName>
    <definedName name="unhide">#REF!</definedName>
    <definedName name="Unitname">[39]SETUP!$D$9</definedName>
    <definedName name="USD">150.2</definedName>
    <definedName name="v">#REF!</definedName>
    <definedName name="valid">#REF!</definedName>
    <definedName name="values">#REF!,#REF!,#REF!</definedName>
    <definedName name="valutac1">[20]Tabeller!$K$17</definedName>
    <definedName name="VAT">16%</definedName>
    <definedName name="version">"v.04.01.LC"</definedName>
    <definedName name="vfhn">[64]Апрель!#REF!</definedName>
    <definedName name="vfhn02u">[65]Март!#REF!</definedName>
    <definedName name="VOLUMES">#REF!</definedName>
    <definedName name="w" hidden="1">'[12]Prelim Cost'!$B$36:$L$36</definedName>
    <definedName name="WC">#REF!</definedName>
    <definedName name="wer">#REF!</definedName>
    <definedName name="WIDTH">#REF!</definedName>
    <definedName name="work_path">#REF!</definedName>
    <definedName name="working">#REF!</definedName>
    <definedName name="wrn.Aging._.and._.Trend._.Analysis." hidden="1">{#N/A,#N/A,FALSE,"Aging Summary";#N/A,#N/A,FALSE,"Ratio Analysis";#N/A,#N/A,FALSE,"Test 120 Day Accts";#N/A,#N/A,FALSE,"Tickmarks"}</definedName>
    <definedName name="wrn.Coded._.IAS._.FS." hidden="1">{"IASTrail",#N/A,FALSE,"IAS"}</definedName>
    <definedName name="wrn.Fixed._.Assets._.Note._.and._.Depreciation." hidden="1">{#N/A,#N/A,FALSE,"FA_1";#N/A,#N/A,FALSE,"Dep'n SE";#N/A,#N/A,FALSE,"Dep'n FC"}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hidden="1">{#N/A,#N/A,TRUE,"MAP";#N/A,#N/A,TRUE,"STEPS";#N/A,#N/A,TRUE,"RULES"}</definedName>
    <definedName name="wrn.IAS._.BS._.PL._.CF._.and._.Notes." hidden="1">{"IASBS",#N/A,TRUE,"IAS";"IASPL",#N/A,TRUE,"IAS";"IASNotes",#N/A,TRUE,"IAS";"CFDir - expanded",#N/A,TRUE,"CF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hidden="1">{"IAS Mapping",#N/A,TRUE,"RSA_FS"}</definedName>
    <definedName name="wrn.Inflation._.factors._.used." hidden="1">{#N/A,#N/A,FALSE,"Infl_fact"}</definedName>
    <definedName name="wrn.Loans." hidden="1">{"Summary report",#N/A,FALSE,"BBH";"Details - chart",#N/A,FALSE,"BBH"}</definedName>
    <definedName name="wrn.PL._.Analysis." hidden="1">{"AnalRSA",#N/A,TRUE,"PL-Anal";"AnalIAS",#N/A,TRUE,"PL-Anal"}</definedName>
    <definedName name="wrn.RSA._.BS._.and._.PL." hidden="1">{"BS1",#N/A,TRUE,"RSA_FS";"BS2",#N/A,TRUE,"RSA_FS";"BS3",#N/A,TRUE,"RSA_FS"}</definedName>
    <definedName name="XREF_COLUMN_1" hidden="1">[66]AHEPS!#REF!</definedName>
    <definedName name="XREF_COLUMN_10" hidden="1">[66]AHEPS!#REF!</definedName>
    <definedName name="XREF_COLUMN_2" hidden="1">#REF!</definedName>
    <definedName name="XREF_COLUMN_3" hidden="1">'[67]8250'!$D$1:$D$65536</definedName>
    <definedName name="XREF_COLUMN_4" hidden="1">'[67]8140'!$P$1:$P$65536</definedName>
    <definedName name="XREF_COLUMN_5" hidden="1">'[68]DD Reserve calculation'!#REF!</definedName>
    <definedName name="XREF_COLUMN_6" hidden="1">[66]OshHPP!#REF!</definedName>
    <definedName name="XREF_COLUMN_7" hidden="1">'[67]8145'!$P$1:$P$65536</definedName>
    <definedName name="XREF_COLUMN_8" hidden="1">[66]BHPP!#REF!</definedName>
    <definedName name="XREF_COLUMN_9" hidden="1">'[67]8113'!$P$1:$P$65536</definedName>
    <definedName name="XRefActiveRow" hidden="1">[69]XREF!$A$3</definedName>
    <definedName name="XRefColumnsCount" hidden="1">1</definedName>
    <definedName name="XRefCopy1" hidden="1">'[70]Cust acc 2003'!#REF!</definedName>
    <definedName name="XRefCopy12Row" hidden="1">[66]XREF!#REF!</definedName>
    <definedName name="XRefCopy17Row" hidden="1">[66]XREF!#REF!</definedName>
    <definedName name="XRefCopy1Row" hidden="1">[69]XREF!$A$2:$IV$2</definedName>
    <definedName name="XRefCopy2" hidden="1">#REF!</definedName>
    <definedName name="XRefCopy3Row" hidden="1">#REF!</definedName>
    <definedName name="XRefCopy4" hidden="1">[71]summary!#REF!</definedName>
    <definedName name="XRefCopy5Row" hidden="1">[72]XREF!#REF!</definedName>
    <definedName name="XRefCopy9Row" hidden="1">[66]XREF!#REF!</definedName>
    <definedName name="XRefCopyRangeCount" hidden="1">8</definedName>
    <definedName name="XRefPaste10" hidden="1">'[67]8145'!$O$17</definedName>
    <definedName name="XRefPaste10Row" hidden="1">[67]XREF!$A$11:$IV$11</definedName>
    <definedName name="XRefPaste11" hidden="1">'[67]8200'!$O$17</definedName>
    <definedName name="XRefPaste11Row" hidden="1">[67]XREF!$A$12:$IV$12</definedName>
    <definedName name="XRefPaste12" hidden="1">'[67]8113'!$O$16</definedName>
    <definedName name="XRefPaste12Row" hidden="1">[67]XREF!$A$13:$IV$13</definedName>
    <definedName name="XRefPaste13" hidden="1">'[67]8082'!$O$16</definedName>
    <definedName name="XRefPaste13Row" hidden="1">[67]XREF!$A$14:$IV$14</definedName>
    <definedName name="XRefPaste1Row" hidden="1">#REF!</definedName>
    <definedName name="XRefPaste2Row" hidden="1">[67]XREF!$A$3:$IV$3</definedName>
    <definedName name="XRefPaste3" hidden="1">'[67]8180 (8181,8182)'!$O$20</definedName>
    <definedName name="XRefPaste3Row" hidden="1">[67]XREF!$A$4:$IV$4</definedName>
    <definedName name="XRefPaste4" hidden="1">'[67]8210'!$O$18</definedName>
    <definedName name="XRefPaste4Row" hidden="1">[67]XREF!$A$5:$IV$5</definedName>
    <definedName name="XRefPaste5" hidden="1">'[67]8250'!$C$44</definedName>
    <definedName name="XRefPaste5Row" hidden="1">[67]XREF!$A$6:$IV$6</definedName>
    <definedName name="XRefPaste6" hidden="1">'[67]8140'!$O$16</definedName>
    <definedName name="XRefPaste6Row" hidden="1">[67]XREF!$A$7:$IV$7</definedName>
    <definedName name="XRefPaste7" hidden="1">#REF!</definedName>
    <definedName name="XRefPaste7Row" hidden="1">[67]XREF!$A$8:$IV$8</definedName>
    <definedName name="XRefPaste8" hidden="1">#REF!</definedName>
    <definedName name="XRefPaste8Row" hidden="1">[67]XREF!$A$9:$IV$9</definedName>
    <definedName name="XRefPaste9" hidden="1">'[67]8070'!$O$18</definedName>
    <definedName name="XRefPaste9Row" hidden="1">[67]XREF!$A$10:$IV$10</definedName>
    <definedName name="XRefPasteRangeCount" hidden="1">1</definedName>
    <definedName name="year">[33]Settings!#REF!</definedName>
    <definedName name="z">#REF!</definedName>
    <definedName name="Z_3FF835A2_A4C0_4941_9E4A_4EABDC6914AE_.wvu.Cols" hidden="1">#REF!,#REF!,#REF!</definedName>
    <definedName name="Z_3FF835A2_A4C0_4941_9E4A_4EABDC6914AE_.wvu.FilterData" hidden="1">#REF!</definedName>
    <definedName name="Z_3FF835A2_A4C0_4941_9E4A_4EABDC6914AE_.wvu.PrintArea" hidden="1">#REF!</definedName>
    <definedName name="Z_3FF835A2_A4C0_4941_9E4A_4EABDC6914AE_.wvu.Rows" hidden="1">#REF!</definedName>
    <definedName name="Z_9944A555_2A6E_4775_AF28_A37C2EA58D79_.wvu.Cols" hidden="1">#REF!,#REF!,#REF!</definedName>
    <definedName name="Z_9944A555_2A6E_4775_AF28_A37C2EA58D79_.wvu.FilterData" hidden="1">#REF!</definedName>
    <definedName name="Z_9944A555_2A6E_4775_AF28_A37C2EA58D79_.wvu.PrintArea" hidden="1">#REF!</definedName>
    <definedName name="Z_9944A555_2A6E_4775_AF28_A37C2EA58D79_.wvu.Rows" hidden="1">#REF!</definedName>
    <definedName name="Z_C38D798C_080A_4519_9B17_6ABAC626E22C_.wvu.Cols" hidden="1">#REF!,#REF!,#REF!</definedName>
    <definedName name="Z_C38D798C_080A_4519_9B17_6ABAC626E22C_.wvu.FilterData" hidden="1">#REF!</definedName>
    <definedName name="Z_C38D798C_080A_4519_9B17_6ABAC626E22C_.wvu.PrintArea" hidden="1">#REF!</definedName>
    <definedName name="Z_C38D798C_080A_4519_9B17_6ABAC626E22C_.wvu.Rows" hidden="1">#REF!</definedName>
    <definedName name="а1">[73]ЯНВАРЬ!#REF!</definedName>
    <definedName name="Август">#REF!</definedName>
    <definedName name="август2002г">[65]Сентябрь!#REF!</definedName>
    <definedName name="адмрасходы">[74]Лист2!#REF!</definedName>
    <definedName name="амортизация">[74]Лист2!#REF!</definedName>
    <definedName name="Апрель">[64]Апрель!#REF!</definedName>
    <definedName name="апрель2000">[65]Квартал!#REF!</definedName>
    <definedName name="аренда">[74]Лист2!#REF!</definedName>
    <definedName name="_xlnm.Database">#REF!</definedName>
    <definedName name="баланс">'[75]Актив(1)'!$E$1:$E$65536</definedName>
    <definedName name="биржа">[76]База!$A$1:$T$65536</definedName>
    <definedName name="биржа1">[76]База!$B$1:$T$65536</definedName>
    <definedName name="БЛРаздел1">[77]ОборБалФормОтч!$C$19:$C$24,[77]ОборБалФормОтч!$E$19:$F$24,[77]ОборБалФормОтч!$D$26:$F$31,[77]ОборБалФормОтч!$C$33:$C$38,[77]ОборБалФормОтч!$E$33:$F$38,[77]ОборБалФормОтч!$D$40:$F$43,[77]ОборБалФормОтч!$C$45:$C$48,[77]ОборБалФормОтч!$E$45:$F$48,[77]ОборБалФормОтч!$C$19</definedName>
    <definedName name="БЛРаздел2">[77]ОборБалФормОтч!$C$51:$C$58,[77]ОборБалФормОтч!$E$51:$F$58,[77]ОборБалФормОтч!$C$60:$C$63,[77]ОборБалФормОтч!$E$60:$F$63,[77]ОборБалФормОтч!$C$65:$C$67,[77]ОборБалФормОтч!$E$65:$F$67,[77]ОборБалФормОтч!$C$51</definedName>
    <definedName name="БЛРаздел3">[77]ОборБалФормОтч!$C$70:$C$72,[77]ОборБалФормОтч!$D$73:$F$73,[77]ОборБалФормОтч!$E$70:$F$72,[77]ОборБалФормОтч!$C$75:$C$77,[77]ОборБалФормОтч!$E$75:$F$77,[77]ОборБалФормОтч!$C$79:$C$82,[77]ОборБалФормОтч!$E$79:$F$82,[77]ОборБалФормОтч!$C$84:$C$86,[77]ОборБалФормОтч!$E$84:$F$86,[77]ОборБалФормОтч!$C$88:$C$89,[77]ОборБалФормОтч!$E$88:$F$89,[77]ОборБалФормОтч!$C$70</definedName>
    <definedName name="БЛРаздел4">[77]ОборБалФормОтч!$E$106:$F$107,[77]ОборБалФормОтч!$C$106:$C$107,[77]ОборБалФормОтч!$E$102:$F$104,[77]ОборБалФормОтч!$C$102:$C$104,[77]ОборБалФормОтч!$C$97:$C$100,[77]ОборБалФормОтч!$E$97:$F$100,[77]ОборБалФормОтч!$E$92:$F$95,[77]ОборБалФормОтч!$C$92:$C$95,[77]ОборБалФормОтч!$C$92</definedName>
    <definedName name="БЛРаздел5">[77]ОборБалФормОтч!$C$113:$C$114,[77]ОборБалФормОтч!$D$110:$F$112,[77]ОборБалФормОтч!$E$113:$F$114,[77]ОборБалФормОтч!$D$115:$F$115,[77]ОборБалФормОтч!$D$117:$F$119,[77]ОборБалФормОтч!$D$121:$F$122,[77]ОборБалФормОтч!$D$124:$F$126,[77]ОборБалФормОтч!$D$110</definedName>
    <definedName name="БЛРаздел6">[77]ОборБалФормОтч!$D$129:$F$132,[77]ОборБалФормОтч!$D$134:$F$135,[77]ОборБалФормОтч!$D$137:$F$140,[77]ОборБалФормОтч!$D$142:$F$144,[77]ОборБалФормОтч!$D$146:$F$150,[77]ОборБалФормОтч!$D$152:$F$154,[77]ОборБалФормОтч!$D$156:$F$162,[77]ОборБалФормОтч!$D$129</definedName>
    <definedName name="БЛРаздел7">[77]ОборБалФормОтч!$D$179:$F$185,[77]ОборБалФормОтч!$D$175:$F$177,[77]ОборБалФормОтч!$D$165:$F$173,[77]ОборБалФормОтч!$D$165</definedName>
    <definedName name="БЛРаздел8">[77]ОборБалФормОтч!$E$200:$F$207,[77]ОборБалФормОтч!$C$200:$C$207,[77]ОборБалФормОтч!$E$189:$F$198,[77]ОборБалФормОтч!$C$189:$C$198,[77]ОборБалФормОтч!$E$188:$F$188,[77]ОборБалФормОтч!$C$188</definedName>
    <definedName name="БЛРаздел9">[77]ОборБалФормОтч!$E$234:$F$237,[77]ОборБалФормОтч!$C$234:$C$237,[77]ОборБалФормОтч!$E$224:$F$232,[77]ОборБалФормОтч!$C$224:$C$232,[77]ОборБалФормОтч!$E$223:$F$223,[77]ОборБалФормОтч!$C$223,[77]ОборБалФормОтч!$E$217:$F$221,[77]ОборБалФормОтч!$C$217:$C$221,[77]ОборБалФормОтч!$E$210:$F$215,[77]ОборБалФормОтч!$C$210:$C$215,[77]ОборБалФормОтч!$C$210</definedName>
    <definedName name="БПДанные">[77]ТитулЛистОтч!$C$22:$D$33,[77]ТитулЛистОтч!$C$36:$D$48,[77]ТитулЛистОтч!$C$22</definedName>
    <definedName name="Всего">#REF!</definedName>
    <definedName name="выпуск">[64]Январь!#REF!</definedName>
    <definedName name="грп">#REF!</definedName>
    <definedName name="дата">#REF!</definedName>
    <definedName name="Дата_справки">#REF!</definedName>
    <definedName name="ДатаБаланса">#REF!</definedName>
    <definedName name="дек02">[65]Сентябрь!#REF!</definedName>
    <definedName name="дек2002год">[64]Сентябрь!#REF!</definedName>
    <definedName name="Декабрь">[64]Декабрь!#REF!</definedName>
    <definedName name="декабрь2002">[64]Ноябрь!#REF!</definedName>
    <definedName name="доллар">[78]Данные!$A$1:$F$65536</definedName>
    <definedName name="за2002">[64]Январь!#REF!</definedName>
    <definedName name="за4мес">[64]Квартал!#REF!</definedName>
    <definedName name="Загол_1_1">#REF!</definedName>
    <definedName name="Загол_1_2">#REF!</definedName>
    <definedName name="Загол_1_3">#REF!</definedName>
    <definedName name="Загол_1_4">#REF!</definedName>
    <definedName name="Загол_1_5">#REF!</definedName>
    <definedName name="Загол_1_6">#REF!</definedName>
    <definedName name="Загол_1_7">#REF!</definedName>
    <definedName name="Загол_2_1">#REF!</definedName>
    <definedName name="Загол_2_2">#REF!</definedName>
    <definedName name="Загол_2_3">#REF!</definedName>
    <definedName name="Загол_2_4">#REF!</definedName>
    <definedName name="Загол_2_5">#REF!</definedName>
    <definedName name="Загол_2_6">#REF!</definedName>
    <definedName name="Загол_2_7">#REF!</definedName>
    <definedName name="_xlnm.Print_Titles">#N/A</definedName>
    <definedName name="Зарплата">#REF!</definedName>
    <definedName name="ЗглвПравый">#REF!</definedName>
    <definedName name="ЗглвПравыйДляЛистаБаланс">#REF!</definedName>
    <definedName name="земельный_налог">[74]Лист2!#REF!</definedName>
    <definedName name="зквартал">[65]Январь!#REF!</definedName>
    <definedName name="ИмяФайлаSQL">#REF!</definedName>
    <definedName name="инкассация">[74]Лист2!#REF!</definedName>
    <definedName name="Июль">[64]Июль!#REF!</definedName>
    <definedName name="июль2002">[65]Декабрь!#REF!</definedName>
    <definedName name="Июнь">[64]Июнь!#REF!</definedName>
    <definedName name="йй">[0]!йй</definedName>
    <definedName name="Квартал1">[64]Квартал!#REF!</definedName>
    <definedName name="Квартал2">#REF!</definedName>
    <definedName name="Квартал3">#REF!</definedName>
    <definedName name="Квартал4">#REF!</definedName>
    <definedName name="колич_РКО">[74]Лист2!#REF!</definedName>
    <definedName name="командировки">[74]Лист2!#REF!</definedName>
    <definedName name="лддлд">#REF!</definedName>
    <definedName name="Май">#REF!</definedName>
    <definedName name="Макрос1" localSheetId="2">ф2!Макрос1</definedName>
    <definedName name="Макрос1">#N/A</definedName>
    <definedName name="Март">[64]Март!#REF!</definedName>
    <definedName name="март02г">[64]Январь!#REF!</definedName>
    <definedName name="март2002">[64]Июль!#REF!</definedName>
    <definedName name="матер_содерж_зданий">[74]Лист2!#REF!</definedName>
    <definedName name="материальные_расх">[74]Лист2!#REF!</definedName>
    <definedName name="мрп">[79]справка!$A$4:$B$15</definedName>
    <definedName name="на_нач._года">#REF!,#REF!,#REF!,#REF!,#REF!,#REF!,#REF!,#REF!,#REF!,#REF!,#REF!,#REF!,#REF!,#REF!,#REF!,#REF!,#REF!</definedName>
    <definedName name="налог_имущество">[74]Лист2!#REF!</definedName>
    <definedName name="налог_транспорт">[74]Лист2!#REF!</definedName>
    <definedName name="налог_ЦБ">[74]Лист2!#REF!</definedName>
    <definedName name="налоги">[74]Лист2!#REF!</definedName>
    <definedName name="НДС">[74]Лист2!#REF!</definedName>
    <definedName name="Ноябрь">[64]Ноябрь!#REF!</definedName>
    <definedName name="Нстроки">#REF!</definedName>
    <definedName name="_xlnm.Print_Area" localSheetId="2">ф2!$A$1:$C$63</definedName>
    <definedName name="_xlnm.Print_Area">#REF!</definedName>
    <definedName name="Область_печати_ИМ">#REF!</definedName>
    <definedName name="обмунд_инкасс">[74]Лист2!#REF!</definedName>
    <definedName name="обмундир_охраны">[74]Лист2!#REF!</definedName>
    <definedName name="обор">[80]ОборБалФормОтч!$C$70:$C$72,[80]ОборБалФормОтч!$D$73:$F$73,[80]ОборБалФормОтч!$E$70:$F$72,[80]ОборБалФормОтч!$C$75:$C$77,[80]ОборБалФормОтч!$E$75:$F$77,[80]ОборБалФормОтч!$C$79:$C$82,[80]ОборБалФормОтч!$E$79:$F$82,[80]ОборБалФормОтч!$C$84:$C$86,[80]ОборБалФормОтч!$E$84:$F$86,[80]ОборБалФормОтч!$C$88:$C$89,[80]ОборБалФормОтч!$E$88:$F$89,[80]ОборБалФормОтч!$C$70</definedName>
    <definedName name="обороты">[80]ОборБалФормОтч!$C$19:$C$24,[80]ОборБалФормОтч!$E$19:$F$24,[80]ОборБалФормОтч!$D$26:$F$31,[80]ОборБалФормОтч!$C$33:$C$38,[80]ОборБалФормОтч!$E$33:$F$38,[80]ОборБалФормОтч!$D$40:$F$43,[80]ОборБалФормОтч!$C$45:$C$48,[80]ОборБалФормОтч!$E$45:$F$48,[80]ОборБалФормОтч!$C$19</definedName>
    <definedName name="Обязательства_по_форфейтинговым_операциям">'[36]31.12.03'!$E$829</definedName>
    <definedName name="окт">[64]Март!#REF!</definedName>
    <definedName name="Октябрь">#REF!</definedName>
    <definedName name="октябрь2002">[64]Январь!#REF!</definedName>
    <definedName name="октябрьуслуги">[64]Сентябрь!#REF!</definedName>
    <definedName name="оол">#REF!</definedName>
    <definedName name="оплата_труда">[74]Лист2!#REF!</definedName>
    <definedName name="охрана">[74]Лист2!#REF!</definedName>
    <definedName name="Период_отгрузки">#REF!</definedName>
    <definedName name="подгот_кадров">[74]Лист2!#REF!</definedName>
    <definedName name="Подготовка_к_печати_и_сохранение0710">[0]!Подготовка_к_печати_и_сохранение0710</definedName>
    <definedName name="подписка">[74]Лист2!#REF!</definedName>
    <definedName name="прил14_нов" localSheetId="2">ф2!прил14_нов</definedName>
    <definedName name="прил14_нов">#N/A</definedName>
    <definedName name="проч_адмрасх">[74]Лист2!#REF!</definedName>
    <definedName name="проч_операц">[74]Лист2!#REF!</definedName>
    <definedName name="прочие_налог">[74]Лист2!#REF!</definedName>
    <definedName name="прочие_общехоз">[74]Лист2!#REF!</definedName>
    <definedName name="прочие_расх">[74]Лист2!#REF!</definedName>
    <definedName name="расх_мат_охраны">[74]Лист2!#REF!</definedName>
    <definedName name="расх_матер_инкасс">[74]Лист2!#REF!</definedName>
    <definedName name="реклама">[74]Лист2!#REF!</definedName>
    <definedName name="_xlnm.Recorder">#REF!</definedName>
    <definedName name="ремонт">[74]Лист2!#REF!</definedName>
    <definedName name="РОблКл1">#REF!</definedName>
    <definedName name="РОблКл2">#REF!</definedName>
    <definedName name="РОблКл3">#REF!</definedName>
    <definedName name="РОблКл4">#REF!</definedName>
    <definedName name="РОблКл5">#REF!</definedName>
    <definedName name="РОблКл6">#REF!</definedName>
    <definedName name="РОблКл7">#REF!</definedName>
    <definedName name="роДатаОтчетаSQL">#REF!</definedName>
    <definedName name="роЗаголовок1">#REF!</definedName>
    <definedName name="роЗаголовок2">#REF!</definedName>
    <definedName name="роЗаголовок3">#REF!</definedName>
    <definedName name="роИмяБанка">#REF!</definedName>
    <definedName name="роИмяФайлаТелеграммы">#REF!</definedName>
    <definedName name="роКаталогФайлаТелеграммы">#REF!</definedName>
    <definedName name="роКодМФО">#REF!</definedName>
    <definedName name="роПодпись1">#REF!</definedName>
    <definedName name="роПодпись2">#REF!</definedName>
    <definedName name="роПодпись3">#REF!</definedName>
    <definedName name="роПодпись4">#REF!</definedName>
    <definedName name="роРазделитель1">#REF!</definedName>
    <definedName name="роРазделитель2">#REF!</definedName>
    <definedName name="роРазделитель3">#REF!</definedName>
    <definedName name="Сводный_баланс_н_п_с">[0]!Сводный_баланс_н_п_с</definedName>
    <definedName name="связь">[74]Лист2!#REF!</definedName>
    <definedName name="сент">[64]Июнь!#REF!</definedName>
    <definedName name="сент2002">[65]Январь!#REF!</definedName>
    <definedName name="Сентябрь">[64]Сентябрь!#REF!</definedName>
    <definedName name="сентябрь2000год">[65]Март!#REF!</definedName>
    <definedName name="содерж_помещ">[74]Лист2!#REF!</definedName>
    <definedName name="спец_одежд_обсл_перс">[74]Лист2!#REF!</definedName>
    <definedName name="СТРОИТЕЛЬСТВО">#REF!</definedName>
    <definedName name="Строки">#REF!</definedName>
    <definedName name="счет221">[64]Март!#REF!</definedName>
    <definedName name="сщзн">[0]!сщзн</definedName>
    <definedName name="т">[0]!т</definedName>
    <definedName name="текдепоз">#REF!</definedName>
    <definedName name="техобслуж_ВТ">[74]Лист2!#REF!</definedName>
    <definedName name="техобслуж_ОС">[74]Лист2!#REF!</definedName>
    <definedName name="тов6м">[64]Июль!#REF!</definedName>
    <definedName name="транспорт">[74]Лист2!#REF!</definedName>
    <definedName name="Требования_к_должнику_по_форфейтинговым_операциям">'[36]31.12.03'!$E$789</definedName>
    <definedName name="Узлы">#REF!</definedName>
    <definedName name="Упорядочить_по_областям">[81]!Упорядочить_по_областям</definedName>
    <definedName name="усл">[64]Сентябрь!#REF!</definedName>
    <definedName name="усл2002">[64]Январь!#REF!</definedName>
    <definedName name="услуги">[64]Сентябрь!#REF!</definedName>
    <definedName name="ф77">#REF!</definedName>
    <definedName name="фев02г">[65]Ноябрь!#REF!</definedName>
    <definedName name="февр">[64]Июнь!#REF!</definedName>
    <definedName name="Февраль">#REF!</definedName>
    <definedName name="Флажок16_Щелкнуть">[0]!Флажок16_Щелкнуть</definedName>
    <definedName name="Цена_03">[82]LME_prices!#REF!</definedName>
    <definedName name="Цена_33">[82]LME_prices!#REF!</definedName>
    <definedName name="Цена_34">[82]LME_prices!#REF!</definedName>
    <definedName name="Цена_35">[82]LME_prices!#REF!</definedName>
    <definedName name="Цена_4">#REF!</definedName>
    <definedName name="Цена_5">#REF!</definedName>
    <definedName name="Цена_55">[82]LME_prices!$F$177</definedName>
    <definedName name="Цена_97">#REF!</definedName>
    <definedName name="Цена_переработки">#REF!</definedName>
    <definedName name="ЦенаFCA_53">[82]LME_prices!#REF!</definedName>
    <definedName name="Январь">[64]Январь!#REF!</definedName>
    <definedName name="январь2002">[65]Ноябрь!#REF!</definedName>
    <definedName name="ЯнварьАвгуст">#REF!</definedName>
    <definedName name="ЯнварьАпрель">#REF!</definedName>
    <definedName name="ЯнварьДекабрь">#REF!</definedName>
    <definedName name="ЯнварьИюль">#REF!</definedName>
    <definedName name="ЯнварьИюнь">#REF!</definedName>
    <definedName name="ЯнварьМай">#REF!</definedName>
    <definedName name="ЯнварьНоябрь">#REF!</definedName>
    <definedName name="ЯнварьОктябрь">#REF!</definedName>
    <definedName name="ЯнварьСентябрь">#REF!</definedName>
    <definedName name="ЯнварьФевраль">#REF!</definedName>
  </definedNames>
  <calcPr calcId="124519"/>
</workbook>
</file>

<file path=xl/calcChain.xml><?xml version="1.0" encoding="utf-8"?>
<calcChain xmlns="http://schemas.openxmlformats.org/spreadsheetml/2006/main">
  <c r="C59" i="1"/>
  <c r="B59"/>
  <c r="C7" i="14"/>
  <c r="C8"/>
  <c r="C6"/>
  <c r="D8"/>
  <c r="D7"/>
  <c r="D6"/>
  <c r="C9" i="13"/>
  <c r="B10"/>
  <c r="B9" s="1"/>
  <c r="B11"/>
  <c r="B12"/>
  <c r="B13"/>
  <c r="C14"/>
  <c r="B15"/>
  <c r="B16"/>
  <c r="B14" s="1"/>
  <c r="B17"/>
  <c r="B18"/>
  <c r="B19"/>
  <c r="B20"/>
  <c r="C20"/>
  <c r="B21"/>
  <c r="C22"/>
  <c r="C41" s="1"/>
  <c r="C43" s="1"/>
  <c r="C61" s="1"/>
  <c r="C63" s="1"/>
  <c r="B24"/>
  <c r="B27"/>
  <c r="B28"/>
  <c r="B31"/>
  <c r="B36"/>
  <c r="B37"/>
  <c r="B38"/>
  <c r="B39"/>
  <c r="B40"/>
  <c r="B42"/>
  <c r="B46"/>
  <c r="B49"/>
  <c r="C49"/>
  <c r="B52"/>
  <c r="B55"/>
  <c r="B56"/>
  <c r="B58" s="1"/>
  <c r="C58"/>
  <c r="B60"/>
  <c r="B62"/>
  <c r="D11" i="14" l="1"/>
  <c r="D16" s="1"/>
  <c r="C11"/>
  <c r="C16" s="1"/>
  <c r="B22" i="13"/>
  <c r="B41" s="1"/>
  <c r="B43" s="1"/>
  <c r="B61" s="1"/>
  <c r="B63" s="1"/>
  <c r="E11" i="12"/>
  <c r="E13"/>
  <c r="E15"/>
  <c r="E16"/>
  <c r="B17"/>
  <c r="C17"/>
  <c r="D17"/>
  <c r="E17"/>
  <c r="B18"/>
  <c r="C18"/>
  <c r="C21" s="1"/>
  <c r="D18"/>
  <c r="E18"/>
  <c r="E21" s="1"/>
  <c r="E20"/>
  <c r="B21"/>
  <c r="D21"/>
  <c r="E23"/>
  <c r="E25"/>
  <c r="E27"/>
  <c r="E29" s="1"/>
  <c r="E30" s="1"/>
  <c r="E33" s="1"/>
  <c r="E28"/>
  <c r="B29"/>
  <c r="C29"/>
  <c r="D29"/>
  <c r="B30"/>
  <c r="B33" s="1"/>
  <c r="C30"/>
  <c r="D30"/>
  <c r="D33" s="1"/>
  <c r="E32"/>
  <c r="C33"/>
  <c r="B35" i="11" l="1"/>
  <c r="B28"/>
  <c r="B18"/>
  <c r="B16" i="1"/>
  <c r="C57"/>
  <c r="B57"/>
  <c r="B36" i="11" l="1"/>
  <c r="B41" i="1"/>
  <c r="C41" l="1"/>
  <c r="C16"/>
  <c r="B8"/>
  <c r="B26" s="1"/>
  <c r="B33" s="1"/>
  <c r="C8"/>
  <c r="C26" l="1"/>
  <c r="C33" s="1"/>
  <c r="B47"/>
  <c r="B51" s="1"/>
  <c r="B58" s="1"/>
  <c r="C47" l="1"/>
  <c r="C51" s="1"/>
  <c r="C58" s="1"/>
</calcChain>
</file>

<file path=xl/sharedStrings.xml><?xml version="1.0" encoding="utf-8"?>
<sst xmlns="http://schemas.openxmlformats.org/spreadsheetml/2006/main" count="205" uniqueCount="172">
  <si>
    <t>Отчет о совокупном доходе</t>
  </si>
  <si>
    <t>(в тысячах тенге)</t>
  </si>
  <si>
    <t>Процентные доходы</t>
  </si>
  <si>
    <t>Инвестиции в иные организации</t>
  </si>
  <si>
    <t xml:space="preserve">Долговые ценные бумаги </t>
  </si>
  <si>
    <t>Инвестиции, удерживаемые до погашения</t>
  </si>
  <si>
    <t xml:space="preserve">Ссуды, предоставленные клиентам </t>
  </si>
  <si>
    <t xml:space="preserve">Средства, предоставленные банкам </t>
  </si>
  <si>
    <t>Процентные расходы</t>
  </si>
  <si>
    <t xml:space="preserve">Выпущенные долговые ценные бумаги </t>
  </si>
  <si>
    <t>Выпущенные субординированные облигации</t>
  </si>
  <si>
    <t>Ссуды банков и других финансовых институтов</t>
  </si>
  <si>
    <t>Займы от материнской компании</t>
  </si>
  <si>
    <t>Вклады банков</t>
  </si>
  <si>
    <t>Ссуды и средства, предоставленные Правительством Республики Казахстан</t>
  </si>
  <si>
    <t xml:space="preserve">Средства клиентов </t>
  </si>
  <si>
    <t>Чистый доход/(убыток) от операций с иностранной валютой</t>
  </si>
  <si>
    <t>Чистый  реализованный доход/(убыток) от  инвестиций с активами, имеющимся в наличии для продажи</t>
  </si>
  <si>
    <t>Чистый доход/(убыток) от операций с производными финансовыми инструментами</t>
  </si>
  <si>
    <t>Доход/(убыток) от выкупа долговых ценных бумаг</t>
  </si>
  <si>
    <t>Прочие доходы/(убытки), нетто</t>
  </si>
  <si>
    <t>Операционная прибыль/(убыток)</t>
  </si>
  <si>
    <t>Восстановление/(формирование) резерва под обесценение по займам, выданным клиентам</t>
  </si>
  <si>
    <t>Восстановление/(формирование) резерва под обесценение по ценным бумагам</t>
  </si>
  <si>
    <t>Восстановление/(формирование) резерва под обесценение по вкладам, размещенным в других банках</t>
  </si>
  <si>
    <t xml:space="preserve">Восстановление/(формирование) резерва под обесценение по прочим активам </t>
  </si>
  <si>
    <t>Восстановление/(формирование) резерва по аккредитивам</t>
  </si>
  <si>
    <t xml:space="preserve">Амортизация основных средств и нематериальных активов </t>
  </si>
  <si>
    <t xml:space="preserve">Налоги, кроме налога на прибыль </t>
  </si>
  <si>
    <t xml:space="preserve">Прочие операционные расходы </t>
  </si>
  <si>
    <t>Прибыль/(Убыток) до налогообложения</t>
  </si>
  <si>
    <t xml:space="preserve">Экономия/(расход) по подоходному налогу  </t>
  </si>
  <si>
    <t>ПРИБЫЛЬ/(УБЫТОК) ЗА ПЕРИОД</t>
  </si>
  <si>
    <t>Прочий совокупный доход/(убыток):</t>
  </si>
  <si>
    <t xml:space="preserve">Чистое изменение справедливой стоимости активов, имеющихся в наличии для продажи </t>
  </si>
  <si>
    <t>Чистое изменение справедливой стоимости активов, имеющихся в наличии для продажи, отраженное в составе прибыли или убытка</t>
  </si>
  <si>
    <t>Чистый нереализованный (убыток)/доход от операций с инструментами хеджирования за вычетом налогов</t>
  </si>
  <si>
    <t xml:space="preserve">         АО "БРК-Лизинг" дочерняя организация АО "Банк Развития Казахстана"</t>
  </si>
  <si>
    <t xml:space="preserve">Заработная плата работников и налоги по заработной плате </t>
  </si>
  <si>
    <t xml:space="preserve">Заместитель Председателя Правления </t>
  </si>
  <si>
    <t>Главный бухгалтер</t>
  </si>
  <si>
    <t xml:space="preserve">А. Тулепбергенова </t>
  </si>
  <si>
    <t>Отчет о финансовом положении</t>
  </si>
  <si>
    <t>АО "БРК-Лизинг" дочерняя организация АО "Банк Развития Казахстана"</t>
  </si>
  <si>
    <t>АКТИВЫ</t>
  </si>
  <si>
    <t>Денежные средства и их эквиваленты</t>
  </si>
  <si>
    <t>Счета и депозиты в банках</t>
  </si>
  <si>
    <t xml:space="preserve">Дебиторская задолженность по финансовой аренде </t>
  </si>
  <si>
    <t>Финансовые активы, имеющиеся в наличии для продажи</t>
  </si>
  <si>
    <t>Авансовые платежи</t>
  </si>
  <si>
    <t>Активы для передачи по договорам финансовой аренды</t>
  </si>
  <si>
    <t>Основные средства и нематериальные активы</t>
  </si>
  <si>
    <t xml:space="preserve">Прочие активы </t>
  </si>
  <si>
    <t>Итого активов</t>
  </si>
  <si>
    <t xml:space="preserve">ОБЯЗАТЕЛЬСТВА </t>
  </si>
  <si>
    <t>Займы от Материнского банка</t>
  </si>
  <si>
    <t>Выпущенные долговые ценные бумаги</t>
  </si>
  <si>
    <t>Кредиторская задолженность по сделкам  "РЕПО"</t>
  </si>
  <si>
    <t>Кредиторская задолженность</t>
  </si>
  <si>
    <t>Доходы будущих периодов</t>
  </si>
  <si>
    <t>Прочие обязательства</t>
  </si>
  <si>
    <t>Итого обязательств</t>
  </si>
  <si>
    <t>КАПИТАЛ</t>
  </si>
  <si>
    <t>Акционерный капитал</t>
  </si>
  <si>
    <t>Резерв по переоценке финансовых активов, имеющихся в наличии для продажи</t>
  </si>
  <si>
    <t>(Накопленный убыток)/нераспределенная прибыль прошлых лет</t>
  </si>
  <si>
    <t xml:space="preserve">(Накопленный убыток)/нераспределенная прибыль отчетного периода </t>
  </si>
  <si>
    <t>Итого капитала</t>
  </si>
  <si>
    <t>ИТОГО ОБЯЗАТЕЛЬСТВ И КАПИТАЛА</t>
  </si>
  <si>
    <t>А. Тулепбергенова</t>
  </si>
  <si>
    <t>Дебиторская задолженность по сделкам обратного "РЕПО"</t>
  </si>
  <si>
    <t>Кредиторская задолженность по сделкам "РЕПО"</t>
  </si>
  <si>
    <t xml:space="preserve">Прочие процентные расходы </t>
  </si>
  <si>
    <t>Авансы, полученные по финансовой аренде</t>
  </si>
  <si>
    <t>Чистый процентный доход</t>
  </si>
  <si>
    <t>Прочий совокупный доход/(убыток) за отчетный период</t>
  </si>
  <si>
    <t>Итого совокупный доход/(убыток) за  период</t>
  </si>
  <si>
    <t>Общие и административные расходы</t>
  </si>
  <si>
    <t xml:space="preserve">                          за 9 месяцев, закончившиеся 30.09.2013 г.</t>
  </si>
  <si>
    <t>по состоянию на 30 сентября 2013 г.</t>
  </si>
  <si>
    <t xml:space="preserve"> 30.09.2013</t>
  </si>
  <si>
    <t xml:space="preserve">Остаток на 30 сентября 2013 г. </t>
  </si>
  <si>
    <t xml:space="preserve">Выпуск акций </t>
  </si>
  <si>
    <t xml:space="preserve">Операции с собственниками, отраженные непосредственно в капитале  </t>
  </si>
  <si>
    <t>Итого совокупного убытка за период</t>
  </si>
  <si>
    <t>Итого прочего совокупного дохода/(убытка) за период</t>
  </si>
  <si>
    <t>Чистое изменение справедливой стоимости активов, имеющихся в наличии для продажи, переведенное в состав прибыли или убытка, за вычетом подоходного налога</t>
  </si>
  <si>
    <t xml:space="preserve">Чистое изменение справедливой стоимости финансовых активов, имеющихся в наличии для продажи, за вычетом подоходного налога </t>
  </si>
  <si>
    <t>Прочий совокупный доход</t>
  </si>
  <si>
    <t xml:space="preserve">Прибыль за период </t>
  </si>
  <si>
    <t>Итого совокупного дохода</t>
  </si>
  <si>
    <t>Остаток на 01 января 2013 года</t>
  </si>
  <si>
    <t>Остаток на 30 сентября 2012 г.</t>
  </si>
  <si>
    <t>Остаток на 01 января 2012 года</t>
  </si>
  <si>
    <t>Нераспределенная прибыль</t>
  </si>
  <si>
    <t>Резерв по переоценке активов, имеющихся в наличии для продажи</t>
  </si>
  <si>
    <t>Отчет об изменениях в капитале</t>
  </si>
  <si>
    <t>Денежные средства и их эквиваленты на конец периода</t>
  </si>
  <si>
    <t>Денежные средства и их эквиваленты на начало периода</t>
  </si>
  <si>
    <t xml:space="preserve">Чистое (уменьшение)/увеличение денежных средств и их эквивалентов </t>
  </si>
  <si>
    <t xml:space="preserve">Влияние изменений валютных курсов на денежные средства и их эквиваленты </t>
  </si>
  <si>
    <t xml:space="preserve">Движение денежных средств от финансовой деятельности </t>
  </si>
  <si>
    <t>Поступления от размещения субординированного долга</t>
  </si>
  <si>
    <t>Погашение займов от Материнского Банка</t>
  </si>
  <si>
    <t>Займы от Материнского Банка</t>
  </si>
  <si>
    <t>Выкуп и изменения в выпущенных долговых ценных бумагах</t>
  </si>
  <si>
    <t>Поступления от размещения долговых ценных бумаг</t>
  </si>
  <si>
    <t>Прочие распределения</t>
  </si>
  <si>
    <t xml:space="preserve">ДВИЖЕНИЕ ДЕНЕЖНЫХ СРЕДСТВ ОТ ФИНАНСОВОЙ ДЕЯТЕЛЬНОСТИ </t>
  </si>
  <si>
    <t>Движение денежных средств от инвестиционной деятельности</t>
  </si>
  <si>
    <t xml:space="preserve">Выбытие и погашение активов, имеющихся в наличии для продажи  </t>
  </si>
  <si>
    <t xml:space="preserve">Приобретение активов, имеющихся в наличии для продажи </t>
  </si>
  <si>
    <t xml:space="preserve">Приобретение основных средств и нематериальных активов </t>
  </si>
  <si>
    <t xml:space="preserve">ДВИЖЕНИЕ ДЕНЕЖНЫХ СРЕДСТВ ОТ ИНВЕСТИЦИОННОЙ ДЕЯТЕЛЬНОСТИ </t>
  </si>
  <si>
    <t>Движение денежных средств от операционной деятельности</t>
  </si>
  <si>
    <t xml:space="preserve">Подоходный налог уплаченный </t>
  </si>
  <si>
    <t>Чистое выбытие денежных средств от операционной деятельности до уплаты налогов</t>
  </si>
  <si>
    <t xml:space="preserve">Кредиторская задолженность </t>
  </si>
  <si>
    <t>Авансы полученные</t>
  </si>
  <si>
    <t>Кредиторская задолженность по сделкам "репо"</t>
  </si>
  <si>
    <t>Текущие счета и вклады клиентов</t>
  </si>
  <si>
    <t>Займы от банков и прочих финансовых институтов</t>
  </si>
  <si>
    <t>Займы от Правительства Республики Казахстан</t>
  </si>
  <si>
    <t>Увеличение/(уменьшение) операционных обязательств</t>
  </si>
  <si>
    <t xml:space="preserve">Производные финансовые инструменты </t>
  </si>
  <si>
    <t>Активы, подлежащие переводу по договорам финансовой аренды</t>
  </si>
  <si>
    <t>Авансы по договорам финансовой аренды</t>
  </si>
  <si>
    <t>Дебиторская задолженность по договорам финансовой аренды</t>
  </si>
  <si>
    <t xml:space="preserve">Займы, выданные клиентам  </t>
  </si>
  <si>
    <t>Дебиторская задолженность по сделкам "обратного РЕПО"</t>
  </si>
  <si>
    <t>Счета и вклады в банках и других финансовых институтах</t>
  </si>
  <si>
    <t xml:space="preserve">(Увеличение)/уменьшение операционных активов </t>
  </si>
  <si>
    <t xml:space="preserve">Общие и административные расходы </t>
  </si>
  <si>
    <t xml:space="preserve">Прочий доход/(убыток), нетто </t>
  </si>
  <si>
    <t>Чистые поступления/(выплаты) от операций с производными финансовыми инструментами</t>
  </si>
  <si>
    <t xml:space="preserve">Чистые поступления/(выплаты) от операций с иностранной валютой </t>
  </si>
  <si>
    <t>Расходы от операций прямого РЕПО</t>
  </si>
  <si>
    <t>Займы от Материнской компании</t>
  </si>
  <si>
    <t xml:space="preserve">Процентные расходы </t>
  </si>
  <si>
    <t>Соглашения обратного РЕПО</t>
  </si>
  <si>
    <t>Средства в финансовых учреждениях</t>
  </si>
  <si>
    <t>Финансовая аренда клиентам</t>
  </si>
  <si>
    <t>Ценные бумаги</t>
  </si>
  <si>
    <t xml:space="preserve">Процентные доходы </t>
  </si>
  <si>
    <t>ДВИЖЕНИЕ ДЕНЕЖНЫХ СРЕДСТВ ОТ ОПЕРАЦИОННОЙ ДЕЯТЕЛЬНОСТИ</t>
  </si>
  <si>
    <t xml:space="preserve">        за 9 месяцев, закончившиеся 30.09.2013 г.</t>
  </si>
  <si>
    <t>Отчет о движении денежных средств</t>
  </si>
  <si>
    <t>Расчет балансовой стоимости 1 акции</t>
  </si>
  <si>
    <t>на 31.12.12г.</t>
  </si>
  <si>
    <t>TA</t>
  </si>
  <si>
    <t>Активы по балансу</t>
  </si>
  <si>
    <t>итого активов</t>
  </si>
  <si>
    <t>IA</t>
  </si>
  <si>
    <t>Нематериальные активы</t>
  </si>
  <si>
    <t>TL</t>
  </si>
  <si>
    <t>Обязательства по балансу</t>
  </si>
  <si>
    <t>итого обязательств</t>
  </si>
  <si>
    <t>PS</t>
  </si>
  <si>
    <t>сальдо счета "Уставный капитал, привилегированные акции"</t>
  </si>
  <si>
    <t>NAV</t>
  </si>
  <si>
    <t>Чистые активы для простых акций</t>
  </si>
  <si>
    <t>NOcs</t>
  </si>
  <si>
    <t>Количество простых акций</t>
  </si>
  <si>
    <t>BVcs</t>
  </si>
  <si>
    <t>Балансовая стоимость одной акции (тг.)</t>
  </si>
  <si>
    <t>Прочие нематериальные активы</t>
  </si>
  <si>
    <t>Амортизация и обесценение прочих нематериальных активов</t>
  </si>
  <si>
    <t>на 30.09.13 г.</t>
  </si>
  <si>
    <t xml:space="preserve">Б.Шалабеков </t>
  </si>
  <si>
    <t xml:space="preserve">   за 9 месяцев, закончившиеся 30.09.2013 г.</t>
  </si>
  <si>
    <t>Базовая прибыль на одну акцию в тенге</t>
  </si>
  <si>
    <t>Балансовая стоимость одной простой акции на 30.09.2013 г. составляет 46 082,16 тг., на 31.12.2012 г. 36 021,81 тг.</t>
  </si>
</sst>
</file>

<file path=xl/styles.xml><?xml version="1.0" encoding="utf-8"?>
<styleSheet xmlns="http://schemas.openxmlformats.org/spreadsheetml/2006/main">
  <numFmts count="111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#,##0_);* \(#,##0\);&quot;-&quot;??_);@"/>
    <numFmt numFmtId="165" formatCode="* #,##0.00_);* \(#,##0.00\);&quot;-&quot;??_);@"/>
    <numFmt numFmtId="166" formatCode="_-* #,##0\ &quot;руб&quot;_-;\-* #,##0\ &quot;руб&quot;_-;_-* &quot;-&quot;\ &quot;руб&quot;_-;_-@_-"/>
    <numFmt numFmtId="167" formatCode="_-&quot;£&quot;* #,##0_-;\-&quot;£&quot;* #,##0_-;_-&quot;£&quot;* &quot;-&quot;_-;_-@_-"/>
    <numFmt numFmtId="168" formatCode="&quot;?.&quot;#,##0_);[Red]\(&quot;?.&quot;#,##0\)"/>
    <numFmt numFmtId="169" formatCode="&quot;?.&quot;#,##0.00_);[Red]\(&quot;?.&quot;#,##0.00\)"/>
    <numFmt numFmtId="170" formatCode="&quot;£&quot;#,##0;\-&quot;£&quot;#,##0"/>
    <numFmt numFmtId="171" formatCode="_(* #,##0.0_);_(* \(#,##0.00\);_(* &quot;-&quot;??_);_(@_)"/>
    <numFmt numFmtId="172" formatCode="#,##0;\-#,##0;&quot;-&quot;"/>
    <numFmt numFmtId="173" formatCode="#,##0.0_);\(#,##0.0\)"/>
    <numFmt numFmtId="174" formatCode="&quot;$&quot;#,##0.0_);[Red]\(&quot;$&quot;#,##0.0\)"/>
    <numFmt numFmtId="175" formatCode="#\ ##0_.\ &quot;zі&quot;\ 00\ &quot;gr&quot;;\(#\ ##0.00\z\і\)"/>
    <numFmt numFmtId="176" formatCode="#\ ##0&quot;zі&quot;00&quot;gr&quot;;\(#\ ##0.00\z\і\)"/>
    <numFmt numFmtId="177" formatCode="#,##0.000_);\(#,##0.000\)"/>
    <numFmt numFmtId="178" formatCode="_-&quot;$&quot;* #,##0.00_-;\-&quot;$&quot;* #,##0.00_-;_-&quot;$&quot;* &quot;-&quot;??_-;_-@_-"/>
    <numFmt numFmtId="179" formatCode="0.0%;\(0.0%\)"/>
    <numFmt numFmtId="180" formatCode="&quot;£&quot;#,\);\(&quot;£&quot;#,##0\)"/>
    <numFmt numFmtId="181" formatCode="_-* #,##0\ _K_c_-;\-* #,##0\ _K_c_-;_-* &quot;-&quot;\ _K_c_-;_-@_-"/>
    <numFmt numFmtId="182" formatCode="_-* #,##0.00\ _K_c_-;\-* #,##0.00\ _K_c_-;_-* &quot;-&quot;??\ _K_c_-;_-@_-"/>
    <numFmt numFmtId="183" formatCode="_(* #,##0_);_(* \(#,##0\);_(* &quot;-&quot;_);_(@_)"/>
    <numFmt numFmtId="184" formatCode="#,##0_)_%;\(#,##0\)_%;"/>
    <numFmt numFmtId="185" formatCode="_._.* #,##0.0_)_%;_._.* \(#,##0.0\)_%"/>
    <numFmt numFmtId="186" formatCode="#,##0.0_)_%;\(#,##0.0\)_%;\ \ .0_)_%"/>
    <numFmt numFmtId="187" formatCode="_._.* #,##0.00_)_%;_._.* \(#,##0.00\)_%"/>
    <numFmt numFmtId="188" formatCode="#,##0.00_)_%;\(#,##0.00\)_%;\ \ .00_)_%"/>
    <numFmt numFmtId="189" formatCode="_._.* #,##0.000_)_%;_._.* \(#,##0.000\)_%"/>
    <numFmt numFmtId="190" formatCode="#,##0.000_)_%;\(#,##0.000\)_%;\ \ .000_)_%"/>
    <numFmt numFmtId="191" formatCode="_-* #,##0.00_-;\-* #,##0.00_-;_-* &quot;-&quot;??_-;_-@_-"/>
    <numFmt numFmtId="192" formatCode="_ * #,##0.00_)_р_._ ;_ * \(#,##0.00\)_р_._ ;_ * &quot;-&quot;??_)_р_._ ;_ @_ "/>
    <numFmt numFmtId="193" formatCode="_(* #,##0.00_);_(* \(#,##0.00\);_(* &quot;-&quot;??_);_(@_)"/>
    <numFmt numFmtId="194" formatCode="_._.* \(#,##0\)_%;_._.* #,##0_)_%;_._.* 0_)_%;_._.@_)_%"/>
    <numFmt numFmtId="195" formatCode="_._.&quot;£&quot;* \(#,##0\)_%;_._.&quot;£&quot;* #,##0_)_%;_._.&quot;£&quot;* 0_)_%;_._.@_)_%"/>
    <numFmt numFmtId="196" formatCode="* \(#,##0\);* #,##0_);&quot;-&quot;??_);@"/>
    <numFmt numFmtId="197" formatCode="&quot;£&quot;* #,##0_)_%;&quot;£&quot;* \(#,##0\)_%;&quot;£&quot;* &quot;-&quot;??_)_%;@_)_%"/>
    <numFmt numFmtId="198" formatCode="_._.&quot;£&quot;* #,##0.0_)_%;_._.&quot;£&quot;* \(#,##0.0\)_%"/>
    <numFmt numFmtId="199" formatCode="&quot;£&quot;* #,##0.0_)_%;&quot;£&quot;* \(#,##0.0\)_%;&quot;£&quot;* \ .0_)_%"/>
    <numFmt numFmtId="200" formatCode="_._.&quot;$&quot;* #,##0.0_)_%;_._.&quot;$&quot;* \(#,##0.0\)_%"/>
    <numFmt numFmtId="201" formatCode="_._.&quot;£&quot;* #,##0.00_)_%;_._.&quot;£&quot;* \(#,##0.00\)_%"/>
    <numFmt numFmtId="202" formatCode="&quot;£&quot;* #,##0.00_)_%;&quot;£&quot;* \(#,##0.00\)_%;&quot;£&quot;* \ .00_)_%"/>
    <numFmt numFmtId="203" formatCode="_._.&quot;$&quot;* #,##0.00_)_%;_._.&quot;$&quot;* \(#,##0.00\)_%"/>
    <numFmt numFmtId="204" formatCode="_._.&quot;£&quot;* #,##0.000_)_%;_._.&quot;£&quot;* \(#,##0.000\)_%"/>
    <numFmt numFmtId="205" formatCode="&quot;£&quot;* #,##0.000_)_%;&quot;£&quot;* \(#,##0.000\)_%;&quot;£&quot;* \ .000_)_%"/>
    <numFmt numFmtId="206" formatCode="_._.&quot;$&quot;* #,##0.000_)_%;_._.&quot;$&quot;* \(#,##0.000\)_%"/>
    <numFmt numFmtId="207" formatCode="_-&quot;£&quot;* #,##0.00_-;\-&quot;£&quot;* #,##0.00_-;_-&quot;£&quot;* &quot;-&quot;??_-;_-@_-"/>
    <numFmt numFmtId="208" formatCode="[$-409]d\-mmm\-yy;@"/>
    <numFmt numFmtId="209" formatCode="[$-409]d\-mmm;@"/>
    <numFmt numFmtId="210" formatCode="mmmm\ d\,\ yyyy"/>
    <numFmt numFmtId="211" formatCode="_-* #,##0\ _z_3_-;\-* #,##0\ _z_3_-;_-* &quot;-&quot;\ _z_3_-;_-@_-"/>
    <numFmt numFmtId="212" formatCode="_-* #,##0.00\ _z_3_-;\-* #,##0.00\ _z_3_-;_-* &quot;-&quot;??\ _z_3_-;_-@_-"/>
    <numFmt numFmtId="213" formatCode="_-* #,##0.00\ [$€-1]_-;\-* #,##0.00\ [$€-1]_-;_-* &quot;-&quot;??\ [$€-1]_-"/>
    <numFmt numFmtId="214" formatCode="_-* #,##0.00[$€-1]_-;\-* #,##0.00[$€-1]_-;_-* &quot;-&quot;??[$€-1]_-"/>
    <numFmt numFmtId="215" formatCode="#,##0\ \ ;\(#,##0\)\ ;\—\ \ \ \ "/>
    <numFmt numFmtId="216" formatCode="_(#,##0;\(#,##0\);\-;&quot;  &quot;@"/>
    <numFmt numFmtId="217" formatCode="&quot;£&quot;#,##0\ ;\-&quot;£&quot;#,##0"/>
    <numFmt numFmtId="218" formatCode="&quot;£&quot;#,##0.00\ ;\(&quot;£&quot;#,##0.00\)"/>
    <numFmt numFmtId="219" formatCode="_(&quot;R$&quot;* #,##0_);_(&quot;R$&quot;* \(#,##0\);_(&quot;R$&quot;* &quot;-&quot;_);_(@_)"/>
    <numFmt numFmtId="220" formatCode="_(&quot;R$&quot;* #,##0.00_);_(&quot;R$&quot;* \(#,##0.00\);_(&quot;R$&quot;* &quot;-&quot;??_);_(@_)"/>
    <numFmt numFmtId="221" formatCode="#,##0.00&quot; $&quot;;[Red]\-#,##0.00&quot; $&quot;"/>
    <numFmt numFmtId="222" formatCode="0.00_)"/>
    <numFmt numFmtId="223" formatCode="mmm/dd"/>
    <numFmt numFmtId="224" formatCode="#\ ##0;\-#\ ##0"/>
    <numFmt numFmtId="225" formatCode="#\ ##0.0000000000;\-#\ ##0.0000000000"/>
    <numFmt numFmtId="226" formatCode="#\ ##0.0;\-#\ ##0.0"/>
    <numFmt numFmtId="227" formatCode="#\ ##0.00;\-#\ ##0.00"/>
    <numFmt numFmtId="228" formatCode="#\ ##0.000;\-#\ ##0.000"/>
    <numFmt numFmtId="229" formatCode="#\ ##0.0000;\-#\ ##0.0000"/>
    <numFmt numFmtId="230" formatCode="#\ ##0.00000;\-#\ ##0.00000"/>
    <numFmt numFmtId="231" formatCode="#\ ##0.000000;\-#\ ##0.000000"/>
    <numFmt numFmtId="232" formatCode="#\ ##0.0000000;\-#\ ##0.0000000"/>
    <numFmt numFmtId="233" formatCode="#\ ##0.00000000;\-#\ ##0.00000000"/>
    <numFmt numFmtId="234" formatCode="#\ ##0.000000000;\-#\ ##0.000000000"/>
    <numFmt numFmtId="235" formatCode="_(* #,##0,_);_(* \(#,##0,\);_(* &quot;-&quot;_);_(@_)"/>
    <numFmt numFmtId="236" formatCode="_-* #,##0\ _đ_._-;\-* #,##0\ _đ_._-;_-* &quot;-&quot;\ _đ_._-;_-@_-"/>
    <numFmt numFmtId="237" formatCode="_-* #,##0_-;\-* #,##0_-;_-* &quot;-&quot;_-;_-@_-"/>
    <numFmt numFmtId="238" formatCode="\(#,##0.0\)"/>
    <numFmt numFmtId="239" formatCode="#,##0\ &quot;?.&quot;;\-#,##0\ &quot;?.&quot;"/>
    <numFmt numFmtId="240" formatCode="0_)%;\(0\)%"/>
    <numFmt numFmtId="241" formatCode="_._._(* 0_)%;_._.* \(0\)%"/>
    <numFmt numFmtId="242" formatCode="_(0_)%;\(0\)%"/>
    <numFmt numFmtId="243" formatCode="0%_);\(0%\)"/>
    <numFmt numFmtId="244" formatCode="_-* #,##0\ _$_-;\-* #,##0\ _$_-;_-* &quot;-&quot;\ _$_-;_-@_-"/>
    <numFmt numFmtId="245" formatCode="_(0.0_)%;\(0.0\)%"/>
    <numFmt numFmtId="246" formatCode="_._._(* 0.0_)%;_._.* \(0.0\)%"/>
    <numFmt numFmtId="247" formatCode="_(0.00_)%;\(0.00\)%"/>
    <numFmt numFmtId="248" formatCode="_._._(* 0.00_)%;_._.* \(0.00\)%"/>
    <numFmt numFmtId="249" formatCode="_(0.000_)%;\(0.000\)%"/>
    <numFmt numFmtId="250" formatCode="_._._(* 0.000_)%;_._.* \(0.000\)%"/>
    <numFmt numFmtId="251" formatCode="\+0.0;\-0.0"/>
    <numFmt numFmtId="252" formatCode="\+0.0%;\-0.0%"/>
    <numFmt numFmtId="253" formatCode="mm/dd/yy"/>
    <numFmt numFmtId="254" formatCode="\ #,##0;[Red]\-#,##0"/>
    <numFmt numFmtId="255" formatCode="&quot;$&quot;#,##0"/>
    <numFmt numFmtId="256" formatCode="#\ ##0&quot;zі&quot;_.00&quot;gr&quot;;\(#\ ##0.00\z\і\)"/>
    <numFmt numFmtId="257" formatCode="&quot;£&quot;#,\);\(&quot;£&quot;#,\)"/>
    <numFmt numFmtId="258" formatCode="#\ ##0&quot;zі&quot;.00&quot;gr&quot;;\(#\ ##0&quot;zі&quot;.00&quot;gr&quot;\)"/>
    <numFmt numFmtId="259" formatCode="&quot;£&quot;#,;\(&quot;£&quot;#,\)"/>
    <numFmt numFmtId="260" formatCode="#,##0;[Red]&quot;-&quot;#,##0"/>
    <numFmt numFmtId="261" formatCode="#,##0.00;[Red]&quot;-&quot;#,##0.00"/>
    <numFmt numFmtId="262" formatCode="#,##0\ &quot;kr&quot;;[Red]\-#,##0\ &quot;kr&quot;"/>
    <numFmt numFmtId="263" formatCode="#,##0.00\ &quot;kr&quot;;[Red]\-#,##0.00\ &quot;kr&quot;"/>
    <numFmt numFmtId="264" formatCode="_-* #,##0.00\ _T_L_-;\-* #,##0.00\ _T_L_-;_-* &quot;-&quot;??\ _T_L_-;_-@_-"/>
    <numFmt numFmtId="265" formatCode="General_)"/>
    <numFmt numFmtId="266" formatCode="#,##0\т"/>
    <numFmt numFmtId="267" formatCode="#,##0;[Red]\-#,##0"/>
    <numFmt numFmtId="268" formatCode="* #,##0.000_);* \(#,##0.000\);&quot;-&quot;??_);@"/>
    <numFmt numFmtId="269" formatCode="_(* #,##0_);_(* \(#,##0\);_(* &quot;-&quot;??_);_(@_)"/>
    <numFmt numFmtId="270" formatCode="0.00000"/>
    <numFmt numFmtId="271" formatCode="#,##0.00;[Red]\-#,##0.00"/>
  </numFmts>
  <fonts count="148">
    <font>
      <sz val="11"/>
      <color theme="1"/>
      <name val="Calibri"/>
      <family val="2"/>
      <charset val="204"/>
      <scheme val="minor"/>
    </font>
    <font>
      <sz val="10"/>
      <name val="Courier"/>
      <family val="3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sz val="10"/>
      <name val="NTTimes/Cyrillic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38"/>
    </font>
    <font>
      <sz val="10"/>
      <name val="Helv"/>
      <family val="2"/>
    </font>
    <font>
      <sz val="10"/>
      <name val="Helv"/>
      <charset val="204"/>
    </font>
    <font>
      <sz val="10"/>
      <name val="Arial Cyr"/>
      <family val="2"/>
      <charset val="204"/>
    </font>
    <font>
      <sz val="10"/>
      <color indexed="0"/>
      <name val="Helv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MS Sans Serif"/>
      <family val="2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12"/>
      <name val="Tms Rmn"/>
    </font>
    <font>
      <b/>
      <sz val="10"/>
      <name val="MS Sans Serif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0"/>
      <name val="MS Serif"/>
      <family val="1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u/>
      <sz val="10"/>
      <color indexed="36"/>
      <name val="Arial"/>
      <family val="2"/>
    </font>
    <font>
      <sz val="11"/>
      <name val="Times New Roman"/>
      <family val="1"/>
      <charset val="204"/>
    </font>
    <font>
      <sz val="10"/>
      <color indexed="62"/>
      <name val="Arial"/>
      <family val="2"/>
    </font>
    <font>
      <b/>
      <sz val="12"/>
      <name val="Arial Cyr"/>
      <family val="2"/>
      <charset val="204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04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b/>
      <i/>
      <sz val="16"/>
      <name val="Helv"/>
    </font>
    <font>
      <sz val="9"/>
      <color indexed="8"/>
      <name val="Calibri"/>
      <family val="2"/>
    </font>
    <font>
      <sz val="8"/>
      <name val="Arial"/>
      <family val="2"/>
      <charset val="204"/>
    </font>
    <font>
      <sz val="9"/>
      <color indexed="8"/>
      <name val="Calibri"/>
      <family val="2"/>
      <charset val="204"/>
    </font>
    <font>
      <sz val="10"/>
      <name val="Arial Narrow"/>
      <family val="2"/>
      <charset val="204"/>
    </font>
    <font>
      <sz val="8"/>
      <name val="Univers 45 Light"/>
    </font>
    <font>
      <sz val="8"/>
      <name val="Helv"/>
      <charset val="204"/>
    </font>
    <font>
      <sz val="11"/>
      <name val="Times New Roman Cyr"/>
      <charset val="204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10"/>
      <name val="Geneva"/>
    </font>
    <font>
      <sz val="8"/>
      <name val="Helv"/>
    </font>
    <font>
      <b/>
      <sz val="10"/>
      <name val="Arial"/>
      <family val="2"/>
      <charset val="204"/>
    </font>
    <font>
      <sz val="10"/>
      <color indexed="9"/>
      <name val="Arial"/>
      <family val="2"/>
    </font>
    <font>
      <sz val="10"/>
      <name val="NTHelvetica/Cyrillic"/>
      <charset val="204"/>
    </font>
    <font>
      <sz val="10"/>
      <color indexed="0"/>
      <name val="Helv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0"/>
      <name val="Helv"/>
      <charset val="186"/>
    </font>
    <font>
      <b/>
      <sz val="14"/>
      <name val="Times New Roman"/>
      <family val="1"/>
    </font>
    <font>
      <sz val="14"/>
      <name val="¾©"/>
      <family val="1"/>
      <charset val="12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Narrow"/>
      <family val="2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 Cyr"/>
      <charset val="204"/>
    </font>
    <font>
      <b/>
      <u val="singleAccounting"/>
      <sz val="12"/>
      <name val="Times New Roman"/>
      <family val="1"/>
      <charset val="204"/>
    </font>
    <font>
      <b/>
      <i/>
      <sz val="12"/>
      <color indexed="12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i/>
      <sz val="10"/>
      <color indexed="12"/>
      <name val="Times New Roman"/>
      <family val="1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8"/>
      <name val="Arial"/>
      <family val="2"/>
      <charset val="1"/>
    </font>
    <font>
      <b/>
      <sz val="8"/>
      <name val="Arial"/>
      <family val="2"/>
      <charset val="204"/>
    </font>
    <font>
      <sz val="12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indexed="12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21">
    <xf numFmtId="0" fontId="0" fillId="0" borderId="0"/>
    <xf numFmtId="0" fontId="1" fillId="0" borderId="0"/>
    <xf numFmtId="0" fontId="5" fillId="0" borderId="0"/>
    <xf numFmtId="169" fontId="8" fillId="0" borderId="0" applyFill="0" applyBorder="0" applyProtection="0"/>
    <xf numFmtId="0" fontId="9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4" fillId="0" borderId="0"/>
    <xf numFmtId="0" fontId="18" fillId="0" borderId="0"/>
    <xf numFmtId="0" fontId="14" fillId="0" borderId="0"/>
    <xf numFmtId="0" fontId="17" fillId="0" borderId="0"/>
    <xf numFmtId="0" fontId="13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20" fillId="0" borderId="7">
      <protection locked="0"/>
    </xf>
    <xf numFmtId="44" fontId="20" fillId="0" borderId="0">
      <protection locked="0"/>
    </xf>
    <xf numFmtId="44" fontId="20" fillId="0" borderId="0">
      <protection locked="0"/>
    </xf>
    <xf numFmtId="44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2" fillId="0" borderId="0"/>
    <xf numFmtId="166" fontId="9" fillId="0" borderId="0">
      <alignment horizontal="center"/>
    </xf>
    <xf numFmtId="167" fontId="23" fillId="0" borderId="0" applyFont="0" applyFill="0" applyBorder="0" applyAlignment="0" applyProtection="0"/>
    <xf numFmtId="2" fontId="24" fillId="0" borderId="0" applyNumberFormat="0" applyFill="0" applyBorder="0" applyAlignment="0" applyProtection="0"/>
    <xf numFmtId="2" fontId="25" fillId="0" borderId="0" applyNumberFormat="0" applyFill="0" applyBorder="0" applyAlignment="0" applyProtection="0"/>
    <xf numFmtId="0" fontId="26" fillId="2" borderId="0"/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1" borderId="0" applyNumberFormat="0" applyBorder="0" applyAlignment="0" applyProtection="0"/>
    <xf numFmtId="0" fontId="27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9" borderId="0" applyNumberFormat="0" applyBorder="0" applyAlignment="0" applyProtection="0"/>
    <xf numFmtId="0" fontId="28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9" fillId="14" borderId="0" applyNumberFormat="0" applyBorder="0" applyAlignment="0" applyProtection="0"/>
    <xf numFmtId="0" fontId="30" fillId="14" borderId="0" applyNumberFormat="0" applyBorder="0" applyAlignment="0" applyProtection="0"/>
    <xf numFmtId="0" fontId="29" fillId="10" borderId="0" applyNumberFormat="0" applyBorder="0" applyAlignment="0" applyProtection="0"/>
    <xf numFmtId="0" fontId="30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1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15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170" fontId="36" fillId="0" borderId="8" applyAlignment="0" applyProtection="0"/>
    <xf numFmtId="0" fontId="37" fillId="0" borderId="0" applyFill="0" applyBorder="0" applyAlignment="0"/>
    <xf numFmtId="171" fontId="38" fillId="0" borderId="0" applyFill="0" applyBorder="0" applyAlignment="0"/>
    <xf numFmtId="172" fontId="37" fillId="0" borderId="0" applyFill="0" applyBorder="0" applyAlignment="0"/>
    <xf numFmtId="173" fontId="14" fillId="0" borderId="0" applyFill="0" applyBorder="0" applyAlignment="0"/>
    <xf numFmtId="174" fontId="13" fillId="0" borderId="0" applyFill="0" applyBorder="0" applyAlignment="0"/>
    <xf numFmtId="175" fontId="39" fillId="0" borderId="0" applyFill="0" applyBorder="0" applyAlignment="0"/>
    <xf numFmtId="173" fontId="1" fillId="0" borderId="0" applyFill="0" applyBorder="0" applyAlignment="0"/>
    <xf numFmtId="173" fontId="5" fillId="0" borderId="0" applyFill="0" applyBorder="0" applyAlignment="0"/>
    <xf numFmtId="176" fontId="39" fillId="0" borderId="0" applyFill="0" applyBorder="0" applyAlignment="0"/>
    <xf numFmtId="177" fontId="1" fillId="0" borderId="0" applyFill="0" applyBorder="0" applyAlignment="0"/>
    <xf numFmtId="177" fontId="5" fillId="0" borderId="0" applyFill="0" applyBorder="0" applyAlignment="0"/>
    <xf numFmtId="178" fontId="14" fillId="0" borderId="0" applyFill="0" applyBorder="0" applyAlignment="0"/>
    <xf numFmtId="179" fontId="14" fillId="0" borderId="0" applyFill="0" applyBorder="0" applyAlignment="0"/>
    <xf numFmtId="180" fontId="1" fillId="0" borderId="0" applyFill="0" applyBorder="0" applyAlignment="0"/>
    <xf numFmtId="180" fontId="5" fillId="0" borderId="0" applyFill="0" applyBorder="0" applyAlignment="0"/>
    <xf numFmtId="173" fontId="14" fillId="0" borderId="0" applyFill="0" applyBorder="0" applyAlignment="0"/>
    <xf numFmtId="0" fontId="40" fillId="13" borderId="9" applyNumberFormat="0" applyAlignment="0" applyProtection="0"/>
    <xf numFmtId="0" fontId="41" fillId="13" borderId="9" applyNumberFormat="0" applyAlignment="0" applyProtection="0"/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42" fillId="0" borderId="0" applyFill="0" applyBorder="0" applyProtection="0">
      <alignment horizontal="center"/>
      <protection locked="0"/>
    </xf>
    <xf numFmtId="183" fontId="18" fillId="23" borderId="10">
      <alignment vertical="center"/>
    </xf>
    <xf numFmtId="0" fontId="43" fillId="24" borderId="11" applyNumberFormat="0" applyAlignment="0" applyProtection="0"/>
    <xf numFmtId="0" fontId="44" fillId="24" borderId="11" applyNumberFormat="0" applyAlignment="0" applyProtection="0"/>
    <xf numFmtId="0" fontId="45" fillId="0" borderId="12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4" fontId="13" fillId="0" borderId="0" applyFont="0" applyFill="0" applyBorder="0" applyAlignment="0" applyProtection="0"/>
    <xf numFmtId="41" fontId="9" fillId="0" borderId="0" applyFont="0" applyFill="0" applyBorder="0" applyAlignment="0" applyProtection="0"/>
    <xf numFmtId="178" fontId="14" fillId="0" borderId="0" applyFont="0" applyFill="0" applyBorder="0" applyAlignment="0" applyProtection="0"/>
    <xf numFmtId="185" fontId="46" fillId="0" borderId="0" applyFont="0" applyFill="0" applyBorder="0" applyAlignment="0" applyProtection="0"/>
    <xf numFmtId="186" fontId="47" fillId="0" borderId="0" applyFont="0" applyFill="0" applyBorder="0" applyAlignment="0" applyProtection="0"/>
    <xf numFmtId="187" fontId="48" fillId="0" borderId="0" applyFont="0" applyFill="0" applyBorder="0" applyAlignment="0" applyProtection="0"/>
    <xf numFmtId="188" fontId="47" fillId="0" borderId="0" applyFont="0" applyFill="0" applyBorder="0" applyAlignment="0" applyProtection="0"/>
    <xf numFmtId="189" fontId="48" fillId="0" borderId="0" applyFont="0" applyFill="0" applyBorder="0" applyAlignment="0" applyProtection="0"/>
    <xf numFmtId="190" fontId="47" fillId="0" borderId="0" applyFont="0" applyFill="0" applyBorder="0" applyAlignment="0" applyProtection="0"/>
    <xf numFmtId="191" fontId="13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92" fontId="13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27" fillId="0" borderId="0" applyFont="0" applyFill="0" applyBorder="0" applyAlignment="0" applyProtection="0"/>
    <xf numFmtId="193" fontId="28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Alignment="0">
      <alignment horizontal="left"/>
    </xf>
    <xf numFmtId="0" fontId="52" fillId="0" borderId="0" applyNumberFormat="0" applyAlignment="0">
      <alignment horizontal="left"/>
    </xf>
    <xf numFmtId="0" fontId="51" fillId="0" borderId="0" applyNumberFormat="0" applyAlignment="0">
      <alignment horizontal="left"/>
    </xf>
    <xf numFmtId="194" fontId="53" fillId="0" borderId="0" applyFill="0" applyBorder="0" applyProtection="0"/>
    <xf numFmtId="195" fontId="46" fillId="0" borderId="0" applyFont="0" applyFill="0" applyBorder="0" applyAlignment="0" applyProtection="0"/>
    <xf numFmtId="196" fontId="54" fillId="0" borderId="0" applyFill="0" applyBorder="0" applyProtection="0"/>
    <xf numFmtId="196" fontId="54" fillId="0" borderId="8" applyFill="0" applyProtection="0"/>
    <xf numFmtId="196" fontId="54" fillId="0" borderId="7" applyFill="0" applyProtection="0"/>
    <xf numFmtId="197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98" fontId="48" fillId="0" borderId="0" applyFont="0" applyFill="0" applyBorder="0" applyAlignment="0" applyProtection="0"/>
    <xf numFmtId="199" fontId="47" fillId="0" borderId="0" applyFont="0" applyFill="0" applyBorder="0" applyAlignment="0" applyProtection="0"/>
    <xf numFmtId="200" fontId="48" fillId="0" borderId="0" applyFont="0" applyFill="0" applyBorder="0" applyAlignment="0" applyProtection="0"/>
    <xf numFmtId="201" fontId="48" fillId="0" borderId="0" applyFont="0" applyFill="0" applyBorder="0" applyAlignment="0" applyProtection="0"/>
    <xf numFmtId="202" fontId="47" fillId="0" borderId="0" applyFont="0" applyFill="0" applyBorder="0" applyAlignment="0" applyProtection="0"/>
    <xf numFmtId="203" fontId="48" fillId="0" borderId="0" applyFont="0" applyFill="0" applyBorder="0" applyAlignment="0" applyProtection="0"/>
    <xf numFmtId="204" fontId="48" fillId="0" borderId="0" applyFont="0" applyFill="0" applyBorder="0" applyAlignment="0" applyProtection="0"/>
    <xf numFmtId="205" fontId="47" fillId="0" borderId="0" applyFont="0" applyFill="0" applyBorder="0" applyAlignment="0" applyProtection="0"/>
    <xf numFmtId="206" fontId="48" fillId="0" borderId="0" applyFont="0" applyFill="0" applyBorder="0" applyAlignment="0" applyProtection="0"/>
    <xf numFmtId="207" fontId="13" fillId="0" borderId="0" applyFont="0" applyFill="0" applyBorder="0" applyAlignment="0" applyProtection="0"/>
    <xf numFmtId="37" fontId="55" fillId="0" borderId="13" applyFont="0" applyFill="0" applyBorder="0">
      <protection locked="0"/>
    </xf>
    <xf numFmtId="0" fontId="56" fillId="0" borderId="0" applyFont="0" applyFill="0" applyBorder="0" applyAlignment="0" applyProtection="0"/>
    <xf numFmtId="0" fontId="57" fillId="25" borderId="14" applyNumberFormat="0" applyFont="0" applyBorder="0" applyAlignment="0" applyProtection="0"/>
    <xf numFmtId="208" fontId="13" fillId="26" borderId="0" applyFont="0" applyFill="0" applyBorder="0" applyAlignment="0" applyProtection="0"/>
    <xf numFmtId="14" fontId="37" fillId="0" borderId="0" applyFill="0" applyBorder="0" applyAlignment="0"/>
    <xf numFmtId="209" fontId="13" fillId="26" borderId="0" applyFont="0" applyFill="0" applyBorder="0" applyAlignment="0" applyProtection="0"/>
    <xf numFmtId="210" fontId="13" fillId="0" borderId="0" applyFont="0" applyFill="0" applyBorder="0" applyAlignment="0" applyProtection="0"/>
    <xf numFmtId="164" fontId="54" fillId="0" borderId="8" applyFill="0" applyProtection="0"/>
    <xf numFmtId="164" fontId="54" fillId="0" borderId="7" applyFill="0" applyProtection="0"/>
    <xf numFmtId="164" fontId="54" fillId="0" borderId="0" applyFill="0" applyBorder="0" applyProtection="0"/>
    <xf numFmtId="38" fontId="26" fillId="0" borderId="15">
      <alignment vertical="center"/>
    </xf>
    <xf numFmtId="38" fontId="31" fillId="0" borderId="15">
      <alignment vertical="center"/>
    </xf>
    <xf numFmtId="38" fontId="26" fillId="0" borderId="15">
      <alignment vertical="center"/>
    </xf>
    <xf numFmtId="193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78" fontId="14" fillId="0" borderId="0" applyFill="0" applyBorder="0" applyAlignment="0"/>
    <xf numFmtId="173" fontId="14" fillId="0" borderId="0" applyFill="0" applyBorder="0" applyAlignment="0"/>
    <xf numFmtId="178" fontId="14" fillId="0" borderId="0" applyFill="0" applyBorder="0" applyAlignment="0"/>
    <xf numFmtId="179" fontId="14" fillId="0" borderId="0" applyFill="0" applyBorder="0" applyAlignment="0"/>
    <xf numFmtId="180" fontId="1" fillId="0" borderId="0" applyFill="0" applyBorder="0" applyAlignment="0"/>
    <xf numFmtId="180" fontId="5" fillId="0" borderId="0" applyFill="0" applyBorder="0" applyAlignment="0"/>
    <xf numFmtId="173" fontId="14" fillId="0" borderId="0" applyFill="0" applyBorder="0" applyAlignment="0"/>
    <xf numFmtId="0" fontId="59" fillId="0" borderId="0" applyNumberFormat="0" applyAlignment="0">
      <alignment horizontal="left"/>
    </xf>
    <xf numFmtId="0" fontId="60" fillId="0" borderId="0" applyNumberFormat="0" applyAlignment="0">
      <alignment horizontal="left"/>
    </xf>
    <xf numFmtId="0" fontId="59" fillId="0" borderId="0" applyNumberFormat="0" applyAlignment="0">
      <alignment horizontal="left"/>
    </xf>
    <xf numFmtId="213" fontId="13" fillId="0" borderId="0" applyFont="0" applyFill="0" applyBorder="0" applyAlignment="0" applyProtection="0"/>
    <xf numFmtId="214" fontId="9" fillId="0" borderId="0" applyFont="0" applyFill="0" applyBorder="0" applyAlignment="0" applyProtection="0">
      <alignment horizontal="left" indent="1"/>
    </xf>
    <xf numFmtId="37" fontId="10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9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215" fontId="46" fillId="0" borderId="0">
      <alignment horizontal="right"/>
    </xf>
    <xf numFmtId="215" fontId="46" fillId="0" borderId="0">
      <alignment horizontal="right"/>
    </xf>
    <xf numFmtId="215" fontId="64" fillId="0" borderId="0">
      <alignment horizontal="right"/>
    </xf>
    <xf numFmtId="10" fontId="65" fillId="27" borderId="2" applyNumberFormat="0" applyFill="0" applyBorder="0" applyAlignment="0" applyProtection="0">
      <protection locked="0"/>
    </xf>
    <xf numFmtId="0" fontId="66" fillId="0" borderId="16" applyNumberFormat="0" applyFill="0" applyAlignment="0" applyProtection="0"/>
    <xf numFmtId="0" fontId="66" fillId="0" borderId="16" applyNumberFormat="0" applyFill="0" applyAlignment="0" applyProtection="0"/>
    <xf numFmtId="0" fontId="10" fillId="0" borderId="0" applyNumberFormat="0" applyFont="0" applyBorder="0" applyAlignment="0"/>
    <xf numFmtId="0" fontId="67" fillId="5" borderId="0" applyNumberFormat="0" applyBorder="0" applyAlignment="0" applyProtection="0"/>
    <xf numFmtId="0" fontId="68" fillId="5" borderId="0" applyNumberFormat="0" applyBorder="0" applyAlignment="0" applyProtection="0"/>
    <xf numFmtId="38" fontId="69" fillId="28" borderId="0" applyNumberFormat="0" applyBorder="0" applyAlignment="0" applyProtection="0"/>
    <xf numFmtId="0" fontId="70" fillId="0" borderId="17" applyNumberFormat="0" applyAlignment="0" applyProtection="0">
      <alignment horizontal="left" vertical="center"/>
    </xf>
    <xf numFmtId="0" fontId="70" fillId="0" borderId="18">
      <alignment horizontal="left" vertical="center"/>
    </xf>
    <xf numFmtId="14" fontId="71" fillId="29" borderId="19">
      <alignment horizontal="center" vertical="center" wrapText="1"/>
    </xf>
    <xf numFmtId="0" fontId="72" fillId="0" borderId="20" applyNumberFormat="0" applyFill="0" applyAlignment="0" applyProtection="0"/>
    <xf numFmtId="0" fontId="73" fillId="0" borderId="20" applyNumberFormat="0" applyFill="0" applyAlignment="0" applyProtection="0"/>
    <xf numFmtId="0" fontId="74" fillId="0" borderId="21" applyNumberFormat="0" applyFill="0" applyAlignment="0" applyProtection="0"/>
    <xf numFmtId="0" fontId="75" fillId="0" borderId="21" applyNumberFormat="0" applyFill="0" applyAlignment="0" applyProtection="0"/>
    <xf numFmtId="0" fontId="76" fillId="0" borderId="22" applyNumberFormat="0" applyFill="0" applyAlignment="0" applyProtection="0"/>
    <xf numFmtId="0" fontId="77" fillId="0" borderId="22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0" borderId="0" applyFill="0" applyAlignment="0" applyProtection="0">
      <protection locked="0"/>
    </xf>
    <xf numFmtId="0" fontId="42" fillId="0" borderId="23" applyFill="0" applyAlignment="0" applyProtection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1" fillId="0" borderId="0"/>
    <xf numFmtId="0" fontId="10" fillId="0" borderId="0"/>
    <xf numFmtId="216" fontId="13" fillId="25" borderId="2" applyNumberFormat="0" applyFont="0" applyAlignment="0">
      <protection locked="0"/>
    </xf>
    <xf numFmtId="10" fontId="69" fillId="30" borderId="2" applyNumberFormat="0" applyBorder="0" applyAlignment="0" applyProtection="0"/>
    <xf numFmtId="0" fontId="79" fillId="8" borderId="9" applyNumberFormat="0" applyAlignment="0" applyProtection="0"/>
    <xf numFmtId="0" fontId="80" fillId="0" borderId="2"/>
    <xf numFmtId="40" fontId="81" fillId="0" borderId="0">
      <protection locked="0"/>
    </xf>
    <xf numFmtId="1" fontId="82" fillId="0" borderId="0">
      <alignment horizontal="center"/>
      <protection locked="0"/>
    </xf>
    <xf numFmtId="217" fontId="83" fillId="0" borderId="0" applyFont="0" applyFill="0" applyBorder="0" applyAlignment="0" applyProtection="0"/>
    <xf numFmtId="218" fontId="84" fillId="0" borderId="0" applyFon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>
      <alignment vertical="center"/>
    </xf>
    <xf numFmtId="38" fontId="87" fillId="0" borderId="0"/>
    <xf numFmtId="38" fontId="88" fillId="0" borderId="0"/>
    <xf numFmtId="38" fontId="89" fillId="0" borderId="0"/>
    <xf numFmtId="38" fontId="90" fillId="0" borderId="0"/>
    <xf numFmtId="0" fontId="46" fillId="0" borderId="0"/>
    <xf numFmtId="0" fontId="46" fillId="0" borderId="0"/>
    <xf numFmtId="0" fontId="64" fillId="0" borderId="0"/>
    <xf numFmtId="178" fontId="14" fillId="0" borderId="0" applyFill="0" applyBorder="0" applyAlignment="0"/>
    <xf numFmtId="173" fontId="14" fillId="0" borderId="0" applyFill="0" applyBorder="0" applyAlignment="0"/>
    <xf numFmtId="178" fontId="14" fillId="0" borderId="0" applyFill="0" applyBorder="0" applyAlignment="0"/>
    <xf numFmtId="179" fontId="14" fillId="0" borderId="0" applyFill="0" applyBorder="0" applyAlignment="0"/>
    <xf numFmtId="180" fontId="1" fillId="0" borderId="0" applyFill="0" applyBorder="0" applyAlignment="0"/>
    <xf numFmtId="180" fontId="5" fillId="0" borderId="0" applyFill="0" applyBorder="0" applyAlignment="0"/>
    <xf numFmtId="173" fontId="14" fillId="0" borderId="0" applyFill="0" applyBorder="0" applyAlignment="0"/>
    <xf numFmtId="0" fontId="91" fillId="0" borderId="24" applyNumberFormat="0" applyFill="0" applyAlignment="0" applyProtection="0"/>
    <xf numFmtId="0" fontId="92" fillId="0" borderId="24" applyNumberFormat="0" applyFill="0" applyAlignment="0" applyProtection="0"/>
    <xf numFmtId="207" fontId="2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219" fontId="13" fillId="0" borderId="0" applyFont="0" applyFill="0" applyBorder="0" applyAlignment="0" applyProtection="0"/>
    <xf numFmtId="220" fontId="1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>
      <protection locked="0"/>
    </xf>
    <xf numFmtId="0" fontId="95" fillId="18" borderId="0" applyNumberFormat="0" applyBorder="0" applyAlignment="0" applyProtection="0"/>
    <xf numFmtId="0" fontId="96" fillId="18" borderId="0" applyNumberFormat="0" applyBorder="0" applyAlignment="0" applyProtection="0"/>
    <xf numFmtId="0" fontId="26" fillId="0" borderId="25"/>
    <xf numFmtId="221" fontId="13" fillId="0" borderId="0"/>
    <xf numFmtId="222" fontId="97" fillId="0" borderId="0"/>
    <xf numFmtId="223" fontId="93" fillId="0" borderId="0"/>
    <xf numFmtId="0" fontId="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8" fillId="0" borderId="0"/>
    <xf numFmtId="0" fontId="98" fillId="0" borderId="0"/>
    <xf numFmtId="0" fontId="6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9" fillId="0" borderId="0"/>
    <xf numFmtId="0" fontId="99" fillId="0" borderId="0"/>
    <xf numFmtId="0" fontId="100" fillId="0" borderId="0"/>
    <xf numFmtId="0" fontId="69" fillId="0" borderId="0"/>
    <xf numFmtId="0" fontId="101" fillId="0" borderId="0"/>
    <xf numFmtId="0" fontId="28" fillId="0" borderId="0"/>
    <xf numFmtId="0" fontId="98" fillId="0" borderId="0"/>
    <xf numFmtId="0" fontId="98" fillId="0" borderId="0"/>
    <xf numFmtId="0" fontId="28" fillId="0" borderId="0"/>
    <xf numFmtId="0" fontId="28" fillId="0" borderId="0"/>
    <xf numFmtId="0" fontId="13" fillId="0" borderId="0"/>
    <xf numFmtId="0" fontId="13" fillId="0" borderId="0"/>
    <xf numFmtId="0" fontId="28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28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9" fillId="0" borderId="0"/>
    <xf numFmtId="0" fontId="6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8" fillId="0" borderId="0"/>
    <xf numFmtId="0" fontId="98" fillId="0" borderId="0"/>
    <xf numFmtId="0" fontId="69" fillId="0" borderId="0"/>
    <xf numFmtId="0" fontId="98" fillId="0" borderId="0"/>
    <xf numFmtId="0" fontId="98" fillId="0" borderId="0"/>
    <xf numFmtId="0" fontId="69" fillId="0" borderId="0"/>
    <xf numFmtId="0" fontId="98" fillId="0" borderId="0"/>
    <xf numFmtId="0" fontId="98" fillId="0" borderId="0"/>
    <xf numFmtId="0" fontId="27" fillId="0" borderId="0"/>
    <xf numFmtId="0" fontId="98" fillId="0" borderId="0"/>
    <xf numFmtId="0" fontId="102" fillId="0" borderId="0"/>
    <xf numFmtId="0" fontId="103" fillId="0" borderId="0"/>
    <xf numFmtId="0" fontId="13" fillId="0" borderId="0"/>
    <xf numFmtId="0" fontId="10" fillId="0" borderId="0"/>
    <xf numFmtId="0" fontId="14" fillId="0" borderId="0"/>
    <xf numFmtId="0" fontId="27" fillId="31" borderId="26" applyNumberFormat="0" applyFont="0" applyAlignment="0" applyProtection="0"/>
    <xf numFmtId="0" fontId="2" fillId="31" borderId="26" applyNumberFormat="0" applyFont="0" applyAlignment="0" applyProtection="0"/>
    <xf numFmtId="224" fontId="9" fillId="0" borderId="0"/>
    <xf numFmtId="225" fontId="9" fillId="0" borderId="0"/>
    <xf numFmtId="226" fontId="9" fillId="0" borderId="0"/>
    <xf numFmtId="227" fontId="9" fillId="0" borderId="0"/>
    <xf numFmtId="228" fontId="9" fillId="0" borderId="0"/>
    <xf numFmtId="229" fontId="9" fillId="0" borderId="0"/>
    <xf numFmtId="230" fontId="9" fillId="0" borderId="0"/>
    <xf numFmtId="231" fontId="9" fillId="0" borderId="0"/>
    <xf numFmtId="232" fontId="9" fillId="0" borderId="0"/>
    <xf numFmtId="233" fontId="9" fillId="0" borderId="0"/>
    <xf numFmtId="234" fontId="9" fillId="0" borderId="0"/>
    <xf numFmtId="235" fontId="13" fillId="26" borderId="0"/>
    <xf numFmtId="236" fontId="9" fillId="0" borderId="0" applyFont="0" applyFill="0" applyBorder="0" applyAlignment="0" applyProtection="0"/>
    <xf numFmtId="38" fontId="31" fillId="0" borderId="0" applyFont="0" applyFill="0" applyBorder="0" applyAlignment="0" applyProtection="0"/>
    <xf numFmtId="237" fontId="104" fillId="0" borderId="0" applyFont="0" applyFill="0" applyBorder="0" applyAlignment="0" applyProtection="0"/>
    <xf numFmtId="40" fontId="31" fillId="0" borderId="0" applyFont="0" applyFill="0" applyBorder="0" applyAlignment="0" applyProtection="0"/>
    <xf numFmtId="191" fontId="104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238" fontId="10" fillId="0" borderId="0" applyFont="0" applyFill="0" applyBorder="0" applyAlignment="0" applyProtection="0"/>
    <xf numFmtId="239" fontId="10" fillId="0" borderId="0" applyFont="0" applyFill="0" applyBorder="0" applyAlignment="0" applyProtection="0"/>
    <xf numFmtId="0" fontId="105" fillId="13" borderId="27" applyNumberFormat="0" applyAlignment="0" applyProtection="0"/>
    <xf numFmtId="0" fontId="106" fillId="13" borderId="27" applyNumberFormat="0" applyAlignment="0" applyProtection="0"/>
    <xf numFmtId="0" fontId="107" fillId="0" borderId="0"/>
    <xf numFmtId="0" fontId="108" fillId="26" borderId="0"/>
    <xf numFmtId="240" fontId="42" fillId="0" borderId="0" applyFont="0" applyFill="0" applyBorder="0" applyAlignment="0" applyProtection="0"/>
    <xf numFmtId="241" fontId="46" fillId="0" borderId="0" applyFont="0" applyFill="0" applyBorder="0" applyAlignment="0" applyProtection="0"/>
    <xf numFmtId="242" fontId="48" fillId="0" borderId="0" applyFont="0" applyFill="0" applyBorder="0" applyAlignment="0" applyProtection="0"/>
    <xf numFmtId="243" fontId="13" fillId="0" borderId="0" applyFont="0" applyFill="0" applyBorder="0" applyAlignment="0" applyProtection="0"/>
    <xf numFmtId="243" fontId="10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44" fontId="39" fillId="0" borderId="0" applyFont="0" applyFill="0" applyBorder="0" applyAlignment="0" applyProtection="0"/>
    <xf numFmtId="10" fontId="13" fillId="0" borderId="0" applyFont="0" applyFill="0" applyBorder="0" applyAlignment="0" applyProtection="0"/>
    <xf numFmtId="10" fontId="10" fillId="0" borderId="0" applyFont="0" applyFill="0" applyBorder="0" applyAlignment="0" applyProtection="0"/>
    <xf numFmtId="245" fontId="48" fillId="0" borderId="0" applyFont="0" applyFill="0" applyBorder="0" applyAlignment="0" applyProtection="0"/>
    <xf numFmtId="246" fontId="46" fillId="0" borderId="0" applyFont="0" applyFill="0" applyBorder="0" applyAlignment="0" applyProtection="0"/>
    <xf numFmtId="247" fontId="48" fillId="0" borderId="0" applyFont="0" applyFill="0" applyBorder="0" applyAlignment="0" applyProtection="0"/>
    <xf numFmtId="248" fontId="46" fillId="0" borderId="0" applyFont="0" applyFill="0" applyBorder="0" applyAlignment="0" applyProtection="0"/>
    <xf numFmtId="10" fontId="109" fillId="0" borderId="0"/>
    <xf numFmtId="249" fontId="48" fillId="0" borderId="0" applyFont="0" applyFill="0" applyBorder="0" applyAlignment="0" applyProtection="0"/>
    <xf numFmtId="250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251" fontId="14" fillId="0" borderId="0"/>
    <xf numFmtId="252" fontId="14" fillId="0" borderId="0"/>
    <xf numFmtId="178" fontId="14" fillId="0" borderId="0" applyFill="0" applyBorder="0" applyAlignment="0"/>
    <xf numFmtId="173" fontId="14" fillId="0" borderId="0" applyFill="0" applyBorder="0" applyAlignment="0"/>
    <xf numFmtId="178" fontId="14" fillId="0" borderId="0" applyFill="0" applyBorder="0" applyAlignment="0"/>
    <xf numFmtId="179" fontId="14" fillId="0" borderId="0" applyFill="0" applyBorder="0" applyAlignment="0"/>
    <xf numFmtId="180" fontId="1" fillId="0" borderId="0" applyFill="0" applyBorder="0" applyAlignment="0"/>
    <xf numFmtId="180" fontId="5" fillId="0" borderId="0" applyFill="0" applyBorder="0" applyAlignment="0"/>
    <xf numFmtId="173" fontId="14" fillId="0" borderId="0" applyFill="0" applyBorder="0" applyAlignment="0"/>
    <xf numFmtId="0" fontId="110" fillId="0" borderId="0" applyNumberFormat="0">
      <alignment horizontal="left"/>
    </xf>
    <xf numFmtId="0" fontId="107" fillId="0" borderId="0"/>
    <xf numFmtId="0" fontId="111" fillId="32" borderId="28" applyNumberFormat="0" applyFont="0"/>
    <xf numFmtId="253" fontId="110" fillId="0" borderId="0" applyNumberFormat="0" applyFill="0" applyBorder="0" applyAlignment="0" applyProtection="0">
      <alignment horizontal="left"/>
    </xf>
    <xf numFmtId="3" fontId="18" fillId="0" borderId="0" applyFont="0" applyFill="0" applyBorder="0" applyAlignment="0"/>
    <xf numFmtId="254" fontId="112" fillId="33" borderId="0">
      <protection locked="0"/>
    </xf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0" fontId="110" fillId="0" borderId="0" applyNumberFormat="0" applyFill="0" applyBorder="0" applyAlignment="0" applyProtection="0">
      <alignment horizontal="center"/>
    </xf>
    <xf numFmtId="255" fontId="113" fillId="0" borderId="2">
      <alignment horizontal="left" vertical="center"/>
      <protection locked="0"/>
    </xf>
    <xf numFmtId="0" fontId="13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6" fillId="0" borderId="0" applyNumberFormat="0" applyFont="0" applyFill="0" applyBorder="0" applyAlignment="0" applyProtection="0">
      <alignment vertical="top"/>
    </xf>
    <xf numFmtId="0" fontId="114" fillId="0" borderId="0"/>
    <xf numFmtId="0" fontId="13" fillId="0" borderId="0"/>
    <xf numFmtId="0" fontId="19" fillId="0" borderId="0"/>
    <xf numFmtId="0" fontId="14" fillId="0" borderId="0"/>
    <xf numFmtId="0" fontId="13" fillId="0" borderId="0"/>
    <xf numFmtId="0" fontId="19" fillId="0" borderId="0"/>
    <xf numFmtId="40" fontId="115" fillId="0" borderId="0" applyBorder="0">
      <alignment horizontal="right"/>
    </xf>
    <xf numFmtId="49" fontId="37" fillId="0" borderId="0" applyFill="0" applyBorder="0" applyAlignment="0"/>
    <xf numFmtId="256" fontId="39" fillId="0" borderId="0" applyFill="0" applyBorder="0" applyAlignment="0"/>
    <xf numFmtId="257" fontId="1" fillId="0" borderId="0" applyFill="0" applyBorder="0" applyAlignment="0"/>
    <xf numFmtId="257" fontId="5" fillId="0" borderId="0" applyFill="0" applyBorder="0" applyAlignment="0"/>
    <xf numFmtId="258" fontId="39" fillId="0" borderId="0" applyFill="0" applyBorder="0" applyAlignment="0"/>
    <xf numFmtId="259" fontId="1" fillId="0" borderId="0" applyFill="0" applyBorder="0" applyAlignment="0"/>
    <xf numFmtId="259" fontId="5" fillId="0" borderId="0" applyFill="0" applyBorder="0" applyAlignment="0"/>
    <xf numFmtId="49" fontId="9" fillId="0" borderId="0"/>
    <xf numFmtId="0" fontId="116" fillId="0" borderId="0" applyFill="0" applyBorder="0" applyProtection="0">
      <alignment horizontal="left" vertical="top"/>
    </xf>
    <xf numFmtId="0" fontId="117" fillId="0" borderId="0" applyNumberFormat="0" applyFill="0" applyBorder="0" applyAlignment="0" applyProtection="0"/>
    <xf numFmtId="0" fontId="118" fillId="0" borderId="0"/>
    <xf numFmtId="0" fontId="119" fillId="0" borderId="0"/>
    <xf numFmtId="0" fontId="120" fillId="0" borderId="0"/>
    <xf numFmtId="0" fontId="121" fillId="0" borderId="0" applyNumberFormat="0" applyFill="0" applyBorder="0" applyAlignment="0" applyProtection="0"/>
    <xf numFmtId="0" fontId="122" fillId="0" borderId="29" applyNumberFormat="0" applyFill="0" applyAlignment="0" applyProtection="0"/>
    <xf numFmtId="0" fontId="123" fillId="0" borderId="29" applyNumberFormat="0" applyFill="0" applyAlignment="0" applyProtection="0"/>
    <xf numFmtId="260" fontId="124" fillId="0" borderId="0" applyFont="0" applyFill="0" applyBorder="0" applyAlignment="0" applyProtection="0"/>
    <xf numFmtId="261" fontId="124" fillId="0" borderId="0" applyFont="0" applyFill="0" applyBorder="0" applyAlignment="0" applyProtection="0"/>
    <xf numFmtId="0" fontId="125" fillId="0" borderId="0"/>
    <xf numFmtId="262" fontId="124" fillId="0" borderId="0" applyFont="0" applyFill="0" applyBorder="0" applyAlignment="0" applyProtection="0"/>
    <xf numFmtId="263" fontId="124" fillId="0" borderId="0" applyFont="0" applyFill="0" applyBorder="0" applyAlignment="0" applyProtection="0"/>
    <xf numFmtId="264" fontId="8" fillId="0" borderId="0" applyFont="0" applyFill="0" applyBorder="0" applyAlignment="0" applyProtection="0"/>
    <xf numFmtId="0" fontId="125" fillId="0" borderId="0"/>
    <xf numFmtId="0" fontId="126" fillId="0" borderId="0"/>
    <xf numFmtId="167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2" borderId="0" applyNumberFormat="0" applyBorder="0" applyAlignment="0" applyProtection="0"/>
    <xf numFmtId="265" fontId="18" fillId="0" borderId="30">
      <protection locked="0"/>
    </xf>
    <xf numFmtId="0" fontId="79" fillId="8" borderId="9" applyNumberFormat="0" applyAlignment="0" applyProtection="0"/>
    <xf numFmtId="0" fontId="106" fillId="13" borderId="27" applyNumberFormat="0" applyAlignment="0" applyProtection="0"/>
    <xf numFmtId="0" fontId="41" fillId="13" borderId="9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28" borderId="10"/>
    <xf numFmtId="14" fontId="18" fillId="0" borderId="0">
      <alignment horizontal="right"/>
    </xf>
    <xf numFmtId="0" fontId="73" fillId="0" borderId="20" applyNumberFormat="0" applyFill="0" applyAlignment="0" applyProtection="0"/>
    <xf numFmtId="0" fontId="75" fillId="0" borderId="21" applyNumberFormat="0" applyFill="0" applyAlignment="0" applyProtection="0"/>
    <xf numFmtId="0" fontId="77" fillId="0" borderId="22" applyNumberFormat="0" applyFill="0" applyAlignment="0" applyProtection="0"/>
    <xf numFmtId="0" fontId="77" fillId="0" borderId="0" applyNumberFormat="0" applyFill="0" applyBorder="0" applyAlignment="0" applyProtection="0"/>
    <xf numFmtId="265" fontId="131" fillId="29" borderId="30"/>
    <xf numFmtId="0" fontId="13" fillId="0" borderId="2">
      <alignment horizontal="right"/>
    </xf>
    <xf numFmtId="0" fontId="123" fillId="0" borderId="29" applyNumberFormat="0" applyFill="0" applyAlignment="0" applyProtection="0"/>
    <xf numFmtId="0" fontId="13" fillId="0" borderId="0"/>
    <xf numFmtId="0" fontId="44" fillId="24" borderId="11" applyNumberFormat="0" applyAlignment="0" applyProtection="0"/>
    <xf numFmtId="3" fontId="9" fillId="0" borderId="0"/>
    <xf numFmtId="0" fontId="13" fillId="0" borderId="2"/>
    <xf numFmtId="0" fontId="96" fillId="18" borderId="0" applyNumberFormat="0" applyBorder="0" applyAlignment="0" applyProtection="0"/>
    <xf numFmtId="0" fontId="9" fillId="0" borderId="0"/>
    <xf numFmtId="0" fontId="9" fillId="0" borderId="0"/>
    <xf numFmtId="0" fontId="28" fillId="0" borderId="0"/>
    <xf numFmtId="0" fontId="13" fillId="0" borderId="0"/>
    <xf numFmtId="0" fontId="9" fillId="0" borderId="0"/>
    <xf numFmtId="0" fontId="5" fillId="0" borderId="0"/>
    <xf numFmtId="0" fontId="13" fillId="0" borderId="0"/>
    <xf numFmtId="0" fontId="28" fillId="0" borderId="0"/>
    <xf numFmtId="0" fontId="9" fillId="0" borderId="0"/>
    <xf numFmtId="0" fontId="28" fillId="0" borderId="0"/>
    <xf numFmtId="0" fontId="5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34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9" fillId="31" borderId="26" applyNumberFormat="0" applyFont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2" fillId="0" borderId="24" applyNumberFormat="0" applyFill="0" applyAlignment="0" applyProtection="0"/>
    <xf numFmtId="0" fontId="14" fillId="0" borderId="0"/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49" fontId="18" fillId="0" borderId="2" applyNumberFormat="0" applyFill="0" applyAlignment="0" applyProtection="0"/>
    <xf numFmtId="0" fontId="128" fillId="0" borderId="0" applyNumberFormat="0" applyFill="0" applyBorder="0" applyAlignment="0" applyProtection="0"/>
    <xf numFmtId="49" fontId="18" fillId="0" borderId="0"/>
    <xf numFmtId="266" fontId="132" fillId="0" borderId="0"/>
    <xf numFmtId="267" fontId="9" fillId="0" borderId="0" applyFont="0" applyFill="0" applyBorder="0" applyAlignment="0" applyProtection="0"/>
    <xf numFmtId="3" fontId="133" fillId="0" borderId="31" applyFont="0" applyBorder="0">
      <alignment horizontal="right"/>
      <protection locked="0"/>
    </xf>
    <xf numFmtId="44" fontId="13" fillId="0" borderId="0" applyFont="0" applyFill="0" applyBorder="0" applyAlignment="0" applyProtection="0"/>
    <xf numFmtId="237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68" fillId="5" borderId="0" applyNumberFormat="0" applyBorder="0" applyAlignment="0" applyProtection="0"/>
    <xf numFmtId="4" fontId="13" fillId="0" borderId="2"/>
    <xf numFmtId="37" fontId="9" fillId="0" borderId="0" applyFont="0" applyBorder="0" applyAlignment="0" applyProtection="0"/>
    <xf numFmtId="44" fontId="20" fillId="0" borderId="0">
      <protection locked="0"/>
    </xf>
    <xf numFmtId="0" fontId="1" fillId="0" borderId="0"/>
    <xf numFmtId="0" fontId="9" fillId="0" borderId="0"/>
    <xf numFmtId="0" fontId="14" fillId="0" borderId="0"/>
    <xf numFmtId="0" fontId="99" fillId="0" borderId="0">
      <alignment horizontal="left"/>
    </xf>
    <xf numFmtId="0" fontId="145" fillId="0" borderId="0"/>
  </cellStyleXfs>
  <cellXfs count="213">
    <xf numFmtId="0" fontId="0" fillId="0" borderId="0" xfId="0"/>
    <xf numFmtId="0" fontId="2" fillId="0" borderId="0" xfId="1" applyFont="1" applyAlignment="1"/>
    <xf numFmtId="0" fontId="2" fillId="0" borderId="0" xfId="1" applyFont="1"/>
    <xf numFmtId="0" fontId="4" fillId="0" borderId="0" xfId="1" applyFont="1" applyAlignment="1">
      <alignment horizontal="center" vertical="justify"/>
    </xf>
    <xf numFmtId="0" fontId="4" fillId="0" borderId="0" xfId="1" applyFont="1" applyAlignment="1">
      <alignment horizontal="center"/>
    </xf>
    <xf numFmtId="3" fontId="4" fillId="0" borderId="0" xfId="1" applyNumberFormat="1" applyFont="1" applyAlignment="1">
      <alignment horizontal="center"/>
    </xf>
    <xf numFmtId="0" fontId="6" fillId="0" borderId="1" xfId="1" applyNumberFormat="1" applyFont="1" applyFill="1" applyBorder="1" applyAlignment="1" applyProtection="1">
      <alignment vertical="center" wrapText="1"/>
    </xf>
    <xf numFmtId="0" fontId="4" fillId="0" borderId="0" xfId="1" applyNumberFormat="1" applyFont="1" applyFill="1" applyAlignment="1" applyProtection="1">
      <alignment horizontal="right"/>
    </xf>
    <xf numFmtId="0" fontId="2" fillId="0" borderId="0" xfId="1" applyNumberFormat="1" applyFont="1" applyFill="1" applyAlignment="1" applyProtection="1"/>
    <xf numFmtId="0" fontId="7" fillId="0" borderId="1" xfId="1" applyNumberFormat="1" applyFont="1" applyFill="1" applyBorder="1" applyAlignment="1" applyProtection="1">
      <alignment vertical="center"/>
    </xf>
    <xf numFmtId="0" fontId="1" fillId="0" borderId="1" xfId="1" applyBorder="1" applyAlignment="1">
      <alignment vertical="center"/>
    </xf>
    <xf numFmtId="0" fontId="7" fillId="0" borderId="1" xfId="1" applyNumberFormat="1" applyFont="1" applyFill="1" applyBorder="1" applyAlignment="1" applyProtection="1">
      <alignment vertical="center" wrapText="1"/>
    </xf>
    <xf numFmtId="164" fontId="2" fillId="0" borderId="2" xfId="3" applyNumberFormat="1" applyFont="1" applyFill="1" applyBorder="1" applyAlignment="1"/>
    <xf numFmtId="164" fontId="2" fillId="0" borderId="0" xfId="1" applyNumberFormat="1" applyFont="1"/>
    <xf numFmtId="164" fontId="2" fillId="0" borderId="2" xfId="1" applyNumberFormat="1" applyFont="1" applyFill="1" applyBorder="1" applyAlignment="1" applyProtection="1"/>
    <xf numFmtId="164" fontId="2" fillId="0" borderId="3" xfId="1" applyNumberFormat="1" applyFont="1" applyFill="1" applyBorder="1" applyAlignment="1" applyProtection="1"/>
    <xf numFmtId="0" fontId="7" fillId="0" borderId="1" xfId="1" applyNumberFormat="1" applyFont="1" applyFill="1" applyBorder="1" applyAlignment="1" applyProtection="1">
      <alignment horizontal="left" vertical="center" wrapText="1" indent="2"/>
    </xf>
    <xf numFmtId="165" fontId="2" fillId="0" borderId="0" xfId="1" applyNumberFormat="1" applyFont="1"/>
    <xf numFmtId="0" fontId="6" fillId="0" borderId="1" xfId="4" applyNumberFormat="1" applyFont="1" applyFill="1" applyBorder="1" applyAlignment="1" applyProtection="1">
      <alignment vertical="top" wrapText="1"/>
    </xf>
    <xf numFmtId="0" fontId="2" fillId="0" borderId="1" xfId="4" applyFont="1" applyFill="1" applyBorder="1" applyAlignment="1">
      <alignment vertical="top" wrapText="1"/>
    </xf>
    <xf numFmtId="0" fontId="2" fillId="0" borderId="1" xfId="4" applyFont="1" applyFill="1" applyBorder="1" applyAlignment="1">
      <alignment wrapText="1"/>
    </xf>
    <xf numFmtId="0" fontId="6" fillId="0" borderId="1" xfId="4" applyNumberFormat="1" applyFont="1" applyFill="1" applyBorder="1" applyAlignment="1" applyProtection="1">
      <alignment wrapText="1"/>
    </xf>
    <xf numFmtId="0" fontId="6" fillId="0" borderId="4" xfId="4" applyNumberFormat="1" applyFont="1" applyFill="1" applyBorder="1" applyAlignment="1" applyProtection="1">
      <alignment wrapText="1"/>
    </xf>
    <xf numFmtId="0" fontId="6" fillId="0" borderId="0" xfId="1" applyNumberFormat="1" applyFont="1" applyFill="1" applyBorder="1" applyAlignment="1" applyProtection="1">
      <alignment vertical="center" wrapText="1"/>
    </xf>
    <xf numFmtId="164" fontId="4" fillId="0" borderId="0" xfId="1" applyNumberFormat="1" applyFont="1" applyBorder="1" applyAlignment="1">
      <alignment vertical="top" wrapText="1"/>
    </xf>
    <xf numFmtId="0" fontId="3" fillId="0" borderId="0" xfId="1" applyFont="1" applyAlignment="1">
      <alignment vertical="justify"/>
    </xf>
    <xf numFmtId="0" fontId="2" fillId="0" borderId="0" xfId="1" applyFont="1" applyAlignment="1">
      <alignment vertical="justify"/>
    </xf>
    <xf numFmtId="0" fontId="4" fillId="0" borderId="0" xfId="1" applyFont="1" applyAlignment="1"/>
    <xf numFmtId="164" fontId="4" fillId="0" borderId="2" xfId="1" applyNumberFormat="1" applyFont="1" applyFill="1" applyBorder="1" applyAlignment="1" applyProtection="1"/>
    <xf numFmtId="164" fontId="4" fillId="0" borderId="3" xfId="1" applyNumberFormat="1" applyFont="1" applyFill="1" applyBorder="1" applyAlignment="1" applyProtection="1"/>
    <xf numFmtId="164" fontId="2" fillId="0" borderId="2" xfId="1" applyNumberFormat="1" applyFont="1" applyFill="1" applyBorder="1" applyAlignment="1" applyProtection="1">
      <alignment vertical="center"/>
    </xf>
    <xf numFmtId="164" fontId="2" fillId="0" borderId="3" xfId="1" applyNumberFormat="1" applyFont="1" applyFill="1" applyBorder="1" applyAlignment="1" applyProtection="1">
      <alignment vertical="center"/>
    </xf>
    <xf numFmtId="164" fontId="2" fillId="0" borderId="3" xfId="3" applyNumberFormat="1" applyFont="1" applyFill="1" applyBorder="1" applyAlignment="1"/>
    <xf numFmtId="164" fontId="4" fillId="0" borderId="2" xfId="1" applyNumberFormat="1" applyFont="1" applyFill="1" applyBorder="1" applyAlignment="1"/>
    <xf numFmtId="164" fontId="4" fillId="0" borderId="3" xfId="1" applyNumberFormat="1" applyFont="1" applyBorder="1" applyAlignment="1"/>
    <xf numFmtId="164" fontId="2" fillId="0" borderId="3" xfId="1" applyNumberFormat="1" applyFont="1" applyBorder="1" applyAlignment="1"/>
    <xf numFmtId="164" fontId="2" fillId="0" borderId="2" xfId="1" applyNumberFormat="1" applyFont="1" applyFill="1" applyBorder="1" applyAlignment="1"/>
    <xf numFmtId="164" fontId="2" fillId="0" borderId="2" xfId="1" applyNumberFormat="1" applyFont="1" applyBorder="1" applyAlignment="1"/>
    <xf numFmtId="164" fontId="4" fillId="0" borderId="2" xfId="1" applyNumberFormat="1" applyFont="1" applyBorder="1" applyAlignment="1"/>
    <xf numFmtId="164" fontId="4" fillId="0" borderId="3" xfId="1" applyNumberFormat="1" applyFont="1" applyFill="1" applyBorder="1" applyAlignment="1"/>
    <xf numFmtId="164" fontId="2" fillId="0" borderId="3" xfId="1" applyNumberFormat="1" applyFont="1" applyFill="1" applyBorder="1" applyAlignment="1"/>
    <xf numFmtId="164" fontId="4" fillId="0" borderId="5" xfId="1" applyNumberFormat="1" applyFont="1" applyFill="1" applyBorder="1" applyAlignment="1"/>
    <xf numFmtId="164" fontId="4" fillId="0" borderId="6" xfId="1" applyNumberFormat="1" applyFont="1" applyFill="1" applyBorder="1" applyAlignment="1"/>
    <xf numFmtId="0" fontId="6" fillId="0" borderId="32" xfId="1" applyNumberFormat="1" applyFont="1" applyFill="1" applyBorder="1" applyAlignment="1" applyProtection="1">
      <alignment vertical="center" wrapText="1"/>
    </xf>
    <xf numFmtId="164" fontId="4" fillId="0" borderId="33" xfId="1" applyNumberFormat="1" applyFont="1" applyFill="1" applyBorder="1" applyAlignment="1" applyProtection="1"/>
    <xf numFmtId="164" fontId="4" fillId="0" borderId="34" xfId="1" applyNumberFormat="1" applyFont="1" applyFill="1" applyBorder="1" applyAlignment="1" applyProtection="1"/>
    <xf numFmtId="0" fontId="2" fillId="0" borderId="35" xfId="1" applyFont="1" applyBorder="1"/>
    <xf numFmtId="14" fontId="4" fillId="0" borderId="36" xfId="1" applyNumberFormat="1" applyFont="1" applyBorder="1" applyAlignment="1">
      <alignment vertical="center" wrapText="1"/>
    </xf>
    <xf numFmtId="14" fontId="4" fillId="0" borderId="37" xfId="1" applyNumberFormat="1" applyFont="1" applyBorder="1" applyAlignment="1">
      <alignment vertical="center" wrapText="1"/>
    </xf>
    <xf numFmtId="164" fontId="4" fillId="0" borderId="38" xfId="1" applyNumberFormat="1" applyFont="1" applyFill="1" applyBorder="1" applyAlignment="1"/>
    <xf numFmtId="0" fontId="6" fillId="0" borderId="0" xfId="716" applyNumberFormat="1" applyFont="1" applyFill="1" applyBorder="1" applyAlignment="1" applyProtection="1">
      <alignment vertical="center" wrapText="1"/>
    </xf>
    <xf numFmtId="268" fontId="4" fillId="0" borderId="0" xfId="716" applyNumberFormat="1" applyFont="1" applyBorder="1" applyAlignment="1">
      <alignment vertical="top" wrapText="1"/>
    </xf>
    <xf numFmtId="164" fontId="4" fillId="0" borderId="0" xfId="1" applyNumberFormat="1" applyFont="1" applyBorder="1" applyAlignment="1">
      <alignment vertical="top"/>
    </xf>
    <xf numFmtId="0" fontId="134" fillId="0" borderId="0" xfId="1" applyFont="1" applyAlignment="1">
      <alignment horizontal="right"/>
    </xf>
    <xf numFmtId="0" fontId="2" fillId="0" borderId="0" xfId="716" applyFont="1"/>
    <xf numFmtId="0" fontId="4" fillId="0" borderId="39" xfId="716" applyFont="1" applyBorder="1"/>
    <xf numFmtId="14" fontId="4" fillId="0" borderId="10" xfId="716" applyNumberFormat="1" applyFont="1" applyBorder="1" applyAlignment="1">
      <alignment horizontal="right" vertical="center" wrapText="1"/>
    </xf>
    <xf numFmtId="14" fontId="4" fillId="0" borderId="40" xfId="716" applyNumberFormat="1" applyFont="1" applyBorder="1" applyAlignment="1">
      <alignment horizontal="right" vertical="center" wrapText="1"/>
    </xf>
    <xf numFmtId="0" fontId="4" fillId="0" borderId="32" xfId="716" applyFont="1" applyBorder="1"/>
    <xf numFmtId="0" fontId="4" fillId="0" borderId="33" xfId="716" applyFont="1" applyBorder="1"/>
    <xf numFmtId="0" fontId="4" fillId="0" borderId="34" xfId="716" applyFont="1" applyBorder="1"/>
    <xf numFmtId="0" fontId="135" fillId="0" borderId="1" xfId="716" applyNumberFormat="1" applyFont="1" applyFill="1" applyBorder="1" applyAlignment="1" applyProtection="1">
      <alignment vertical="center" wrapText="1"/>
    </xf>
    <xf numFmtId="0" fontId="4" fillId="0" borderId="2" xfId="716" applyFont="1" applyBorder="1"/>
    <xf numFmtId="183" fontId="4" fillId="0" borderId="3" xfId="716" applyNumberFormat="1" applyFont="1" applyBorder="1"/>
    <xf numFmtId="0" fontId="136" fillId="0" borderId="1" xfId="716" applyNumberFormat="1" applyFont="1" applyFill="1" applyBorder="1" applyAlignment="1" applyProtection="1">
      <alignment vertical="center" wrapText="1"/>
    </xf>
    <xf numFmtId="183" fontId="2" fillId="0" borderId="3" xfId="716" applyNumberFormat="1" applyFont="1" applyBorder="1"/>
    <xf numFmtId="164" fontId="2" fillId="0" borderId="2" xfId="716" applyNumberFormat="1" applyFont="1" applyFill="1" applyBorder="1" applyAlignment="1" applyProtection="1">
      <alignment horizontal="right" vertical="top"/>
    </xf>
    <xf numFmtId="0" fontId="64" fillId="0" borderId="1" xfId="716" applyNumberFormat="1" applyFont="1" applyFill="1" applyBorder="1" applyAlignment="1" applyProtection="1">
      <alignment vertical="center" wrapText="1"/>
    </xf>
    <xf numFmtId="0" fontId="136" fillId="0" borderId="41" xfId="716" applyNumberFormat="1" applyFont="1" applyFill="1" applyBorder="1" applyAlignment="1" applyProtection="1">
      <alignment vertical="center" wrapText="1"/>
    </xf>
    <xf numFmtId="183" fontId="2" fillId="0" borderId="42" xfId="716" applyNumberFormat="1" applyFont="1" applyBorder="1"/>
    <xf numFmtId="0" fontId="135" fillId="0" borderId="39" xfId="716" applyNumberFormat="1" applyFont="1" applyFill="1" applyBorder="1" applyAlignment="1" applyProtection="1">
      <alignment vertical="center" wrapText="1"/>
    </xf>
    <xf numFmtId="183" fontId="4" fillId="0" borderId="40" xfId="716" applyNumberFormat="1" applyFont="1" applyBorder="1"/>
    <xf numFmtId="0" fontId="137" fillId="0" borderId="32" xfId="716" applyFont="1" applyBorder="1" applyAlignment="1">
      <alignment vertical="center"/>
    </xf>
    <xf numFmtId="164" fontId="2" fillId="0" borderId="33" xfId="716" applyNumberFormat="1" applyFont="1" applyBorder="1"/>
    <xf numFmtId="183" fontId="2" fillId="0" borderId="34" xfId="716" applyNumberFormat="1" applyFont="1" applyBorder="1"/>
    <xf numFmtId="164" fontId="2" fillId="0" borderId="2" xfId="716" applyNumberFormat="1" applyFont="1" applyBorder="1"/>
    <xf numFmtId="164" fontId="4" fillId="0" borderId="10" xfId="716" applyNumberFormat="1" applyFont="1" applyBorder="1" applyAlignment="1">
      <alignment vertical="top" wrapText="1"/>
    </xf>
    <xf numFmtId="164" fontId="2" fillId="0" borderId="33" xfId="716" applyNumberFormat="1" applyFont="1" applyFill="1" applyBorder="1" applyAlignment="1" applyProtection="1">
      <alignment horizontal="right" vertical="top"/>
    </xf>
    <xf numFmtId="183" fontId="2" fillId="0" borderId="2" xfId="716" applyNumberFormat="1" applyFont="1" applyBorder="1"/>
    <xf numFmtId="183" fontId="2" fillId="0" borderId="38" xfId="716" applyNumberFormat="1" applyFont="1" applyBorder="1"/>
    <xf numFmtId="3" fontId="2" fillId="0" borderId="0" xfId="716" applyNumberFormat="1" applyFont="1"/>
    <xf numFmtId="0" fontId="135" fillId="0" borderId="43" xfId="716" applyNumberFormat="1" applyFont="1" applyFill="1" applyBorder="1" applyAlignment="1" applyProtection="1">
      <alignment vertical="center" wrapText="1"/>
    </xf>
    <xf numFmtId="164" fontId="4" fillId="0" borderId="44" xfId="716" applyNumberFormat="1" applyFont="1" applyBorder="1" applyAlignment="1">
      <alignment vertical="top" wrapText="1"/>
    </xf>
    <xf numFmtId="183" fontId="4" fillId="0" borderId="45" xfId="716" applyNumberFormat="1" applyFont="1" applyBorder="1" applyAlignment="1">
      <alignment vertical="top" wrapText="1"/>
    </xf>
    <xf numFmtId="0" fontId="135" fillId="0" borderId="0" xfId="716" applyNumberFormat="1" applyFont="1" applyFill="1" applyBorder="1" applyAlignment="1" applyProtection="1">
      <alignment vertical="center" wrapText="1"/>
    </xf>
    <xf numFmtId="164" fontId="4" fillId="0" borderId="0" xfId="716" applyNumberFormat="1" applyFont="1" applyBorder="1" applyAlignment="1">
      <alignment vertical="top" wrapText="1"/>
    </xf>
    <xf numFmtId="183" fontId="4" fillId="0" borderId="0" xfId="716" applyNumberFormat="1" applyFont="1" applyBorder="1"/>
    <xf numFmtId="0" fontId="134" fillId="0" borderId="0" xfId="716" applyFont="1" applyAlignment="1">
      <alignment horizontal="right"/>
    </xf>
    <xf numFmtId="183" fontId="4" fillId="0" borderId="10" xfId="716" applyNumberFormat="1" applyFont="1" applyBorder="1"/>
    <xf numFmtId="3" fontId="2" fillId="0" borderId="2" xfId="716" applyNumberFormat="1" applyFont="1" applyBorder="1"/>
    <xf numFmtId="0" fontId="4" fillId="0" borderId="0" xfId="716" applyFont="1" applyAlignment="1">
      <alignment horizontal="center" vertical="justify"/>
    </xf>
    <xf numFmtId="0" fontId="2" fillId="0" borderId="0" xfId="636" applyFont="1" applyAlignment="1">
      <alignment wrapText="1"/>
    </xf>
    <xf numFmtId="0" fontId="2" fillId="0" borderId="0" xfId="636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636" applyFont="1" applyAlignment="1">
      <alignment wrapText="1"/>
    </xf>
    <xf numFmtId="164" fontId="4" fillId="0" borderId="0" xfId="0" applyNumberFormat="1" applyFont="1" applyBorder="1" applyAlignment="1">
      <alignment horizontal="left" vertical="top" wrapText="1"/>
    </xf>
    <xf numFmtId="164" fontId="138" fillId="0" borderId="0" xfId="0" applyNumberFormat="1" applyFont="1" applyBorder="1" applyAlignment="1">
      <alignment horizontal="center" vertical="top" wrapText="1"/>
    </xf>
    <xf numFmtId="0" fontId="2" fillId="0" borderId="0" xfId="636" applyFont="1" applyAlignment="1">
      <alignment horizontal="left" wrapText="1"/>
    </xf>
    <xf numFmtId="164" fontId="4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vertical="center" wrapText="1"/>
    </xf>
    <xf numFmtId="269" fontId="4" fillId="0" borderId="37" xfId="636" applyNumberFormat="1" applyFont="1" applyBorder="1" applyAlignment="1">
      <alignment horizontal="center" wrapText="1"/>
    </xf>
    <xf numFmtId="269" fontId="4" fillId="0" borderId="36" xfId="636" applyNumberFormat="1" applyFont="1" applyBorder="1" applyAlignment="1">
      <alignment horizontal="center" wrapText="1"/>
    </xf>
    <xf numFmtId="0" fontId="4" fillId="0" borderId="35" xfId="636" applyFont="1" applyBorder="1" applyAlignment="1">
      <alignment wrapText="1"/>
    </xf>
    <xf numFmtId="269" fontId="2" fillId="0" borderId="42" xfId="636" applyNumberFormat="1" applyFont="1" applyFill="1" applyBorder="1" applyAlignment="1" applyProtection="1">
      <alignment horizontal="center" wrapText="1"/>
    </xf>
    <xf numFmtId="269" fontId="2" fillId="0" borderId="12" xfId="636" applyNumberFormat="1" applyFont="1" applyBorder="1" applyAlignment="1">
      <alignment horizontal="center" wrapText="1"/>
    </xf>
    <xf numFmtId="0" fontId="2" fillId="26" borderId="41" xfId="636" applyFont="1" applyFill="1" applyBorder="1" applyAlignment="1">
      <alignment wrapText="1"/>
    </xf>
    <xf numFmtId="269" fontId="2" fillId="0" borderId="3" xfId="636" applyNumberFormat="1" applyFont="1" applyBorder="1" applyAlignment="1">
      <alignment horizontal="center" wrapText="1"/>
    </xf>
    <xf numFmtId="269" fontId="2" fillId="0" borderId="2" xfId="636" applyNumberFormat="1" applyFont="1" applyBorder="1" applyAlignment="1">
      <alignment horizontal="center" wrapText="1"/>
    </xf>
    <xf numFmtId="0" fontId="4" fillId="0" borderId="1" xfId="636" applyFont="1" applyBorder="1" applyAlignment="1">
      <alignment wrapText="1"/>
    </xf>
    <xf numFmtId="269" fontId="4" fillId="0" borderId="3" xfId="636" applyNumberFormat="1" applyFont="1" applyFill="1" applyBorder="1" applyAlignment="1" applyProtection="1">
      <alignment horizontal="center" wrapText="1"/>
    </xf>
    <xf numFmtId="269" fontId="4" fillId="0" borderId="2" xfId="636" applyNumberFormat="1" applyFont="1" applyFill="1" applyBorder="1" applyAlignment="1" applyProtection="1">
      <alignment horizontal="center" wrapText="1"/>
    </xf>
    <xf numFmtId="269" fontId="2" fillId="0" borderId="3" xfId="636" applyNumberFormat="1" applyFont="1" applyFill="1" applyBorder="1" applyAlignment="1" applyProtection="1">
      <alignment horizontal="center" wrapText="1"/>
    </xf>
    <xf numFmtId="0" fontId="2" fillId="0" borderId="1" xfId="636" applyFont="1" applyBorder="1" applyAlignment="1">
      <alignment wrapText="1"/>
    </xf>
    <xf numFmtId="269" fontId="4" fillId="0" borderId="2" xfId="636" applyNumberFormat="1" applyFont="1" applyBorder="1" applyAlignment="1">
      <alignment horizontal="center" wrapText="1"/>
    </xf>
    <xf numFmtId="269" fontId="2" fillId="0" borderId="2" xfId="636" applyNumberFormat="1" applyFont="1" applyFill="1" applyBorder="1" applyAlignment="1" applyProtection="1">
      <alignment horizontal="center" wrapText="1"/>
    </xf>
    <xf numFmtId="269" fontId="2" fillId="0" borderId="2" xfId="1" applyNumberFormat="1" applyFont="1" applyBorder="1" applyAlignment="1">
      <alignment horizontal="center"/>
    </xf>
    <xf numFmtId="0" fontId="4" fillId="0" borderId="1" xfId="632" applyFont="1" applyBorder="1" applyAlignment="1">
      <alignment wrapText="1"/>
    </xf>
    <xf numFmtId="269" fontId="4" fillId="0" borderId="34" xfId="636" applyNumberFormat="1" applyFont="1" applyFill="1" applyBorder="1" applyAlignment="1" applyProtection="1">
      <alignment horizontal="center" wrapText="1"/>
    </xf>
    <xf numFmtId="269" fontId="4" fillId="0" borderId="33" xfId="636" applyNumberFormat="1" applyFont="1" applyFill="1" applyBorder="1" applyAlignment="1" applyProtection="1">
      <alignment horizontal="center" wrapText="1"/>
    </xf>
    <xf numFmtId="0" fontId="4" fillId="0" borderId="32" xfId="636" applyFont="1" applyBorder="1" applyAlignment="1">
      <alignment wrapText="1"/>
    </xf>
    <xf numFmtId="269" fontId="4" fillId="0" borderId="37" xfId="636" applyNumberFormat="1" applyFont="1" applyFill="1" applyBorder="1" applyAlignment="1" applyProtection="1">
      <alignment horizontal="center" wrapText="1"/>
    </xf>
    <xf numFmtId="269" fontId="4" fillId="0" borderId="36" xfId="636" applyNumberFormat="1" applyFont="1" applyFill="1" applyBorder="1" applyAlignment="1" applyProtection="1">
      <alignment horizontal="center" wrapText="1"/>
    </xf>
    <xf numFmtId="0" fontId="2" fillId="26" borderId="0" xfId="636" applyFont="1" applyFill="1" applyAlignment="1">
      <alignment wrapText="1"/>
    </xf>
    <xf numFmtId="269" fontId="4" fillId="26" borderId="42" xfId="636" applyNumberFormat="1" applyFont="1" applyFill="1" applyBorder="1" applyAlignment="1" applyProtection="1">
      <alignment horizontal="center" wrapText="1"/>
    </xf>
    <xf numFmtId="269" fontId="4" fillId="26" borderId="12" xfId="636" applyNumberFormat="1" applyFont="1" applyFill="1" applyBorder="1" applyAlignment="1" applyProtection="1">
      <alignment horizontal="center" wrapText="1"/>
    </xf>
    <xf numFmtId="0" fontId="4" fillId="0" borderId="3" xfId="636" applyFont="1" applyBorder="1" applyAlignment="1">
      <alignment horizontal="center" wrapText="1"/>
    </xf>
    <xf numFmtId="0" fontId="4" fillId="0" borderId="2" xfId="636" applyFont="1" applyBorder="1" applyAlignment="1">
      <alignment horizontal="center" wrapText="1"/>
    </xf>
    <xf numFmtId="0" fontId="4" fillId="0" borderId="0" xfId="641" applyFont="1" applyAlignment="1">
      <alignment horizontal="center" wrapText="1"/>
    </xf>
    <xf numFmtId="0" fontId="4" fillId="0" borderId="0" xfId="636" applyFont="1" applyAlignment="1">
      <alignment horizontal="center" vertical="justify" wrapText="1"/>
    </xf>
    <xf numFmtId="0" fontId="2" fillId="0" borderId="0" xfId="2" applyFont="1"/>
    <xf numFmtId="3" fontId="4" fillId="0" borderId="0" xfId="2" applyNumberFormat="1" applyFont="1"/>
    <xf numFmtId="0" fontId="4" fillId="0" borderId="0" xfId="2" applyFont="1"/>
    <xf numFmtId="164" fontId="2" fillId="0" borderId="0" xfId="2" applyNumberFormat="1" applyFont="1"/>
    <xf numFmtId="37" fontId="6" fillId="0" borderId="0" xfId="717" applyNumberFormat="1" applyFont="1" applyFill="1" applyBorder="1" applyAlignment="1" applyProtection="1">
      <alignment horizontal="right"/>
    </xf>
    <xf numFmtId="0" fontId="4" fillId="0" borderId="0" xfId="2" applyFont="1" applyAlignment="1">
      <alignment wrapText="1"/>
    </xf>
    <xf numFmtId="164" fontId="6" fillId="0" borderId="6" xfId="717" applyNumberFormat="1" applyFont="1" applyFill="1" applyBorder="1" applyAlignment="1" applyProtection="1">
      <alignment horizontal="right"/>
    </xf>
    <xf numFmtId="164" fontId="6" fillId="0" borderId="5" xfId="717" applyNumberFormat="1" applyFont="1" applyFill="1" applyBorder="1" applyAlignment="1" applyProtection="1">
      <alignment horizontal="right"/>
    </xf>
    <xf numFmtId="0" fontId="4" fillId="0" borderId="4" xfId="2" applyFont="1" applyBorder="1" applyAlignment="1">
      <alignment wrapText="1"/>
    </xf>
    <xf numFmtId="164" fontId="7" fillId="0" borderId="3" xfId="717" applyNumberFormat="1" applyFont="1" applyFill="1" applyBorder="1" applyAlignment="1" applyProtection="1">
      <alignment horizontal="right"/>
    </xf>
    <xf numFmtId="164" fontId="7" fillId="0" borderId="2" xfId="717" applyNumberFormat="1" applyFont="1" applyFill="1" applyBorder="1" applyAlignment="1" applyProtection="1">
      <alignment horizontal="right"/>
    </xf>
    <xf numFmtId="0" fontId="2" fillId="0" borderId="1" xfId="2" applyFont="1" applyBorder="1" applyAlignment="1">
      <alignment wrapText="1"/>
    </xf>
    <xf numFmtId="164" fontId="6" fillId="0" borderId="3" xfId="717" applyNumberFormat="1" applyFont="1" applyFill="1" applyBorder="1" applyAlignment="1" applyProtection="1">
      <alignment horizontal="right"/>
    </xf>
    <xf numFmtId="164" fontId="6" fillId="0" borderId="2" xfId="717" applyNumberFormat="1" applyFont="1" applyFill="1" applyBorder="1" applyAlignment="1" applyProtection="1">
      <alignment horizontal="right"/>
    </xf>
    <xf numFmtId="0" fontId="4" fillId="0" borderId="1" xfId="2" applyFont="1" applyBorder="1" applyAlignment="1">
      <alignment wrapText="1"/>
    </xf>
    <xf numFmtId="164" fontId="2" fillId="0" borderId="3" xfId="2" applyNumberFormat="1" applyFont="1" applyFill="1" applyBorder="1" applyAlignment="1" applyProtection="1">
      <alignment horizontal="right"/>
    </xf>
    <xf numFmtId="164" fontId="2" fillId="0" borderId="2" xfId="2" applyNumberFormat="1" applyFont="1" applyFill="1" applyBorder="1" applyAlignment="1" applyProtection="1">
      <alignment horizontal="right"/>
    </xf>
    <xf numFmtId="0" fontId="4" fillId="0" borderId="1" xfId="717" applyFont="1" applyBorder="1"/>
    <xf numFmtId="0" fontId="2" fillId="0" borderId="0" xfId="2" applyFont="1" applyAlignment="1">
      <alignment wrapText="1"/>
    </xf>
    <xf numFmtId="0" fontId="4" fillId="0" borderId="1" xfId="717" applyFont="1" applyBorder="1" applyAlignment="1">
      <alignment wrapText="1"/>
    </xf>
    <xf numFmtId="164" fontId="4" fillId="0" borderId="3" xfId="2" applyNumberFormat="1" applyFont="1" applyBorder="1" applyAlignment="1">
      <alignment wrapText="1"/>
    </xf>
    <xf numFmtId="164" fontId="4" fillId="0" borderId="2" xfId="2" applyNumberFormat="1" applyFont="1" applyBorder="1" applyAlignment="1">
      <alignment wrapText="1"/>
    </xf>
    <xf numFmtId="0" fontId="2" fillId="0" borderId="1" xfId="2" applyFont="1" applyBorder="1"/>
    <xf numFmtId="164" fontId="139" fillId="0" borderId="3" xfId="717" applyNumberFormat="1" applyFont="1" applyFill="1" applyBorder="1" applyAlignment="1" applyProtection="1">
      <alignment horizontal="right"/>
    </xf>
    <xf numFmtId="164" fontId="139" fillId="0" borderId="2" xfId="717" applyNumberFormat="1" applyFont="1" applyFill="1" applyBorder="1" applyAlignment="1" applyProtection="1">
      <alignment horizontal="right"/>
    </xf>
    <xf numFmtId="0" fontId="140" fillId="0" borderId="1" xfId="718" applyFont="1" applyFill="1" applyBorder="1" applyAlignment="1">
      <alignment horizontal="left" indent="3"/>
    </xf>
    <xf numFmtId="164" fontId="141" fillId="0" borderId="3" xfId="717" applyNumberFormat="1" applyFont="1" applyFill="1" applyBorder="1" applyAlignment="1" applyProtection="1">
      <alignment horizontal="right"/>
    </xf>
    <xf numFmtId="164" fontId="141" fillId="0" borderId="2" xfId="717" applyNumberFormat="1" applyFont="1" applyFill="1" applyBorder="1" applyAlignment="1" applyProtection="1">
      <alignment horizontal="right"/>
    </xf>
    <xf numFmtId="0" fontId="142" fillId="0" borderId="1" xfId="718" applyFont="1" applyFill="1" applyBorder="1" applyAlignment="1">
      <alignment horizontal="left" indent="3"/>
    </xf>
    <xf numFmtId="0" fontId="2" fillId="0" borderId="3" xfId="2" applyFont="1" applyBorder="1"/>
    <xf numFmtId="0" fontId="2" fillId="0" borderId="2" xfId="2" applyFont="1" applyBorder="1"/>
    <xf numFmtId="0" fontId="4" fillId="0" borderId="1" xfId="2" applyFont="1" applyBorder="1" applyAlignment="1"/>
    <xf numFmtId="14" fontId="4" fillId="0" borderId="46" xfId="2" applyNumberFormat="1" applyFont="1" applyBorder="1" applyAlignment="1">
      <alignment horizontal="right" vertical="top" wrapText="1"/>
    </xf>
    <xf numFmtId="14" fontId="4" fillId="0" borderId="47" xfId="2" applyNumberFormat="1" applyFont="1" applyBorder="1" applyAlignment="1">
      <alignment horizontal="right" vertical="top" wrapText="1"/>
    </xf>
    <xf numFmtId="0" fontId="2" fillId="0" borderId="48" xfId="2" applyFont="1" applyBorder="1"/>
    <xf numFmtId="0" fontId="4" fillId="0" borderId="0" xfId="2" applyFont="1" applyAlignment="1">
      <alignment horizontal="right"/>
    </xf>
    <xf numFmtId="0" fontId="14" fillId="0" borderId="0" xfId="653"/>
    <xf numFmtId="0" fontId="143" fillId="0" borderId="0" xfId="653" applyFont="1"/>
    <xf numFmtId="0" fontId="14" fillId="0" borderId="0" xfId="653" applyFont="1"/>
    <xf numFmtId="14" fontId="14" fillId="0" borderId="0" xfId="653" applyNumberFormat="1"/>
    <xf numFmtId="4" fontId="14" fillId="0" borderId="0" xfId="653" applyNumberFormat="1"/>
    <xf numFmtId="3" fontId="14" fillId="0" borderId="0" xfId="653" applyNumberFormat="1"/>
    <xf numFmtId="3" fontId="99" fillId="30" borderId="49" xfId="719" applyNumberFormat="1" applyFont="1" applyFill="1" applyBorder="1" applyAlignment="1">
      <alignment horizontal="right" vertical="top" wrapText="1"/>
    </xf>
    <xf numFmtId="0" fontId="14" fillId="0" borderId="0" xfId="653" applyAlignment="1">
      <alignment wrapText="1"/>
    </xf>
    <xf numFmtId="4" fontId="14" fillId="0" borderId="0" xfId="653" applyNumberFormat="1" applyAlignment="1">
      <alignment wrapText="1"/>
    </xf>
    <xf numFmtId="4" fontId="144" fillId="0" borderId="0" xfId="653" applyNumberFormat="1" applyFont="1"/>
    <xf numFmtId="270" fontId="14" fillId="0" borderId="0" xfId="653" applyNumberFormat="1"/>
    <xf numFmtId="0" fontId="144" fillId="0" borderId="0" xfId="653" applyFont="1"/>
    <xf numFmtId="1" fontId="145" fillId="30" borderId="41" xfId="720" applyNumberFormat="1" applyFont="1" applyFill="1" applyBorder="1" applyAlignment="1">
      <alignment horizontal="left" vertical="top" wrapText="1"/>
    </xf>
    <xf numFmtId="271" fontId="145" fillId="30" borderId="49" xfId="720" applyNumberFormat="1" applyFont="1" applyFill="1" applyBorder="1" applyAlignment="1">
      <alignment horizontal="right" vertical="top" wrapText="1"/>
    </xf>
    <xf numFmtId="0" fontId="145" fillId="30" borderId="49" xfId="720" applyNumberFormat="1" applyFont="1" applyFill="1" applyBorder="1" applyAlignment="1">
      <alignment horizontal="right" vertical="top" wrapText="1"/>
    </xf>
    <xf numFmtId="0" fontId="145" fillId="30" borderId="50" xfId="720" applyNumberFormat="1" applyFont="1" applyFill="1" applyBorder="1" applyAlignment="1">
      <alignment horizontal="right" vertical="top" wrapText="1"/>
    </xf>
    <xf numFmtId="1" fontId="145" fillId="0" borderId="41" xfId="720" applyNumberFormat="1" applyFont="1" applyBorder="1" applyAlignment="1">
      <alignment horizontal="left" vertical="top" wrapText="1"/>
    </xf>
    <xf numFmtId="271" fontId="145" fillId="0" borderId="49" xfId="720" applyNumberFormat="1" applyFont="1" applyBorder="1" applyAlignment="1">
      <alignment horizontal="right" vertical="top" wrapText="1"/>
    </xf>
    <xf numFmtId="0" fontId="145" fillId="0" borderId="49" xfId="720" applyNumberFormat="1" applyFont="1" applyBorder="1" applyAlignment="1">
      <alignment horizontal="right" vertical="top" wrapText="1"/>
    </xf>
    <xf numFmtId="0" fontId="145" fillId="0" borderId="50" xfId="720" applyNumberFormat="1" applyFont="1" applyBorder="1" applyAlignment="1">
      <alignment horizontal="right" vertical="top" wrapText="1"/>
    </xf>
    <xf numFmtId="271" fontId="145" fillId="0" borderId="50" xfId="720" applyNumberFormat="1" applyFont="1" applyBorder="1" applyAlignment="1">
      <alignment horizontal="right" vertical="top" wrapText="1"/>
    </xf>
    <xf numFmtId="271" fontId="146" fillId="30" borderId="49" xfId="720" applyNumberFormat="1" applyFont="1" applyFill="1" applyBorder="1" applyAlignment="1">
      <alignment horizontal="right" vertical="top" wrapText="1"/>
    </xf>
    <xf numFmtId="0" fontId="145" fillId="30" borderId="49" xfId="720" applyNumberFormat="1" applyFont="1" applyFill="1" applyBorder="1" applyAlignment="1">
      <alignment horizontal="left" vertical="top" wrapText="1"/>
    </xf>
    <xf numFmtId="0" fontId="145" fillId="0" borderId="49" xfId="720" applyNumberFormat="1" applyFont="1" applyBorder="1" applyAlignment="1">
      <alignment horizontal="left" vertical="top" wrapText="1" indent="2"/>
    </xf>
    <xf numFmtId="0" fontId="2" fillId="0" borderId="0" xfId="716" applyFont="1" applyAlignment="1">
      <alignment horizontal="center" wrapText="1"/>
    </xf>
    <xf numFmtId="0" fontId="4" fillId="0" borderId="0" xfId="716" applyFont="1" applyAlignment="1">
      <alignment horizontal="center" vertical="justify" wrapText="1"/>
    </xf>
    <xf numFmtId="0" fontId="4" fillId="0" borderId="0" xfId="716" applyFont="1" applyAlignment="1">
      <alignment horizontal="center" vertical="justify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center" vertical="justify" wrapText="1"/>
    </xf>
    <xf numFmtId="0" fontId="2" fillId="0" borderId="0" xfId="636" applyFont="1" applyAlignment="1">
      <alignment horizontal="center" wrapText="1"/>
    </xf>
    <xf numFmtId="0" fontId="3" fillId="0" borderId="0" xfId="636" applyFont="1" applyAlignment="1">
      <alignment horizontal="center" vertical="justify" wrapText="1"/>
    </xf>
    <xf numFmtId="0" fontId="2" fillId="0" borderId="48" xfId="636" applyFont="1" applyBorder="1" applyAlignment="1">
      <alignment wrapText="1"/>
    </xf>
    <xf numFmtId="0" fontId="2" fillId="0" borderId="1" xfId="636" applyFont="1" applyBorder="1" applyAlignment="1">
      <alignment wrapText="1"/>
    </xf>
    <xf numFmtId="0" fontId="4" fillId="0" borderId="47" xfId="636" applyFont="1" applyBorder="1" applyAlignment="1">
      <alignment horizontal="center" wrapText="1"/>
    </xf>
    <xf numFmtId="0" fontId="4" fillId="0" borderId="2" xfId="636" applyFont="1" applyBorder="1" applyAlignment="1">
      <alignment horizontal="center" wrapText="1"/>
    </xf>
    <xf numFmtId="0" fontId="4" fillId="0" borderId="46" xfId="636" applyFont="1" applyBorder="1" applyAlignment="1">
      <alignment horizontal="center" wrapText="1"/>
    </xf>
    <xf numFmtId="0" fontId="4" fillId="0" borderId="3" xfId="636" applyFont="1" applyBorder="1" applyAlignment="1">
      <alignment horizontal="center" wrapText="1"/>
    </xf>
    <xf numFmtId="0" fontId="2" fillId="0" borderId="0" xfId="2" applyFont="1" applyAlignment="1">
      <alignment wrapText="1"/>
    </xf>
    <xf numFmtId="0" fontId="3" fillId="0" borderId="0" xfId="2" applyFont="1" applyAlignment="1">
      <alignment horizontal="center" vertical="justify" wrapText="1"/>
    </xf>
    <xf numFmtId="0" fontId="2" fillId="0" borderId="0" xfId="2" applyFont="1" applyAlignment="1">
      <alignment horizontal="center" wrapText="1"/>
    </xf>
    <xf numFmtId="0" fontId="3" fillId="0" borderId="0" xfId="0" applyFont="1" applyAlignment="1">
      <alignment horizontal="center" vertical="justify"/>
    </xf>
    <xf numFmtId="0" fontId="64" fillId="0" borderId="0" xfId="0" applyFont="1" applyAlignment="1"/>
    <xf numFmtId="0" fontId="147" fillId="0" borderId="33" xfId="0" applyFont="1" applyFill="1" applyBorder="1" applyAlignment="1">
      <alignment wrapText="1"/>
    </xf>
    <xf numFmtId="4" fontId="2" fillId="0" borderId="2" xfId="1" applyNumberFormat="1" applyFont="1" applyFill="1" applyBorder="1" applyAlignment="1"/>
    <xf numFmtId="0" fontId="147" fillId="0" borderId="0" xfId="0" applyFont="1" applyFill="1" applyBorder="1" applyAlignment="1">
      <alignment wrapText="1"/>
    </xf>
    <xf numFmtId="4" fontId="2" fillId="0" borderId="0" xfId="1" applyNumberFormat="1" applyFont="1" applyFill="1" applyBorder="1" applyAlignment="1"/>
    <xf numFmtId="165" fontId="2" fillId="0" borderId="0" xfId="0" applyNumberFormat="1" applyFont="1" applyBorder="1"/>
    <xf numFmtId="4" fontId="2" fillId="0" borderId="33" xfId="0" applyNumberFormat="1" applyFont="1" applyBorder="1"/>
  </cellXfs>
  <cellStyles count="721">
    <cellStyle name="_x0005__x001c_" xfId="5"/>
    <cellStyle name="_x0005__x001c_ 2" xfId="6"/>
    <cellStyle name="_x000d_&#10;JournalTemplate=C:\COMFO\CTALK\JOURSTD.TPL_x000d_&#10;LbStateAddress=3 3 0 251 1 89 2 311_x000d_&#10;LbStateJou" xfId="7"/>
    <cellStyle name="???????_Income Statement" xfId="8"/>
    <cellStyle name="__08_X_PL items" xfId="9"/>
    <cellStyle name="_2010" xfId="10"/>
    <cellStyle name="_Book1" xfId="11"/>
    <cellStyle name="_Book2" xfId="12"/>
    <cellStyle name="_x0005__x001c__Book3" xfId="13"/>
    <cellStyle name="_Copy of G DBKL_08_Treasury" xfId="14"/>
    <cellStyle name="_Copy of P DBKL_08_Due to parent company" xfId="15"/>
    <cellStyle name="_DBKL_08_TB" xfId="16"/>
    <cellStyle name="_DBSK_07_SAD" xfId="17"/>
    <cellStyle name="_EB_06_G_Treasury_Interbank" xfId="18"/>
    <cellStyle name="_EB_06_G_Treasury_KTE" xfId="19"/>
    <cellStyle name="_EI G_Securities 07" xfId="20"/>
    <cellStyle name="_F.21_BS_disclosures" xfId="21"/>
    <cellStyle name="_FFF" xfId="22"/>
    <cellStyle name="_FFF_New Form10_2" xfId="23"/>
    <cellStyle name="_FFF_Nsi" xfId="24"/>
    <cellStyle name="_FFF_Nsi_1" xfId="25"/>
    <cellStyle name="_FFF_Nsi_139" xfId="26"/>
    <cellStyle name="_FFF_Nsi_140" xfId="27"/>
    <cellStyle name="_FFF_Nsi_140(Зах)" xfId="28"/>
    <cellStyle name="_FFF_Nsi_140_mod" xfId="29"/>
    <cellStyle name="_FFF_Summary" xfId="30"/>
    <cellStyle name="_FFF_Tax_form_1кв_3" xfId="31"/>
    <cellStyle name="_FFF_БКЭ" xfId="32"/>
    <cellStyle name="_Final_Book_010301" xfId="33"/>
    <cellStyle name="_Final_Book_010301_New Form10_2" xfId="34"/>
    <cellStyle name="_Final_Book_010301_Nsi" xfId="35"/>
    <cellStyle name="_Final_Book_010301_Nsi_1" xfId="36"/>
    <cellStyle name="_Final_Book_010301_Nsi_139" xfId="37"/>
    <cellStyle name="_Final_Book_010301_Nsi_140" xfId="38"/>
    <cellStyle name="_Final_Book_010301_Nsi_140(Зах)" xfId="39"/>
    <cellStyle name="_Final_Book_010301_Nsi_140_mod" xfId="40"/>
    <cellStyle name="_Final_Book_010301_Summary" xfId="41"/>
    <cellStyle name="_Final_Book_010301_Tax_form_1кв_3" xfId="42"/>
    <cellStyle name="_Final_Book_010301_БКЭ" xfId="43"/>
    <cellStyle name="_for Anna" xfId="44"/>
    <cellStyle name="_G_07_Securities and reverse REPO" xfId="45"/>
    <cellStyle name="_G_DBKL_08_ReverseREPO" xfId="46"/>
    <cellStyle name="_Gold Production" xfId="47"/>
    <cellStyle name="_Kumtor 2008_J_Inventories" xfId="48"/>
    <cellStyle name="_New_Sofi" xfId="49"/>
    <cellStyle name="_New_Sofi_FFF" xfId="50"/>
    <cellStyle name="_New_Sofi_New Form10_2" xfId="51"/>
    <cellStyle name="_New_Sofi_Nsi" xfId="52"/>
    <cellStyle name="_New_Sofi_Nsi_1" xfId="53"/>
    <cellStyle name="_New_Sofi_Nsi_139" xfId="54"/>
    <cellStyle name="_New_Sofi_Nsi_140" xfId="55"/>
    <cellStyle name="_New_Sofi_Nsi_140(Зах)" xfId="56"/>
    <cellStyle name="_New_Sofi_Nsi_140_mod" xfId="57"/>
    <cellStyle name="_New_Sofi_Summary" xfId="58"/>
    <cellStyle name="_New_Sofi_Tax_form_1кв_3" xfId="59"/>
    <cellStyle name="_New_Sofi_БКЭ" xfId="60"/>
    <cellStyle name="_Nsi" xfId="61"/>
    <cellStyle name="_PERSONAL" xfId="62"/>
    <cellStyle name="_PERSONAL_1" xfId="63"/>
    <cellStyle name="_PRICE_1C" xfId="64"/>
    <cellStyle name="_Review file_Interim Review Working Papers_FS" xfId="65"/>
    <cellStyle name="_Salary" xfId="66"/>
    <cellStyle name="_TSB _3m09_G_treasury_ATA(2)_190509" xfId="67"/>
    <cellStyle name="_TSB_06_G_Tresury_Ali_Zha_Final" xfId="68"/>
    <cellStyle name="_VC_9m08_V_G&amp;A_ATA" xfId="69"/>
    <cellStyle name="_X_DBKL_08_Interest expense on loans from banks" xfId="70"/>
    <cellStyle name="_X_DBKL_08_Interest expense on loans from banks (2)" xfId="71"/>
    <cellStyle name="_X_DBKL_08_Interest income on deposits" xfId="72"/>
    <cellStyle name="_X_DBKL_08_Interest on due to parent company" xfId="73"/>
    <cellStyle name="_X_DBKL_08_PL items_Akzhan (2)" xfId="74"/>
    <cellStyle name="_X_P&amp;L_DeltaBank_Emplotee_Compensation_YerAb" xfId="75"/>
    <cellStyle name="_X_P&amp;L_DeltaBank_Forex_gain_loss_YerAb" xfId="76"/>
    <cellStyle name="_X_P&amp;L_DeltaBank_FOREX_revaluation_YerAb" xfId="77"/>
    <cellStyle name="_X_PL_RLKZ_WP_ATA_Sharip.D" xfId="78"/>
    <cellStyle name="_X50 GNPF_9m2008_G&amp;A_BKM" xfId="79"/>
    <cellStyle name="_АДМИНИСТРАТИВНЫЕ РАСХОДЫ" xfId="80"/>
    <cellStyle name="_Алюком Тайшет" xfId="81"/>
    <cellStyle name="_БК Отчет по ценам за октябрь-май (2)" xfId="82"/>
    <cellStyle name="_Дозакл 5 мес.2000" xfId="83"/>
    <cellStyle name="_Инвест_2008_дек" xfId="84"/>
    <cellStyle name="_ИТЦ ППП план сентябрь 2003 версия 250803" xfId="85"/>
    <cellStyle name="_Книга3" xfId="86"/>
    <cellStyle name="_Книга3_New Form10_2" xfId="87"/>
    <cellStyle name="_Книга3_Nsi" xfId="88"/>
    <cellStyle name="_Книга3_Nsi_1" xfId="89"/>
    <cellStyle name="_Книга3_Nsi_139" xfId="90"/>
    <cellStyle name="_Книга3_Nsi_140" xfId="91"/>
    <cellStyle name="_Книга3_Nsi_140(Зах)" xfId="92"/>
    <cellStyle name="_Книга3_Nsi_140_mod" xfId="93"/>
    <cellStyle name="_Книга3_Summary" xfId="94"/>
    <cellStyle name="_Книга3_Tax_form_1кв_3" xfId="95"/>
    <cellStyle name="_Книга3_БКЭ" xfId="96"/>
    <cellStyle name="_Книга7" xfId="97"/>
    <cellStyle name="_Книга7_New Form10_2" xfId="98"/>
    <cellStyle name="_Книга7_Nsi" xfId="99"/>
    <cellStyle name="_Книга7_Nsi_1" xfId="100"/>
    <cellStyle name="_Книга7_Nsi_139" xfId="101"/>
    <cellStyle name="_Книга7_Nsi_140" xfId="102"/>
    <cellStyle name="_Книга7_Nsi_140(Зах)" xfId="103"/>
    <cellStyle name="_Книга7_Nsi_140_mod" xfId="104"/>
    <cellStyle name="_Книга7_Summary" xfId="105"/>
    <cellStyle name="_Книга7_Tax_form_1кв_3" xfId="106"/>
    <cellStyle name="_Книга7_БКЭ" xfId="107"/>
    <cellStyle name="_КПН 2011 НР и расчет" xfId="108"/>
    <cellStyle name="_мебель, оборудование инвентарь1207" xfId="109"/>
    <cellStyle name="_ОТЧЕТ для ДКФ    06 04 05  (6)" xfId="110"/>
    <cellStyle name="_План развития ПТС на 2005-2010 (связи станционной части)" xfId="111"/>
    <cellStyle name="_произв.цели - приложение к СНР_айгерим_09.11" xfId="112"/>
    <cellStyle name="_Расчет отлож 2011 с стоим.бал" xfId="113"/>
    <cellStyle name="_Расшифровки_1кв_2002" xfId="114"/>
    <cellStyle name="_САЗ ИБ 2003 урезанный (29.11.02) Мусаелян" xfId="115"/>
    <cellStyle name="_САЗ ИБ 2003 урезанный1" xfId="116"/>
    <cellStyle name="_Утв СД Бюджет расшиф 29 12 05" xfId="117"/>
    <cellStyle name="_Финплан_короткий" xfId="118"/>
    <cellStyle name="_Форма 2 ОПиУ 2011г" xfId="119"/>
    <cellStyle name="_Цены окт-май" xfId="120"/>
    <cellStyle name="’ћѓћ‚›‰" xfId="121"/>
    <cellStyle name="”ќђќ‘ћ‚›‰" xfId="122"/>
    <cellStyle name="”љ‘ђћ‚ђќќ›‰" xfId="123"/>
    <cellStyle name="„…ќ…†ќ›‰" xfId="124"/>
    <cellStyle name="‡ђѓћ‹ћ‚ћљ1" xfId="125"/>
    <cellStyle name="‡ђѓћ‹ћ‚ћљ2" xfId="126"/>
    <cellStyle name="•WЏЂ_ЉO‰?—a‹?" xfId="127"/>
    <cellStyle name="0,00;0;" xfId="128"/>
    <cellStyle name="1 000 Kc_List1" xfId="129"/>
    <cellStyle name="1.0 TITLE" xfId="130"/>
    <cellStyle name="1.1 TITLE" xfId="131"/>
    <cellStyle name="1Normal" xfId="132"/>
    <cellStyle name="20% - Accent1" xfId="133"/>
    <cellStyle name="20% - Accent1 2" xfId="134"/>
    <cellStyle name="20% - Accent2" xfId="135"/>
    <cellStyle name="20% - Accent2 2" xfId="136"/>
    <cellStyle name="20% - Accent3" xfId="137"/>
    <cellStyle name="20% - Accent3 2" xfId="138"/>
    <cellStyle name="20% - Accent4" xfId="139"/>
    <cellStyle name="20% - Accent4 2" xfId="140"/>
    <cellStyle name="20% - Accent5" xfId="141"/>
    <cellStyle name="20% - Accent5 2" xfId="142"/>
    <cellStyle name="20% - Accent6" xfId="143"/>
    <cellStyle name="20% - Accent6 2" xfId="144"/>
    <cellStyle name="20% - Акцент1 2" xfId="145"/>
    <cellStyle name="20% - Акцент2 2" xfId="146"/>
    <cellStyle name="20% - Акцент3 2" xfId="147"/>
    <cellStyle name="20% - Акцент4 2" xfId="148"/>
    <cellStyle name="20% - Акцент5 2" xfId="149"/>
    <cellStyle name="20% - Акцент6 2" xfId="150"/>
    <cellStyle name="40% - Accent1" xfId="151"/>
    <cellStyle name="40% - Accent1 2" xfId="152"/>
    <cellStyle name="40% - Accent2" xfId="153"/>
    <cellStyle name="40% - Accent2 2" xfId="154"/>
    <cellStyle name="40% - Accent3" xfId="155"/>
    <cellStyle name="40% - Accent3 2" xfId="156"/>
    <cellStyle name="40% - Accent4" xfId="157"/>
    <cellStyle name="40% - Accent4 2" xfId="158"/>
    <cellStyle name="40% - Accent5" xfId="159"/>
    <cellStyle name="40% - Accent5 2" xfId="160"/>
    <cellStyle name="40% - Accent6" xfId="161"/>
    <cellStyle name="40% - Accent6 2" xfId="162"/>
    <cellStyle name="40% - Акцент1 2" xfId="163"/>
    <cellStyle name="40% - Акцент2 2" xfId="164"/>
    <cellStyle name="40% - Акцент3 2" xfId="165"/>
    <cellStyle name="40% - Акцент4 2" xfId="166"/>
    <cellStyle name="40% - Акцент5 2" xfId="167"/>
    <cellStyle name="40% - Акцент6 2" xfId="168"/>
    <cellStyle name="60% - Accent1" xfId="169"/>
    <cellStyle name="60% - Accent1 2" xfId="170"/>
    <cellStyle name="60% - Accent2" xfId="171"/>
    <cellStyle name="60% - Accent2 2" xfId="172"/>
    <cellStyle name="60% - Accent3" xfId="173"/>
    <cellStyle name="60% - Accent3 2" xfId="174"/>
    <cellStyle name="60% - Accent4" xfId="175"/>
    <cellStyle name="60% - Accent4 2" xfId="176"/>
    <cellStyle name="60% - Accent5" xfId="177"/>
    <cellStyle name="60% - Accent5 2" xfId="178"/>
    <cellStyle name="60% - Accent6" xfId="179"/>
    <cellStyle name="60% - Accent6 2" xfId="180"/>
    <cellStyle name="60% - Акцент1 2" xfId="181"/>
    <cellStyle name="60% - Акцент2 2" xfId="182"/>
    <cellStyle name="60% - Акцент3 2" xfId="183"/>
    <cellStyle name="60% - Акцент4 2" xfId="184"/>
    <cellStyle name="60% - Акцент5 2" xfId="185"/>
    <cellStyle name="60% - Акцент6 2" xfId="186"/>
    <cellStyle name="Aaia?iue [0]_?anoiau" xfId="187"/>
    <cellStyle name="Aaia?iue_?anoiau" xfId="188"/>
    <cellStyle name="Accent1" xfId="189"/>
    <cellStyle name="Accent1 2" xfId="190"/>
    <cellStyle name="Accent2" xfId="191"/>
    <cellStyle name="Accent2 2" xfId="192"/>
    <cellStyle name="Accent3" xfId="193"/>
    <cellStyle name="Accent3 2" xfId="194"/>
    <cellStyle name="Accent4" xfId="195"/>
    <cellStyle name="Accent4 2" xfId="196"/>
    <cellStyle name="Accent5" xfId="197"/>
    <cellStyle name="Accent5 2" xfId="198"/>
    <cellStyle name="Accent6" xfId="199"/>
    <cellStyle name="Accent6 2" xfId="200"/>
    <cellStyle name="Aeia?nnueea" xfId="201"/>
    <cellStyle name="Bad" xfId="202"/>
    <cellStyle name="Bad 2" xfId="203"/>
    <cellStyle name="Body" xfId="204"/>
    <cellStyle name="Border" xfId="205"/>
    <cellStyle name="Calc Currency (0)" xfId="206"/>
    <cellStyle name="Calc Currency (0) 2" xfId="207"/>
    <cellStyle name="Calc Currency (0)_Book3" xfId="208"/>
    <cellStyle name="Calc Currency (2)" xfId="209"/>
    <cellStyle name="Calc Percent (0)" xfId="210"/>
    <cellStyle name="Calc Percent (1)" xfId="211"/>
    <cellStyle name="Calc Percent (1) 2" xfId="212"/>
    <cellStyle name="Calc Percent (1)_Book3" xfId="213"/>
    <cellStyle name="Calc Percent (2)" xfId="214"/>
    <cellStyle name="Calc Percent (2) 2" xfId="215"/>
    <cellStyle name="Calc Percent (2)_Book3" xfId="216"/>
    <cellStyle name="Calc Units (0)" xfId="217"/>
    <cellStyle name="Calc Units (1)" xfId="218"/>
    <cellStyle name="Calc Units (1) 2" xfId="219"/>
    <cellStyle name="Calc Units (1)_Book3" xfId="220"/>
    <cellStyle name="Calc Units (2)" xfId="221"/>
    <cellStyle name="Calculation" xfId="222"/>
    <cellStyle name="Calculation 2" xfId="223"/>
    <cellStyle name="carky [0]_List1" xfId="224"/>
    <cellStyle name="carky_List1" xfId="225"/>
    <cellStyle name="Centered Heading" xfId="226"/>
    <cellStyle name="Check" xfId="227"/>
    <cellStyle name="Check Cell" xfId="228"/>
    <cellStyle name="Check Cell 2" xfId="229"/>
    <cellStyle name="Column_Title" xfId="230"/>
    <cellStyle name="Comma  - Style1" xfId="231"/>
    <cellStyle name="Comma  - Style2" xfId="232"/>
    <cellStyle name="Comma  - Style3" xfId="233"/>
    <cellStyle name="Comma  - Style4" xfId="234"/>
    <cellStyle name="Comma  - Style5" xfId="235"/>
    <cellStyle name="Comma %" xfId="236"/>
    <cellStyle name="Comma [0] 2" xfId="237"/>
    <cellStyle name="Comma [00]" xfId="238"/>
    <cellStyle name="Comma 0.0" xfId="239"/>
    <cellStyle name="Comma 0.0%" xfId="240"/>
    <cellStyle name="Comma 0.00" xfId="241"/>
    <cellStyle name="Comma 0.00%" xfId="242"/>
    <cellStyle name="Comma 0.000" xfId="243"/>
    <cellStyle name="Comma 0.000%" xfId="244"/>
    <cellStyle name="Comma 2" xfId="245"/>
    <cellStyle name="Comma 2 2" xfId="246"/>
    <cellStyle name="Comma 2 2 2" xfId="247"/>
    <cellStyle name="Comma 2 2 3" xfId="248"/>
    <cellStyle name="Comma 2 2 4" xfId="249"/>
    <cellStyle name="Comma 2 2 5" xfId="250"/>
    <cellStyle name="Comma 2 2 6" xfId="251"/>
    <cellStyle name="Comma 2 2_Book3" xfId="252"/>
    <cellStyle name="Comma 2 3" xfId="253"/>
    <cellStyle name="Comma 2 3 2" xfId="254"/>
    <cellStyle name="Comma 2 3 3" xfId="255"/>
    <cellStyle name="Comma 2 3 4" xfId="256"/>
    <cellStyle name="Comma 2 3 5" xfId="257"/>
    <cellStyle name="Comma 2 3 6" xfId="258"/>
    <cellStyle name="Comma 2 4" xfId="259"/>
    <cellStyle name="Comma 2 4 2" xfId="260"/>
    <cellStyle name="Comma 2 4 3" xfId="261"/>
    <cellStyle name="Comma 2 4 4" xfId="262"/>
    <cellStyle name="Comma 2 4 5" xfId="263"/>
    <cellStyle name="Comma 2 4 6" xfId="264"/>
    <cellStyle name="Comma 2_Book3" xfId="265"/>
    <cellStyle name="Comma 3" xfId="266"/>
    <cellStyle name="Comma 3 2" xfId="267"/>
    <cellStyle name="Comma 4" xfId="268"/>
    <cellStyle name="Comma 4 2" xfId="269"/>
    <cellStyle name="Comma 4_Book3" xfId="270"/>
    <cellStyle name="Comma 5" xfId="271"/>
    <cellStyle name="Comma 6" xfId="272"/>
    <cellStyle name="Comma 7" xfId="273"/>
    <cellStyle name="Comma0" xfId="274"/>
    <cellStyle name="Company Name" xfId="275"/>
    <cellStyle name="Copied" xfId="276"/>
    <cellStyle name="Copied 2" xfId="277"/>
    <cellStyle name="Copied_Book3" xfId="278"/>
    <cellStyle name="CR Comma" xfId="279"/>
    <cellStyle name="CR Currency" xfId="280"/>
    <cellStyle name="Credit" xfId="281"/>
    <cellStyle name="Credit subtotal" xfId="282"/>
    <cellStyle name="Credit Total" xfId="283"/>
    <cellStyle name="Currency %" xfId="284"/>
    <cellStyle name="Currency [00]" xfId="285"/>
    <cellStyle name="Currency 0.0" xfId="286"/>
    <cellStyle name="Currency 0.0%" xfId="287"/>
    <cellStyle name="Currency 0.0_Copy of G DBKL_08_Treasury" xfId="288"/>
    <cellStyle name="Currency 0.00" xfId="289"/>
    <cellStyle name="Currency 0.00%" xfId="290"/>
    <cellStyle name="Currency 0.00_Copy of G DBKL_08_Treasury" xfId="291"/>
    <cellStyle name="Currency 0.000" xfId="292"/>
    <cellStyle name="Currency 0.000%" xfId="293"/>
    <cellStyle name="Currency 0.000_Copy of G DBKL_08_Treasury" xfId="294"/>
    <cellStyle name="Currency 2" xfId="295"/>
    <cellStyle name="Currency RU" xfId="296"/>
    <cellStyle name="Currency0" xfId="297"/>
    <cellStyle name="d" xfId="298"/>
    <cellStyle name="Date" xfId="299"/>
    <cellStyle name="Date Short" xfId="300"/>
    <cellStyle name="Date without year" xfId="301"/>
    <cellStyle name="Date_ЕССО полуг 2012" xfId="302"/>
    <cellStyle name="Debit" xfId="3"/>
    <cellStyle name="Debit subtotal" xfId="303"/>
    <cellStyle name="Debit Total" xfId="304"/>
    <cellStyle name="Debit_ЕССО полуг 2012" xfId="305"/>
    <cellStyle name="DELTA" xfId="306"/>
    <cellStyle name="DELTA 2" xfId="307"/>
    <cellStyle name="DELTA_Book3" xfId="308"/>
    <cellStyle name="Dezimal__Utopia Index Index und Guidance (Deutsch)" xfId="309"/>
    <cellStyle name="Dziesietny [0]_GR (2)" xfId="310"/>
    <cellStyle name="Dziesietny_GR (2)" xfId="311"/>
    <cellStyle name="E&amp;Y House" xfId="312"/>
    <cellStyle name="Enter Currency (0)" xfId="313"/>
    <cellStyle name="Enter Currency (2)" xfId="314"/>
    <cellStyle name="Enter Units (0)" xfId="315"/>
    <cellStyle name="Enter Units (1)" xfId="316"/>
    <cellStyle name="Enter Units (1) 2" xfId="317"/>
    <cellStyle name="Enter Units (1)_Book3" xfId="318"/>
    <cellStyle name="Enter Units (2)" xfId="319"/>
    <cellStyle name="Entered" xfId="320"/>
    <cellStyle name="Entered 2" xfId="321"/>
    <cellStyle name="Entered_Book3" xfId="322"/>
    <cellStyle name="Euro" xfId="323"/>
    <cellStyle name="Euro 2" xfId="324"/>
    <cellStyle name="ew" xfId="325"/>
    <cellStyle name="Explanatory Text" xfId="326"/>
    <cellStyle name="Explanatory Text 2" xfId="327"/>
    <cellStyle name="Fixed" xfId="328"/>
    <cellStyle name="Följde hyperlänken_F-reports" xfId="329"/>
    <cellStyle name="Format Number Column" xfId="330"/>
    <cellStyle name="Format Number Column 2" xfId="331"/>
    <cellStyle name="Format Number Column_Book3" xfId="332"/>
    <cellStyle name="From" xfId="333"/>
    <cellStyle name="g" xfId="334"/>
    <cellStyle name="g_Invoice GI" xfId="335"/>
    <cellStyle name="general" xfId="336"/>
    <cellStyle name="Good" xfId="337"/>
    <cellStyle name="Good 2" xfId="338"/>
    <cellStyle name="Grey" xfId="339"/>
    <cellStyle name="Header1" xfId="340"/>
    <cellStyle name="Header2" xfId="341"/>
    <cellStyle name="Heading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Heading No Underline" xfId="351"/>
    <cellStyle name="Heading With Underline" xfId="352"/>
    <cellStyle name="Hyperlänk_F-reports" xfId="353"/>
    <cellStyle name="I0Normal" xfId="354"/>
    <cellStyle name="I1Normal" xfId="355"/>
    <cellStyle name="Iau?iue_?anoiau" xfId="356"/>
    <cellStyle name="Îáû÷íûé_Adv Reconc_1" xfId="357"/>
    <cellStyle name="Input" xfId="358"/>
    <cellStyle name="Input [yellow]" xfId="359"/>
    <cellStyle name="Input 2" xfId="360"/>
    <cellStyle name="Input Box" xfId="361"/>
    <cellStyle name="Inputnumbaccid" xfId="362"/>
    <cellStyle name="Inpyear" xfId="363"/>
    <cellStyle name="International" xfId="364"/>
    <cellStyle name="International1" xfId="365"/>
    <cellStyle name="Ioe?uaaaoayny aeia?nnueea" xfId="366"/>
    <cellStyle name="ISO" xfId="367"/>
    <cellStyle name="KPMG Heading 1" xfId="368"/>
    <cellStyle name="KPMG Heading 2" xfId="369"/>
    <cellStyle name="KPMG Heading 3" xfId="370"/>
    <cellStyle name="KPMG Heading 4" xfId="371"/>
    <cellStyle name="KPMG Normal" xfId="372"/>
    <cellStyle name="KPMG Normal Text" xfId="373"/>
    <cellStyle name="KPMG Normal_Cash_flow_consol_05.04" xfId="374"/>
    <cellStyle name="Link Currency (0)" xfId="375"/>
    <cellStyle name="Link Currency (2)" xfId="376"/>
    <cellStyle name="Link Units (0)" xfId="377"/>
    <cellStyle name="Link Units (1)" xfId="378"/>
    <cellStyle name="Link Units (1) 2" xfId="379"/>
    <cellStyle name="Link Units (1)_Book3" xfId="380"/>
    <cellStyle name="Link Units (2)" xfId="381"/>
    <cellStyle name="Linked Cell" xfId="382"/>
    <cellStyle name="Linked Cell 2" xfId="383"/>
    <cellStyle name="meny_List1" xfId="384"/>
    <cellStyle name="Millares [0]_pldt" xfId="385"/>
    <cellStyle name="Millares_pldt" xfId="386"/>
    <cellStyle name="Milliers [0]_EDYAN" xfId="387"/>
    <cellStyle name="Milliers_EDYAN" xfId="388"/>
    <cellStyle name="Moeda [0]_PERSONAL" xfId="389"/>
    <cellStyle name="Moeda_PERSONAL" xfId="390"/>
    <cellStyle name="Moneda [0]_pldt" xfId="391"/>
    <cellStyle name="Moneda_pldt" xfId="392"/>
    <cellStyle name="Monétaire [0]_EDYAN" xfId="393"/>
    <cellStyle name="Monétaire_EDYAN" xfId="394"/>
    <cellStyle name="Nameenter" xfId="395"/>
    <cellStyle name="Neutral" xfId="396"/>
    <cellStyle name="Neutral 2" xfId="397"/>
    <cellStyle name="Norma11l" xfId="398"/>
    <cellStyle name="Normal - Style1" xfId="399"/>
    <cellStyle name="Normal - Style1 2" xfId="400"/>
    <cellStyle name="Normal - Style1_Book3" xfId="401"/>
    <cellStyle name="Normal 10" xfId="402"/>
    <cellStyle name="Normal 11" xfId="403"/>
    <cellStyle name="Normal 12" xfId="404"/>
    <cellStyle name="Normal 13" xfId="405"/>
    <cellStyle name="Normal 14" xfId="406"/>
    <cellStyle name="Normal 15" xfId="407"/>
    <cellStyle name="Normal 16" xfId="408"/>
    <cellStyle name="Normal 17" xfId="409"/>
    <cellStyle name="Normal 17 2" xfId="410"/>
    <cellStyle name="Normal 17 3" xfId="411"/>
    <cellStyle name="Normal 17 4" xfId="412"/>
    <cellStyle name="Normal 17 5" xfId="413"/>
    <cellStyle name="Normal 17 6" xfId="414"/>
    <cellStyle name="Normal 17_Book3" xfId="415"/>
    <cellStyle name="Normal 18" xfId="416"/>
    <cellStyle name="Normal 19" xfId="417"/>
    <cellStyle name="Normal 2" xfId="418"/>
    <cellStyle name="Normal 2 2" xfId="419"/>
    <cellStyle name="Normal 2 2 2" xfId="420"/>
    <cellStyle name="Normal 2 2 3" xfId="421"/>
    <cellStyle name="Normal 2 2 4" xfId="422"/>
    <cellStyle name="Normal 2 2 5" xfId="423"/>
    <cellStyle name="Normal 2 2 6" xfId="424"/>
    <cellStyle name="Normal 2 2_Book3" xfId="425"/>
    <cellStyle name="Normal 2 3" xfId="426"/>
    <cellStyle name="Normal 2 3 2" xfId="427"/>
    <cellStyle name="Normal 2 3 3" xfId="428"/>
    <cellStyle name="Normal 2 3 4" xfId="429"/>
    <cellStyle name="Normal 2 3 5" xfId="430"/>
    <cellStyle name="Normal 2 3 6" xfId="431"/>
    <cellStyle name="Normal 2 3_Book3" xfId="432"/>
    <cellStyle name="Normal 2 4" xfId="433"/>
    <cellStyle name="Normal 2 4 2" xfId="434"/>
    <cellStyle name="Normal 2 4 3" xfId="435"/>
    <cellStyle name="Normal 2 4 4" xfId="436"/>
    <cellStyle name="Normal 2 4 5" xfId="437"/>
    <cellStyle name="Normal 2 4 6" xfId="438"/>
    <cellStyle name="Normal 2 4_Book3" xfId="439"/>
    <cellStyle name="Normal 2 5" xfId="440"/>
    <cellStyle name="Normal 2 6" xfId="441"/>
    <cellStyle name="Normal 2 7" xfId="442"/>
    <cellStyle name="Normal 2_~8049519" xfId="443"/>
    <cellStyle name="Normal 20" xfId="444"/>
    <cellStyle name="Normal 21" xfId="445"/>
    <cellStyle name="Normal 22" xfId="446"/>
    <cellStyle name="Normal 23" xfId="447"/>
    <cellStyle name="Normal 24" xfId="448"/>
    <cellStyle name="Normal 25" xfId="449"/>
    <cellStyle name="Normal 26" xfId="450"/>
    <cellStyle name="Normal 27" xfId="451"/>
    <cellStyle name="Normal 28" xfId="452"/>
    <cellStyle name="Normal 29" xfId="453"/>
    <cellStyle name="Normal 3" xfId="454"/>
    <cellStyle name="Normal 3 11 2" xfId="455"/>
    <cellStyle name="Normal 3 2" xfId="456"/>
    <cellStyle name="Normal 3_Book3" xfId="457"/>
    <cellStyle name="Normal 30" xfId="458"/>
    <cellStyle name="Normal 31" xfId="459"/>
    <cellStyle name="Normal 32" xfId="460"/>
    <cellStyle name="Normal 33" xfId="461"/>
    <cellStyle name="Normal 4" xfId="462"/>
    <cellStyle name="Normal 4 2" xfId="463"/>
    <cellStyle name="Normal 4_Book3" xfId="464"/>
    <cellStyle name="Normal 5" xfId="465"/>
    <cellStyle name="Normal 5 2" xfId="466"/>
    <cellStyle name="Normal 5 3" xfId="467"/>
    <cellStyle name="Normal 5 4" xfId="468"/>
    <cellStyle name="Normal 5 5" xfId="469"/>
    <cellStyle name="Normal 5 6" xfId="470"/>
    <cellStyle name="Normal 5_Book3" xfId="471"/>
    <cellStyle name="Normal 6" xfId="472"/>
    <cellStyle name="Normal 6 2" xfId="473"/>
    <cellStyle name="Normal 6_Book3" xfId="474"/>
    <cellStyle name="Normal 7" xfId="475"/>
    <cellStyle name="Normal 7 2" xfId="476"/>
    <cellStyle name="Normal 7_Book3" xfId="477"/>
    <cellStyle name="Normal 8" xfId="478"/>
    <cellStyle name="Normal 8 2" xfId="479"/>
    <cellStyle name="Normal 8_Book3" xfId="480"/>
    <cellStyle name="Normal 9" xfId="481"/>
    <cellStyle name="Normal_download.asp?objectid=18424_Отчет о движении ДС 1кв11г." xfId="482"/>
    <cellStyle name="Normal1" xfId="483"/>
    <cellStyle name="normalni_laroux" xfId="484"/>
    <cellStyle name="Normalny_24. 02. 97." xfId="485"/>
    <cellStyle name="normбlnм_laroux" xfId="486"/>
    <cellStyle name="Note" xfId="487"/>
    <cellStyle name="Note 2" xfId="488"/>
    <cellStyle name="Number0DecimalStyle" xfId="489"/>
    <cellStyle name="Number10DecimalStyle" xfId="490"/>
    <cellStyle name="Number1DecimalStyle" xfId="491"/>
    <cellStyle name="Number2DecimalStyle" xfId="492"/>
    <cellStyle name="Number3DecimalStyle" xfId="493"/>
    <cellStyle name="Number4DecimalStyle" xfId="494"/>
    <cellStyle name="Number5DecimalStyle" xfId="495"/>
    <cellStyle name="Number6DecimalStyle" xfId="496"/>
    <cellStyle name="Number7DecimalStyle" xfId="497"/>
    <cellStyle name="Number8DecimalStyle" xfId="498"/>
    <cellStyle name="Number9DecimalStyle" xfId="499"/>
    <cellStyle name="numbers" xfId="500"/>
    <cellStyle name="Ôčíŕíńîâűé [0]_ďđĺäďđ-110_ďđĺäďđ-110 (2)" xfId="501"/>
    <cellStyle name="Oeiainiaue [0]_?anoiau" xfId="502"/>
    <cellStyle name="Ôèíàíñîâûé [0]_Ëèñò1" xfId="503"/>
    <cellStyle name="Oeiainiaue_?anoiau" xfId="504"/>
    <cellStyle name="Ôèíàíñîâûé_Ëèñò1" xfId="505"/>
    <cellStyle name="Ouny?e [0]_?anoiau" xfId="506"/>
    <cellStyle name="Ouny?e_?anoiau" xfId="507"/>
    <cellStyle name="Òûñÿ÷è [0]_cogs" xfId="508"/>
    <cellStyle name="Òûñÿ÷è_cogs" xfId="509"/>
    <cellStyle name="Output" xfId="510"/>
    <cellStyle name="Output 2" xfId="511"/>
    <cellStyle name="Paaotsikko" xfId="512"/>
    <cellStyle name="paint" xfId="513"/>
    <cellStyle name="Percent %" xfId="514"/>
    <cellStyle name="Percent % Long Underline" xfId="515"/>
    <cellStyle name="Percent %_Worksheet in  US Financial Statements Ref. Workbook - Single Co" xfId="516"/>
    <cellStyle name="Percent (0)" xfId="517"/>
    <cellStyle name="Percent (0) 2" xfId="518"/>
    <cellStyle name="Percent [0]" xfId="519"/>
    <cellStyle name="Percent [0] 2" xfId="520"/>
    <cellStyle name="Percent [0]_Ф. 3 ДДС на 30.09.2012" xfId="521"/>
    <cellStyle name="Percent [00]" xfId="522"/>
    <cellStyle name="Percent [2]" xfId="523"/>
    <cellStyle name="Percent [2] 2" xfId="524"/>
    <cellStyle name="Percent 0.0%" xfId="525"/>
    <cellStyle name="Percent 0.0% Long Underline" xfId="526"/>
    <cellStyle name="Percent 0.00%" xfId="527"/>
    <cellStyle name="Percent 0.00% Long Underline" xfId="528"/>
    <cellStyle name="Percent 0.00%_5690 Ceiling test for client KZ (1)" xfId="529"/>
    <cellStyle name="Percent 0.000%" xfId="530"/>
    <cellStyle name="Percent 0.000% Long Underline" xfId="531"/>
    <cellStyle name="Percent 2" xfId="532"/>
    <cellStyle name="Percent 2 2" xfId="533"/>
    <cellStyle name="Percent 2 2 2" xfId="534"/>
    <cellStyle name="Percent 2 2 3" xfId="535"/>
    <cellStyle name="Percent 2 2 4" xfId="536"/>
    <cellStyle name="Percent 2 2 5" xfId="537"/>
    <cellStyle name="Percent 2 2 6" xfId="538"/>
    <cellStyle name="Percent 2 3" xfId="539"/>
    <cellStyle name="Percent 3" xfId="540"/>
    <cellStyle name="Percent 4" xfId="541"/>
    <cellStyle name="Percent 4 2" xfId="542"/>
    <cellStyle name="piw#" xfId="543"/>
    <cellStyle name="piw%" xfId="544"/>
    <cellStyle name="PrePop Currency (0)" xfId="545"/>
    <cellStyle name="PrePop Currency (2)" xfId="546"/>
    <cellStyle name="PrePop Units (0)" xfId="547"/>
    <cellStyle name="PrePop Units (1)" xfId="548"/>
    <cellStyle name="PrePop Units (1) 2" xfId="549"/>
    <cellStyle name="PrePop Units (1)_Book3" xfId="550"/>
    <cellStyle name="PrePop Units (2)" xfId="551"/>
    <cellStyle name="Price_Body" xfId="552"/>
    <cellStyle name="Pддotsikko" xfId="553"/>
    <cellStyle name="qq" xfId="554"/>
    <cellStyle name="RevList" xfId="555"/>
    <cellStyle name="Rubles" xfId="556"/>
    <cellStyle name="SEEntry" xfId="557"/>
    <cellStyle name="Separador de milhares [0]_PERSONAL" xfId="558"/>
    <cellStyle name="Separador de milhares_PERSONAL" xfId="559"/>
    <cellStyle name="small" xfId="560"/>
    <cellStyle name="stand_bord" xfId="561"/>
    <cellStyle name="Standard__Utopia Index Index und Guidance (Deutsch)" xfId="562"/>
    <cellStyle name="Style 1" xfId="563"/>
    <cellStyle name="Style 1 2" xfId="564"/>
    <cellStyle name="Style 1 3" xfId="565"/>
    <cellStyle name="Style 1 4" xfId="566"/>
    <cellStyle name="Style 1_~8049519" xfId="567"/>
    <cellStyle name="Style 2" xfId="568"/>
    <cellStyle name="Style 3" xfId="569"/>
    <cellStyle name="Style 4" xfId="570"/>
    <cellStyle name="Style 5" xfId="571"/>
    <cellStyle name="Style 6" xfId="572"/>
    <cellStyle name="Style 7" xfId="573"/>
    <cellStyle name="Style 8" xfId="574"/>
    <cellStyle name="Subtotal" xfId="575"/>
    <cellStyle name="Text Indent A" xfId="576"/>
    <cellStyle name="Text Indent B" xfId="577"/>
    <cellStyle name="Text Indent B 2" xfId="578"/>
    <cellStyle name="Text Indent B_Book3" xfId="579"/>
    <cellStyle name="Text Indent C" xfId="580"/>
    <cellStyle name="Text Indent C 2" xfId="581"/>
    <cellStyle name="Text Indent C_Book3" xfId="582"/>
    <cellStyle name="TextStyle" xfId="583"/>
    <cellStyle name="Tickmark" xfId="584"/>
    <cellStyle name="Title" xfId="585"/>
    <cellStyle name="Title 1.0" xfId="586"/>
    <cellStyle name="Title 1.1" xfId="587"/>
    <cellStyle name="Title 1.1.1" xfId="588"/>
    <cellStyle name="Title 2" xfId="589"/>
    <cellStyle name="Total" xfId="590"/>
    <cellStyle name="Total 2" xfId="591"/>
    <cellStyle name="Tusental (0)_E3 short" xfId="592"/>
    <cellStyle name="Tusental_E3 short" xfId="593"/>
    <cellStyle name="Valiotsikko" xfId="594"/>
    <cellStyle name="Valuta (0)_E3 short" xfId="595"/>
    <cellStyle name="Valuta_E3 short" xfId="596"/>
    <cellStyle name="Virgül_BİLANÇO" xfId="597"/>
    <cellStyle name="Vдliotsikko" xfId="598"/>
    <cellStyle name="W_OÝaà" xfId="599"/>
    <cellStyle name="Walutowy [0]_GR (2)" xfId="600"/>
    <cellStyle name="Walutowy_GR (2)" xfId="601"/>
    <cellStyle name="Warning Text" xfId="602"/>
    <cellStyle name="Warning Text 2" xfId="603"/>
    <cellStyle name="Акцент1 2" xfId="604"/>
    <cellStyle name="Акцент2 2" xfId="605"/>
    <cellStyle name="Акцент3 2" xfId="606"/>
    <cellStyle name="Акцент4 2" xfId="607"/>
    <cellStyle name="Акцент5 2" xfId="608"/>
    <cellStyle name="Акцент6 2" xfId="609"/>
    <cellStyle name="Беззащитный" xfId="610"/>
    <cellStyle name="Ввод  2" xfId="611"/>
    <cellStyle name="Вывод 2" xfId="612"/>
    <cellStyle name="Вычисление 2" xfId="613"/>
    <cellStyle name="Гиперссылка 2" xfId="614"/>
    <cellStyle name="Гиперссылка 3" xfId="615"/>
    <cellStyle name="Гиперссылка 4" xfId="616"/>
    <cellStyle name="Группа" xfId="617"/>
    <cellStyle name="Дата" xfId="618"/>
    <cellStyle name="Заголовок 1 2" xfId="619"/>
    <cellStyle name="Заголовок 2 2" xfId="620"/>
    <cellStyle name="Заголовок 3 2" xfId="621"/>
    <cellStyle name="Заголовок 4 2" xfId="622"/>
    <cellStyle name="Защитный" xfId="623"/>
    <cellStyle name="Звезды" xfId="624"/>
    <cellStyle name="Итог 2" xfId="625"/>
    <cellStyle name="КАНДАГАЧ тел3-33-96" xfId="626"/>
    <cellStyle name="Контрольная ячейка 2" xfId="627"/>
    <cellStyle name="Мой" xfId="628"/>
    <cellStyle name="Название 2" xfId="629"/>
    <cellStyle name="Нейтральный 2" xfId="630"/>
    <cellStyle name="Обычный" xfId="0" builtinId="0"/>
    <cellStyle name="Обычный 12" xfId="631"/>
    <cellStyle name="Обычный 2" xfId="632"/>
    <cellStyle name="Обычный 2 2" xfId="633"/>
    <cellStyle name="Обычный 2 3" xfId="634"/>
    <cellStyle name="Обычный 2_17 ВСДС на 30.09.12г." xfId="635"/>
    <cellStyle name="Обычный 2_Ф.1 и Ф.2 пак.отч.БРК по 30.09.2012г." xfId="717"/>
    <cellStyle name="Обычный 2_Формы 1,2 в БРК за 11 мес2012г" xfId="4"/>
    <cellStyle name="Обычный 3" xfId="636"/>
    <cellStyle name="Обычный 3 2" xfId="637"/>
    <cellStyle name="Обычный 3 2 2" xfId="638"/>
    <cellStyle name="Обычный 3 2_Ф.1 Баланс за 9 мес.12г" xfId="639"/>
    <cellStyle name="Обычный 3_17 ВСДС на 30.09.12г." xfId="640"/>
    <cellStyle name="Обычный 4" xfId="641"/>
    <cellStyle name="Обычный 4 2" xfId="2"/>
    <cellStyle name="Обычный 4 3" xfId="642"/>
    <cellStyle name="Обычный 4_17 ВСДС на 30.09.12г." xfId="643"/>
    <cellStyle name="Обычный 5" xfId="644"/>
    <cellStyle name="Обычный 6" xfId="645"/>
    <cellStyle name="Обычный 7" xfId="646"/>
    <cellStyle name="Обычный_ДДС12" xfId="716"/>
    <cellStyle name="Обычный_Лист1" xfId="719"/>
    <cellStyle name="Обычный_Лист1_1" xfId="720"/>
    <cellStyle name="Обычный_Отчет о движении ДС 2кв2011г." xfId="718"/>
    <cellStyle name="Обычный_Ф.1 и Ф.2 пак.отч.БРК по 30.09.2012г." xfId="1"/>
    <cellStyle name="Плохой 2" xfId="647"/>
    <cellStyle name="Пояснение 2" xfId="648"/>
    <cellStyle name="Примечание 2" xfId="649"/>
    <cellStyle name="Процентный 2" xfId="650"/>
    <cellStyle name="Процентный 3" xfId="651"/>
    <cellStyle name="Связанная ячейка 2" xfId="652"/>
    <cellStyle name="Стиль 1" xfId="653"/>
    <cellStyle name="Стиль 2" xfId="654"/>
    <cellStyle name="Стиль 3" xfId="655"/>
    <cellStyle name="Стиль_названий" xfId="656"/>
    <cellStyle name="Субсчет" xfId="657"/>
    <cellStyle name="Текст предупреждения 2" xfId="658"/>
    <cellStyle name="Текстовый" xfId="659"/>
    <cellStyle name="тонны" xfId="660"/>
    <cellStyle name="Тысячи [0]" xfId="661"/>
    <cellStyle name="Тысячи [а]" xfId="662"/>
    <cellStyle name="Тысячи_010SN05" xfId="663"/>
    <cellStyle name="Финансовый [0] 2" xfId="664"/>
    <cellStyle name="Финансовый 2" xfId="665"/>
    <cellStyle name="Финансовый 2 2" xfId="666"/>
    <cellStyle name="Финансовый 2_Разбивка баланса 30.06.2012г. аудит" xfId="667"/>
    <cellStyle name="Финансовый 3" xfId="668"/>
    <cellStyle name="Финансовый 3 10" xfId="669"/>
    <cellStyle name="Финансовый 3 11" xfId="670"/>
    <cellStyle name="Финансовый 3 12" xfId="671"/>
    <cellStyle name="Финансовый 3 13" xfId="672"/>
    <cellStyle name="Финансовый 3 14" xfId="673"/>
    <cellStyle name="Финансовый 3 15" xfId="674"/>
    <cellStyle name="Финансовый 3 16" xfId="675"/>
    <cellStyle name="Финансовый 3 17" xfId="676"/>
    <cellStyle name="Финансовый 3 18" xfId="677"/>
    <cellStyle name="Финансовый 3 19" xfId="678"/>
    <cellStyle name="Финансовый 3 2" xfId="679"/>
    <cellStyle name="Финансовый 3 20" xfId="680"/>
    <cellStyle name="Финансовый 3 21" xfId="681"/>
    <cellStyle name="Финансовый 3 22" xfId="682"/>
    <cellStyle name="Финансовый 3 23" xfId="683"/>
    <cellStyle name="Финансовый 3 24" xfId="684"/>
    <cellStyle name="Финансовый 3 25" xfId="685"/>
    <cellStyle name="Финансовый 3 26" xfId="686"/>
    <cellStyle name="Финансовый 3 27" xfId="687"/>
    <cellStyle name="Финансовый 3 28" xfId="688"/>
    <cellStyle name="Финансовый 3 29" xfId="689"/>
    <cellStyle name="Финансовый 3 3" xfId="690"/>
    <cellStyle name="Финансовый 3 30" xfId="691"/>
    <cellStyle name="Финансовый 3 31" xfId="692"/>
    <cellStyle name="Финансовый 3 32" xfId="693"/>
    <cellStyle name="Финансовый 3 33" xfId="694"/>
    <cellStyle name="Финансовый 3 34" xfId="695"/>
    <cellStyle name="Финансовый 3 35" xfId="696"/>
    <cellStyle name="Финансовый 3 36" xfId="697"/>
    <cellStyle name="Финансовый 3 37" xfId="698"/>
    <cellStyle name="Финансовый 3 38" xfId="699"/>
    <cellStyle name="Финансовый 3 39" xfId="700"/>
    <cellStyle name="Финансовый 3 4" xfId="701"/>
    <cellStyle name="Финансовый 3 40" xfId="702"/>
    <cellStyle name="Финансовый 3 41" xfId="703"/>
    <cellStyle name="Финансовый 3 5" xfId="704"/>
    <cellStyle name="Финансовый 3 6" xfId="705"/>
    <cellStyle name="Финансовый 3 7" xfId="706"/>
    <cellStyle name="Финансовый 3 8" xfId="707"/>
    <cellStyle name="Финансовый 3 9" xfId="708"/>
    <cellStyle name="Финансовый 3_2010" xfId="709"/>
    <cellStyle name="Финансовый 4" xfId="710"/>
    <cellStyle name="Финансовый 5" xfId="711"/>
    <cellStyle name="Хороший 2" xfId="712"/>
    <cellStyle name="Цена" xfId="713"/>
    <cellStyle name="Числовой" xfId="714"/>
    <cellStyle name="Џђћ–…ќ’ќ›‰" xfId="7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76" Type="http://schemas.openxmlformats.org/officeDocument/2006/relationships/externalLink" Target="externalLinks/externalLink71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87" Type="http://schemas.openxmlformats.org/officeDocument/2006/relationships/externalLink" Target="externalLinks/externalLink8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90" Type="http://schemas.openxmlformats.org/officeDocument/2006/relationships/theme" Target="theme/theme1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Kossayev.RU\Local%20Settings\Temporary%20Internet%20Files\OLK80\My%20Documents\0_PROJECTS\09_Scala_01_12\2_Scala_01_12_wp\Scala_12_01_WP\Scala_01_12_WP_I-sec_Treas&amp;Proper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ursunbekova\DBK%20Leasing\Documents%20and%20Settings\MKossayev.RU\Local%20Settings\Temporary%20Internet%20Files\OLK80\My%20Documents\0_PROJECTS\09_Scala_01_12\2_Scala_01_12_wp\Scala_12_01_WP\Scala_01_12_WP_I-sec_Treas&amp;Proper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ursunbekova\DBK%20Leasing\DOCUME~1\EYeguy\LOCALS~1\Temp\PBC-Final%20Kmod8-December-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Personal\Curr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Murzaliev.RU\Desktop\other\AKB%20Kyrgyzstan\Working%20papers\T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ORAZALIYEVDA\aws\Documents%20and%20Settings\orazaliyevda\My%20Documents\SHARED\BAK\Audit%202001\Final\Sample%20size_BAK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Review%20-%20Disaggregated%20Pop.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JUSUP~1\LOCALS~1\Temp\&#1087;&#1086;&#1076;&#1086;&#1093;%20&#1089;%20&#1092;&#1080;&#1079;.&#1083;&#1080;&#1094;-&#1051;&#1072;&#1088;&#1080;&#1073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boni\LOKALA~1\Temp\Koncernek\Rapportinstrukt\2002-05_DK\F-reports%202002-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Clients%20Bulk%20Folder\TexakaBank\TXB_WP_0226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ar$DI33.587\Updated%20Templates\Business%2021.08.02\2003%20Altai%20-%20busn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nding_06_J\Lariba_05_J_Lend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Current\REE691\Audit%201999\August%201999\RKTF\Special%20Report%20Eng\HH-AUDIT\OLY017\DIAGNOST\ENGLISCH\OLYMPUS\ANLAGEN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aubanov\Desktop\other\Ordabasy\Ordabasy_2004_TB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Other's\TSB%20Alibek_GZ\TSB_06_G_Tresury_W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yrgstan\New%20Reports\New%20Report%20Apr%2011\New%20Report%20MP%20jan.feb%20Ver%203%20(1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5\Econom_Findep\&#1054;&#1090;&#1095;&#1077;&#1090;&#1099;%20&#1060;&#1086;&#1085;&#1076;&#1091;_&#1057;&#1072;&#1084;&#1088;&#1091;&#1082;\2011&#1075;\2%20&#1050;&#1042;&#1040;&#1056;&#1058;&#1040;&#1051;%202011\4%20&#1092;&#1086;&#1088;&#1084;&#1099;\&#1044;&#1044;&#1057;%20&#1079;&#1072;%202&#1082;&#1074;%202011%20&#1087;&#1086;%20&#1092;&#1057;&#1072;&#1084;&#1088;&#1091;&#1082;%20&#1086;&#1082;&#1086;&#1085;&#109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My%20Documents\0_PROJECTS\09_Scala_01_12\2_Scala_01_12_wp\Scala_12_01_WP\Scala_01_12_WP_I-sec_Treas&amp;Propert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unzipped\std\BA_F_0802_2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MSAUBA~1\LOCALS~1\Temp\Rar$DI13.0021\Ordabasy_04_KAS_B-2_FS%20check%20150705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~1\AJUSUP~1\LOCALS~1\Temp\Ai-bek\&#1050;&#1086;&#1087;&#1080;&#1103;%20Aknar%20Actual_0312_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Clients\EFES%20Brewery\2001\31%20December%202001\pbc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DOCUME~1\YULIYA~1\LOCALS~1\Temp\Rar$DI01.901\EurasianBank_2005%20Tres_%20Mngmt%20v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0_PROJECTS\5_Apogey_Bank_2001_6\Apogei_2001_6_AP_PAD\Apogei_2001_6_L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tursumbekov\Local%20Settings\Temporary%20Internet%20Files\OLK7C\KTGD_03_B-1_KAS_FS%20disclosure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02\MA2002%20Mast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TCHET2000\jule-september200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kineyev\My%20Documents\Damn%20it\Audit%20File\5000%20Sustantive%20testing%20-%20Assets\5012%20FA%20Combined%20Leadshee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rmatov\My%20Documents\Ravshan\1_Projects\Ordabasy\Audit%202004\Reporting\Current\240506\Ordabasy_04_KAS_B-2_FS%20check%202406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zhakupova\My%20Documents\Projects\DBK%20Leasing\WP\from%20guys\Dina\DBKL\Final%20wps\DBK\Key%20Process\Review%20file_Interim%20Review%20Working%20Papers_FS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_WORK\Finca\Kyrg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aurambayeva\My%20Documents\Clients\KAZOIL\Audit%201999-2002%20PIU\pbc\OTCHET1999\april-june99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Projects\D%20B%20K\2001\DBK_2001_Trial%20Balance_22%2001%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Audit\Audit99\Allianz%20Bulgaria%20Holding\auditwork\Consolidation\Consol%20workings%20Allianz%2012m1999%2011.01.%20Victor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Movement%20Schedule%20-%20BALYKCHY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A%20roll-forward%20&amp;%20testing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Sever\PBC\Taxes\My%20Documents\Marcel\Training\train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aikhman\My%20Documents\BS\OTHER\Pack\Workpapers\06%20Fixed%20Assets\5651%20Property%20Testing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0%20Cost%20of%20Sales%20breakdown-%20Atyrau%20branch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DOCUME~1\AJUSUP~1\LOCALS~1\Temp\&#1087;&#1086;&#1076;&#1086;&#1093;%20&#1089;%20&#1092;&#1080;&#1079;.&#1083;&#1080;&#1094;-&#1051;&#1072;&#1088;&#1080;&#1073;&#1072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55%20Depreciation%20Analytical%20Testing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42%20Salary%20and%20social%20contributions%20testing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2%20FA%20movement,%20Balykchi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fsr02\temp\Documents%20and%20Settings\sdementyev\Local%20Settings\Temporary%20Internet%20Files\OLK3\Texaka_TrialFS_2002_LS_311202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AliyaTanabergenova\My%20projects\PNKhZ\tovarNHZ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151%20Accounts%20Payable%20Workpaper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51%20Accounts%20Receivable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542%20Fees%20and%20commissions%20expense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MShakhmatov\My%20Documents\Office\Training\Tax\PIT_2004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Documents%20and%20Settings\balmusin\My%20Documents\Clients\FINCA\FINCA\Documents%20and%20Settings\Administrator\Desktop\other\AKB%20Kyrgyzstan\B\Kyrgyzstan_2004_TB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Zhairem\ZHAIGOK\Audit%202001\Final\WorkPapers\GA\2001\Final\Working%20paper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zhakupova\Desktop\Ainur_reviewed\Reviewed\WINDOWS\TEMP\&#1083;&#1086;&#1074;&#1091;&#1096;&#1082;&#1072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ulat\&#1076;&#1091;&#1083;&#1072;&#1090;\&#1052;&#1086;&#1080;%20&#1076;&#1086;&#1082;&#1091;&#1084;&#1077;&#1085;&#1090;&#1099;\BALANC\&#1041;&#1072;&#1083;&#1072;&#1085;&#1089;%20&#1076;&#1083;&#1103;%20&#1053;&#1050;&#1062;&#1041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1056;&#1072;&#1073;&#1086;&#1095;&#1080;&#1081;%20&#1089;&#1090;&#1086;&#1083;\&#1041;&#1048;&#1056;&#1046;&#1040;\Gzb_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kametov\My%20Documents\PROJECTS\EvrazBank\2006%206%20months%20audit\WP\G,I\Key%20process\WINDOWS\Desktop\TAX%20legislation\Turgai%20Documents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nnapak\My%20Documents\1_PROJECTS\PAST%20PROJECTS\16_KIK\KMC_07_Materiality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LIKHOVANI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LME_PRIC_2000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_findep/&#1054;&#1090;&#1095;&#1077;&#1090;&#1099;/&#1050;&#1060;&#1041;%20&#1089;&#1088;&#1086;&#1082;%20&#1054;&#1044;%20+45%20&#1076;&#1085;&#1077;&#1081;/2013%20&#1075;&#1086;&#1076;/2%20&#1082;&#1074;&#1072;&#1088;&#1090;&#1072;&#1083;%202013%20&#1075;/&#1054;&#1090;&#1095;&#1077;&#1090;%20&#1074;%20&#1050;&#1060;&#1041;%20&#1079;&#1072;%202%20&#1082;&#1074;&#1072;&#1088;&#1090;&#1072;&#1083;%202013%20&#1075;.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_findep/&#1054;&#1090;&#1095;&#1077;&#1090;&#1099;/&#1041;&#1056;&#1050;/2013/&#1089;&#1077;&#1085;&#1090;&#1103;&#1073;&#1088;&#1100;%202013/&#1044;&#1044;&#1057;%209%20&#1084;&#1077;&#1089;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Yeguy\LOCALS~1\Temp\PBC-Final%20Kmod8-December-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fish"/>
      <sheetName val="PIT&amp;PP(2)"/>
      <sheetName val="Расчет_Ин"/>
      <sheetName val="Securities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</sheetNames>
    <sheetDataSet>
      <sheetData sheetId="0"/>
      <sheetData sheetId="1"/>
      <sheetData sheetId="2" refreshError="1">
        <row r="149">
          <cell r="E149">
            <v>-2374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I-Index"/>
      <sheetName val="B-4"/>
      <sheetName val="Final_2003-02_Kmod8_02"/>
      <sheetName val="Input"/>
      <sheetName val="TB 30.11"/>
    </sheetNames>
    <definedNames>
      <definedName name="ActualQry" refersTo="='DATA'!$A$1:$O$479" sheetId="24"/>
    </definedNames>
    <sheetDataSet>
      <sheetData sheetId="0"/>
      <sheetData sheetId="1" refreshError="1">
        <row r="1"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</row>
        <row r="13">
          <cell r="B13" t="str">
            <v>Tonnes of Ore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B14" t="str">
            <v>Grade (g/t)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B15" t="str">
            <v>Ounces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Budget</v>
          </cell>
        </row>
        <row r="19">
          <cell r="B19" t="str">
            <v>BCM of Ice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BCM of Waste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B24" t="str">
            <v>Tonnes of Low Grade Ore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30">
          <cell r="B30" t="str">
            <v>Production Data: Mining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B31" t="str">
            <v>Forecast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B32" t="str">
            <v>BCM of Ice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B34" t="str">
            <v>BCM of Low Grade Ore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B36" t="str">
            <v>Tonnes of Ice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B38" t="str">
            <v>Tonnes of Low Grade Ore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B45" t="str">
            <v>Actuals</v>
          </cell>
        </row>
        <row r="46">
          <cell r="B46" t="str">
            <v>Tonnes of Ore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 Extracted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B52" t="str">
            <v>Ounces Poured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5">
          <cell r="B55" t="str">
            <v>Production Data: Milling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Ounces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Recovery %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Ounces Extracted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Ounces Poured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5"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Broken Ore Ounces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B77" t="str">
            <v>In - Circuit Ounces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81">
          <cell r="B81" t="str">
            <v>Cost of Goods Sold: Actuals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</row>
        <row r="3"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9">
          <cell r="A9" t="str">
            <v>Opening Balance Finished Gold (Oz)</v>
          </cell>
        </row>
        <row r="11">
          <cell r="A11" t="str">
            <v>Mining ( HG)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8"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>Low Grade Mill Feed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7">
          <cell r="A27" t="str">
            <v>Milling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40">
          <cell r="A40" t="str">
            <v>Closing Balance Stockpile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5">
          <cell r="A45" t="str">
            <v>Opening FG Inventory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B46" t="str">
            <v>Refinery/Sales Adj. FG</v>
          </cell>
          <cell r="O46">
            <v>0</v>
          </cell>
        </row>
        <row r="47">
          <cell r="B47" t="str">
            <v>Bar included in Deliveries Twice by Mill</v>
          </cell>
          <cell r="I47">
            <v>521.66200000000003</v>
          </cell>
          <cell r="O47">
            <v>521.66200000000003</v>
          </cell>
        </row>
        <row r="49">
          <cell r="A49" t="str">
            <v>Deliveries</v>
          </cell>
        </row>
        <row r="50"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2">
          <cell r="A52" t="str">
            <v xml:space="preserve">Closing Balance Finished Gold Balance 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</row>
        <row r="55">
          <cell r="B55" t="str">
            <v>Shipment 120</v>
          </cell>
          <cell r="C55">
            <v>38615.831637564392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</row>
        <row r="58">
          <cell r="B58" t="str">
            <v>Shipment 123</v>
          </cell>
          <cell r="D58">
            <v>23776.353999999999</v>
          </cell>
        </row>
        <row r="59">
          <cell r="B59" t="str">
            <v>Shipment 124</v>
          </cell>
          <cell r="E59">
            <v>21226.732</v>
          </cell>
        </row>
        <row r="60">
          <cell r="B60" t="str">
            <v>Shipment 125</v>
          </cell>
          <cell r="E60">
            <v>21061.937999999998</v>
          </cell>
        </row>
        <row r="61">
          <cell r="B61" t="str">
            <v>Shipment 126</v>
          </cell>
          <cell r="F61">
            <v>22394.02</v>
          </cell>
        </row>
        <row r="62">
          <cell r="B62" t="str">
            <v>Shipment 127</v>
          </cell>
          <cell r="F62">
            <v>24133.655999999999</v>
          </cell>
        </row>
        <row r="63">
          <cell r="B63" t="str">
            <v>Shipment 128</v>
          </cell>
          <cell r="G63">
            <v>19720.988000000005</v>
          </cell>
        </row>
        <row r="64"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G65">
            <v>22883.58</v>
          </cell>
        </row>
        <row r="66">
          <cell r="B66" t="str">
            <v>Shipment 131</v>
          </cell>
          <cell r="H66">
            <v>17089.851999999999</v>
          </cell>
        </row>
        <row r="67">
          <cell r="B67" t="str">
            <v>Shipment 132</v>
          </cell>
          <cell r="H67">
            <v>19559.845000000001</v>
          </cell>
        </row>
        <row r="68">
          <cell r="B68" t="str">
            <v>Shipment 133</v>
          </cell>
          <cell r="I68">
            <v>16338.94</v>
          </cell>
        </row>
        <row r="69">
          <cell r="B69" t="str">
            <v>Shipment 134</v>
          </cell>
          <cell r="I69">
            <v>7848.9639999999999</v>
          </cell>
        </row>
        <row r="70">
          <cell r="B70" t="str">
            <v>Shipment 135</v>
          </cell>
          <cell r="J70">
            <v>13497.861000000001</v>
          </cell>
        </row>
        <row r="71">
          <cell r="B71" t="str">
            <v>Shipment 136</v>
          </cell>
          <cell r="J71">
            <v>15869.531000000001</v>
          </cell>
        </row>
        <row r="72">
          <cell r="B72" t="str">
            <v>Shipment 137</v>
          </cell>
          <cell r="K72">
            <v>15416.796</v>
          </cell>
        </row>
        <row r="73">
          <cell r="B73" t="str">
            <v>Shipment 138</v>
          </cell>
          <cell r="K73">
            <v>17141.898000000001</v>
          </cell>
        </row>
        <row r="74">
          <cell r="B74" t="str">
            <v>Shipment 139</v>
          </cell>
          <cell r="L74">
            <v>17296.764999999999</v>
          </cell>
        </row>
        <row r="75">
          <cell r="B75" t="str">
            <v>Shipment 140</v>
          </cell>
          <cell r="L75">
            <v>15529.176650008294</v>
          </cell>
        </row>
        <row r="76">
          <cell r="B76" t="str">
            <v>Shipment 141</v>
          </cell>
          <cell r="M76">
            <v>12645.547</v>
          </cell>
        </row>
        <row r="77">
          <cell r="B77" t="str">
            <v>Shipment 142</v>
          </cell>
          <cell r="M77">
            <v>13723.666999999999</v>
          </cell>
        </row>
        <row r="78">
          <cell r="B78" t="str">
            <v>Shipment 143</v>
          </cell>
          <cell r="M78">
            <v>24309.645</v>
          </cell>
        </row>
        <row r="79">
          <cell r="B79" t="str">
            <v>Shipment 144</v>
          </cell>
          <cell r="N79">
            <v>42154.618000000002</v>
          </cell>
        </row>
        <row r="80">
          <cell r="B80" t="str">
            <v>Gold Bar made from slag and samples</v>
          </cell>
        </row>
        <row r="81"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</row>
        <row r="83"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8">
          <cell r="A8" t="str">
            <v>Mining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C37" t="str">
            <v xml:space="preserve"> </v>
          </cell>
          <cell r="F37" t="str">
            <v xml:space="preserve"> </v>
          </cell>
          <cell r="I37" t="str">
            <v xml:space="preserve"> </v>
          </cell>
          <cell r="L37" t="str">
            <v xml:space="preserve"> 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4">
          <cell r="A4" t="str">
            <v>($000s)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8">
          <cell r="A8" t="str">
            <v>Mining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A13" t="str">
            <v>Total Site Costs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5">
          <cell r="A15" t="str">
            <v>Management Fees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8">
          <cell r="A18" t="str">
            <v>Total Cash Operation Costs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20">
          <cell r="A20" t="str">
            <v>Other Income/Expense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4">
          <cell r="A24" t="str">
            <v>Total Cash Costs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6">
          <cell r="A26" t="str">
            <v>Financing Costs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2">
          <cell r="A32" t="str">
            <v>Ounces Poured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Cust acc 2003"/>
      <sheetName val="Prelim Cost"/>
      <sheetName val="CamKum Prod"/>
    </sheetNames>
    <sheetDataSet>
      <sheetData sheetId="0"/>
      <sheetData sheetId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DATA"/>
      <sheetName val="Area Summary"/>
      <sheetName val="Tabeller"/>
      <sheetName val="Z-10"/>
      <sheetName val="5R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Trial balance"/>
      <sheetName val="Fees and comm"/>
      <sheetName val="Imploss"/>
      <sheetName val="Adj"/>
      <sheetName val="deferred tax"/>
      <sheetName val="Cash"/>
      <sheetName val="FA"/>
      <sheetName val="Bal by curr"/>
      <sheetName val="SMT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S"/>
      <sheetName val="P&amp;L"/>
      <sheetName val="Equity Mvmnts"/>
      <sheetName val="CF"/>
      <sheetName val="AHEPS"/>
      <sheetName val="OshHPP"/>
      <sheetName val="BHPP"/>
      <sheetName val="XREF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">
          <cell r="A1" t="str">
            <v>Investments</v>
          </cell>
        </row>
        <row r="2">
          <cell r="A2" t="str">
            <v>AS AT 31 DEC 2004</v>
          </cell>
        </row>
        <row r="3">
          <cell r="A3" t="str">
            <v>(in thousands of soms)</v>
          </cell>
        </row>
        <row r="6">
          <cell r="B6" t="str">
            <v>2004 per client</v>
          </cell>
          <cell r="G6" t="str">
            <v>Change
2003 / 2004 unadjusted</v>
          </cell>
        </row>
        <row r="7">
          <cell r="B7" t="str">
            <v>KKGS</v>
          </cell>
          <cell r="G7" t="str">
            <v>KKGS</v>
          </cell>
        </row>
        <row r="9">
          <cell r="A9" t="str">
            <v>Securities available-for-sale</v>
          </cell>
          <cell r="B9">
            <v>7840</v>
          </cell>
          <cell r="G9">
            <v>-1430</v>
          </cell>
        </row>
        <row r="10">
          <cell r="A10" t="str">
            <v>Securities held-to-maturity</v>
          </cell>
          <cell r="B10">
            <v>95770</v>
          </cell>
          <cell r="G10">
            <v>1604</v>
          </cell>
        </row>
        <row r="11">
          <cell r="B11">
            <v>103610</v>
          </cell>
          <cell r="G11">
            <v>174</v>
          </cell>
        </row>
        <row r="13">
          <cell r="A13" t="str">
            <v>Provision for impairment</v>
          </cell>
          <cell r="B13">
            <v>-2428</v>
          </cell>
          <cell r="G13">
            <v>-304</v>
          </cell>
        </row>
        <row r="14">
          <cell r="B14">
            <v>101182</v>
          </cell>
          <cell r="G14">
            <v>-130</v>
          </cell>
        </row>
        <row r="16">
          <cell r="B16">
            <v>0</v>
          </cell>
        </row>
        <row r="19">
          <cell r="A19" t="str">
            <v>Available-for-sale</v>
          </cell>
        </row>
        <row r="20">
          <cell r="A20" t="str">
            <v>Debt instruments – listed</v>
          </cell>
        </row>
        <row r="21">
          <cell r="A21" t="str">
            <v>State Treasury Bills issued by the MFKR</v>
          </cell>
          <cell r="B21">
            <v>0</v>
          </cell>
          <cell r="G21">
            <v>-700</v>
          </cell>
        </row>
        <row r="22">
          <cell r="B22">
            <v>0</v>
          </cell>
          <cell r="G22">
            <v>-700</v>
          </cell>
        </row>
        <row r="23">
          <cell r="A23" t="str">
            <v>Equity instruments – listed</v>
          </cell>
        </row>
        <row r="24">
          <cell r="A24" t="str">
            <v>OJSC Russian-Kyrgyz "Amanbank"</v>
          </cell>
          <cell r="B24">
            <v>5398</v>
          </cell>
          <cell r="G24">
            <v>0</v>
          </cell>
        </row>
        <row r="25">
          <cell r="A25" t="str">
            <v>JSC "Kyrgyzpromstroibank"</v>
          </cell>
          <cell r="B25">
            <v>60</v>
          </cell>
          <cell r="G25">
            <v>0</v>
          </cell>
        </row>
        <row r="26">
          <cell r="B26">
            <v>5458</v>
          </cell>
          <cell r="G26">
            <v>0</v>
          </cell>
        </row>
        <row r="27">
          <cell r="A27" t="str">
            <v>Equity instruments – unlisted</v>
          </cell>
        </row>
        <row r="28">
          <cell r="A28" t="str">
            <v>CJSC "Kyrgyz Stock Exchange"</v>
          </cell>
          <cell r="B28">
            <v>1942</v>
          </cell>
          <cell r="G28">
            <v>0</v>
          </cell>
        </row>
        <row r="29">
          <cell r="A29" t="str">
            <v>JSC "Ak-Suu KPK"</v>
          </cell>
          <cell r="B29">
            <v>385</v>
          </cell>
          <cell r="G29">
            <v>0</v>
          </cell>
        </row>
        <row r="30">
          <cell r="A30" t="str">
            <v>CJSC "Central Depository"</v>
          </cell>
          <cell r="B30">
            <v>35</v>
          </cell>
          <cell r="G30">
            <v>0</v>
          </cell>
        </row>
        <row r="31">
          <cell r="A31" t="str">
            <v>Interbank Processing Center</v>
          </cell>
          <cell r="B31">
            <v>20</v>
          </cell>
        </row>
        <row r="32">
          <cell r="A32" t="str">
            <v>JSC Insurance Company "AcShield"</v>
          </cell>
          <cell r="B32">
            <v>0</v>
          </cell>
          <cell r="G32">
            <v>-750</v>
          </cell>
        </row>
        <row r="33">
          <cell r="B33">
            <v>2382</v>
          </cell>
          <cell r="G33">
            <v>-750</v>
          </cell>
        </row>
        <row r="34">
          <cell r="A34" t="str">
            <v>Provision for impairment</v>
          </cell>
          <cell r="B34">
            <v>-2428</v>
          </cell>
          <cell r="G34">
            <v>-304</v>
          </cell>
        </row>
        <row r="35">
          <cell r="A35" t="str">
            <v>Total securities available for sale</v>
          </cell>
          <cell r="B35">
            <v>5412</v>
          </cell>
          <cell r="G35">
            <v>-1754</v>
          </cell>
        </row>
        <row r="38">
          <cell r="A38" t="str">
            <v>Held-to-maturity</v>
          </cell>
        </row>
        <row r="39">
          <cell r="A39" t="str">
            <v>Debt instruments – listed</v>
          </cell>
        </row>
        <row r="40">
          <cell r="A40" t="str">
            <v>State Treasury Bills</v>
          </cell>
          <cell r="B40">
            <v>95770</v>
          </cell>
          <cell r="G40">
            <v>23652</v>
          </cell>
        </row>
        <row r="41">
          <cell r="A41" t="str">
            <v>Ordinary note # 4 "AKB Kyrgyzstan 2003"</v>
          </cell>
          <cell r="B41">
            <v>0</v>
          </cell>
          <cell r="G41">
            <v>-11048</v>
          </cell>
        </row>
        <row r="42">
          <cell r="A42" t="str">
            <v>Ordinary note # 7 "AKB Kyrgyzstan 2003"</v>
          </cell>
          <cell r="B42">
            <v>0</v>
          </cell>
          <cell r="G42">
            <v>-11000</v>
          </cell>
        </row>
        <row r="43">
          <cell r="A43" t="str">
            <v>Total securities held-to-maturity</v>
          </cell>
          <cell r="B43">
            <v>95770</v>
          </cell>
          <cell r="G43">
            <v>1604</v>
          </cell>
        </row>
        <row r="45">
          <cell r="A45" t="str">
            <v>Total investments</v>
          </cell>
          <cell r="B45">
            <v>101182</v>
          </cell>
        </row>
        <row r="47">
          <cell r="B47">
            <v>0</v>
          </cell>
        </row>
        <row r="48">
          <cell r="B48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andom Report"/>
      <sheetName val="Sheet2"/>
      <sheetName val="Sheet3"/>
      <sheetName val="SMSTemp"/>
      <sheetName val="ОборБалФормОтч"/>
      <sheetName val="Securities"/>
      <sheetName val="Astana_missing docs"/>
      <sheetName val="Atyrau_missing docs"/>
      <sheetName val="CBO_missing docs"/>
      <sheetName val="Head Office_missing docs"/>
      <sheetName val="Karaganda_missing docs"/>
      <sheetName val="Shymkent_missing docs"/>
      <sheetName val="GB-5-4.2"/>
      <sheetName val="G"/>
      <sheetName val="A-20"/>
    </sheetNames>
    <sheetDataSet>
      <sheetData sheetId="0"/>
      <sheetData sheetId="1"/>
      <sheetData sheetId="2"/>
      <sheetData sheetId="3" refreshError="1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Threshold Table"/>
      <sheetName val="Tickmarks"/>
      <sheetName val="Module1"/>
      <sheetName val="Determination of Threshold"/>
      <sheetName val="Analysis"/>
      <sheetName val="Datasheet"/>
      <sheetName val="SMSTemp"/>
      <sheetName val="Dictionaries"/>
      <sheetName val="Securities"/>
      <sheetName val="std tabel"/>
    </sheetNames>
    <sheetDataSet>
      <sheetData sheetId="0" refreshError="1"/>
      <sheetData sheetId="1" refreshError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AAL68"/>
      <sheetName val="A-20"/>
      <sheetName val="ЯНВАРЬ"/>
      <sheetName val="Threshold Table"/>
      <sheetName val="CASH"/>
      <sheetName val="TB"/>
      <sheetName val="PR CN"/>
      <sheetName val="FES"/>
      <sheetName val="Info"/>
      <sheetName val="Selection"/>
      <sheetName val="fish"/>
      <sheetName val="Anlagevermögen"/>
      <sheetName val="Загрузка "/>
      <sheetName val="SMSTemp"/>
      <sheetName val="Sheet3"/>
      <sheetName val="P9-BS by Co"/>
      <sheetName val="МО 0012"/>
      <sheetName val="Final_1145"/>
      <sheetName val="chiet tinh"/>
      <sheetName val="Sheet1"/>
      <sheetName val="PYTB"/>
      <sheetName val="PR_CN"/>
      <sheetName val="Threshold_Table"/>
      <sheetName val="Загрузка_"/>
      <sheetName val="Assumption"/>
      <sheetName val="Calculations"/>
      <sheetName val="SGV_Oz"/>
      <sheetName val="PDC_Worksheet"/>
      <sheetName val="SUMMARY"/>
      <sheetName val="FAAL68.XLS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H-610"/>
      <sheetName val="подох с физ.лиц-Лариба"/>
      <sheetName val="J-60.1"/>
      <sheetName val="J-60.2"/>
      <sheetName val="J-60.3"/>
      <sheetName val="Publicación Diarios - Memo"/>
      <sheetName val="справка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H8">
            <v>9876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  <sheetName val="Bal Sheet"/>
      <sheetName val="Income Statement"/>
      <sheetName val="Threshold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  <sheetName val="B-1.7"/>
      <sheetName val="I-Index"/>
      <sheetName val="O-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-1"/>
      <sheetName val="J-55"/>
      <sheetName val="J-60"/>
      <sheetName val="J-65"/>
      <sheetName val="J-70"/>
      <sheetName val="J-75"/>
      <sheetName val="J-100"/>
      <sheetName val="J-105"/>
      <sheetName val="J-110"/>
      <sheetName val="J-120"/>
      <sheetName val="J-121"/>
      <sheetName val="J-354"/>
      <sheetName val="J-410"/>
      <sheetName val="J-420"/>
      <sheetName val="PBC"/>
      <sheetName val="PBC (2)"/>
      <sheetName val="Sheet2"/>
      <sheetName val="База"/>
      <sheetName val="XLR_NoRangeSheet"/>
    </sheetNames>
    <sheetDataSet>
      <sheetData sheetId="0" refreshError="1"/>
      <sheetData sheetId="1" refreshError="1">
        <row r="3">
          <cell r="B3" t="str">
            <v>LARIBA BANK</v>
          </cell>
        </row>
        <row r="39">
          <cell r="B39">
            <v>0</v>
          </cell>
        </row>
        <row r="44">
          <cell r="B44">
            <v>1.6</v>
          </cell>
        </row>
        <row r="46">
          <cell r="B46">
            <v>15400000</v>
          </cell>
        </row>
        <row r="50">
          <cell r="B50">
            <v>2943569000</v>
          </cell>
        </row>
        <row r="58">
          <cell r="B58">
            <v>465</v>
          </cell>
        </row>
        <row r="62">
          <cell r="B62">
            <v>85</v>
          </cell>
        </row>
        <row r="93">
          <cell r="B93" t="e">
            <v>#DIV/0!</v>
          </cell>
          <cell r="D93">
            <v>0</v>
          </cell>
        </row>
        <row r="120">
          <cell r="B120" t="e">
            <v>#DIV/0!</v>
          </cell>
          <cell r="D120">
            <v>0</v>
          </cell>
        </row>
        <row r="122">
          <cell r="B122">
            <v>0</v>
          </cell>
          <cell r="D12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Anlageverm?gen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lanning "/>
      <sheetName val="BS"/>
      <sheetName val="IS"/>
      <sheetName val="Loans"/>
      <sheetName val="Bonds"/>
      <sheetName val="Prom notes"/>
      <sheetName val="Capital"/>
      <sheetName val="PPE"/>
      <sheetName val="TB 2004"/>
      <sheetName val="Cash"/>
      <sheetName val="Ф1_31.12.04"/>
      <sheetName val="Ф3 31.12.04"/>
      <sheetName val="ф2_31.12.04"/>
      <sheetName val="E-4.1_SMT (2004)"/>
      <sheetName val="ча"/>
      <sheetName val="Cash CCI Detail"/>
      <sheetName val="A-20"/>
      <sheetName val="XLR_NoRang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O DO LIST Treasury"/>
      <sheetName val="Index list "/>
      <sheetName val="31.12.05"/>
      <sheetName val="30.11.05"/>
      <sheetName val="31.10.05"/>
      <sheetName val="2005"/>
      <sheetName val="G-1 BS"/>
      <sheetName val="G-2 PL"/>
      <sheetName val="G-30"/>
      <sheetName val="G-40"/>
      <sheetName val="G-45"/>
      <sheetName val="G-55"/>
      <sheetName val="G-57"/>
      <sheetName val="G-56"/>
      <sheetName val="G-58"/>
      <sheetName val="G-60"/>
      <sheetName val="G-65"/>
      <sheetName val="G-120"/>
      <sheetName val="G-125"/>
      <sheetName val="G-130"/>
      <sheetName val="G-140"/>
      <sheetName val="G-145"/>
      <sheetName val="G-150"/>
      <sheetName val="G-155"/>
      <sheetName val="G-170"/>
      <sheetName val="G-180"/>
      <sheetName val="PBC FX trading"/>
      <sheetName val="PBC FX revaluation"/>
      <sheetName val="G-145 interim"/>
      <sheetName val="Sheet1"/>
      <sheetName val="31.12.03"/>
      <sheetName val="Const"/>
      <sheetName val="Dep_OpEx"/>
      <sheetName val="O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">
          <cell r="B26" t="str">
            <v>KZK2KY090035</v>
          </cell>
        </row>
        <row r="27">
          <cell r="B27" t="str">
            <v>KZK2KY020685</v>
          </cell>
        </row>
        <row r="28">
          <cell r="B28" t="str">
            <v>KZW1KD289687</v>
          </cell>
        </row>
        <row r="29">
          <cell r="B29" t="str">
            <v>KZK1KM120836</v>
          </cell>
        </row>
        <row r="30">
          <cell r="B30" t="str">
            <v>KZW1KD289703</v>
          </cell>
        </row>
        <row r="31">
          <cell r="B31" t="str">
            <v>KZW1KD289745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  <sheetName val="DD Reserve calculation"/>
      <sheetName val="Pilot"/>
      <sheetName val="G-40"/>
      <sheetName val="Cash CCI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Stansun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%"/>
      <sheetName val="11 разб"/>
      <sheetName val="10 разб"/>
      <sheetName val="связ10"/>
      <sheetName val="связ 11"/>
      <sheetName val="свод"/>
      <sheetName val="ДДС"/>
      <sheetName val="2010"/>
      <sheetName val="к 2010"/>
      <sheetName val="к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E4" t="e">
            <v>#NAME?</v>
          </cell>
        </row>
        <row r="11">
          <cell r="E11" t="e">
            <v>#NAME?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ЗАЛОГ"/>
      <sheetName val="Расчет_Ин"/>
      <sheetName val="п 15"/>
      <sheetName val="FA Movement Kyr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yO302.1"/>
      <sheetName val="ЯНВАРЬ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</sheetNames>
    <sheetDataSet>
      <sheetData sheetId="0"/>
      <sheetData sheetId="1"/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Tabeller"/>
      <sheetName val="G-40"/>
    </sheetNames>
    <sheetDataSet>
      <sheetData sheetId="0"/>
      <sheetData sheetId="1"/>
      <sheetData sheetId="2" refreshError="1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>
        <row r="48">
          <cell r="N48">
            <v>36819</v>
          </cell>
        </row>
      </sheetData>
      <sheetData sheetId="15"/>
      <sheetData sheetId="16"/>
      <sheetData sheetId="17"/>
      <sheetData sheetId="18">
        <row r="24">
          <cell r="O24">
            <v>0</v>
          </cell>
        </row>
      </sheetData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  <sheetName val="16"/>
      <sheetName val="12"/>
      <sheetName val="10"/>
      <sheetName val="22"/>
      <sheetName val="IS"/>
      <sheetName val="574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Anlageverm?gen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td tabel"/>
      <sheetName val="Settings"/>
      <sheetName val="XLR_NoRangeSheet"/>
      <sheetName val="п 15"/>
      <sheetName val="Threshold Table"/>
      <sheetName val="tr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тара 2000"/>
      <sheetName val="справка"/>
      <sheetName val="PYTB"/>
      <sheetName val="Anlagevermögen"/>
      <sheetName val="FS-97"/>
      <sheetName val="AFE's  By Afe"/>
      <sheetName val="B 1"/>
      <sheetName val="A 100"/>
      <sheetName val="GAAP TB 31.12.01  detail p&amp;l"/>
      <sheetName val="Форма2"/>
      <sheetName val="2008"/>
      <sheetName val="2009"/>
      <sheetName val="P9-BS by Co"/>
      <sheetName val="SMSTemp"/>
      <sheetName val="A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G"/>
      <sheetName val="To do list"/>
      <sheetName val="Index list "/>
      <sheetName val="31.12.03"/>
      <sheetName val="31.12.05"/>
      <sheetName val="2005"/>
      <sheetName val="G-1 BS"/>
      <sheetName val="G-2 PL"/>
      <sheetName val="G-60"/>
      <sheetName val="G-65 (2)"/>
      <sheetName val="G-122 -2003-2005"/>
      <sheetName val="G-120 -2003"/>
      <sheetName val="G-121 -2004"/>
      <sheetName val="G-65"/>
      <sheetName val="G-70"/>
      <sheetName val="G-100"/>
      <sheetName val="G-101 placements"/>
      <sheetName val="G-110"/>
      <sheetName val="G-115 borrowings"/>
      <sheetName val="G-145"/>
      <sheetName val="G-146"/>
      <sheetName val="G-150"/>
      <sheetName val="G-155"/>
      <sheetName val="G-185"/>
      <sheetName val="G-183"/>
      <sheetName val="G-184"/>
      <sheetName val="G-123 -2005"/>
      <sheetName val="KASE 31.12.03"/>
      <sheetName val="KASE 31.12.04"/>
      <sheetName val="KASE 31.12.05"/>
      <sheetName val="REVERSE REPO"/>
      <sheetName val="имеющиеся для продажи"/>
      <sheetName val="Cash CCI Detail"/>
      <sheetName val="Input"/>
      <sheetName val="J-55"/>
    </sheetNames>
    <sheetDataSet>
      <sheetData sheetId="0"/>
      <sheetData sheetId="1"/>
      <sheetData sheetId="2"/>
      <sheetData sheetId="3">
        <row r="7">
          <cell r="E7">
            <v>668722</v>
          </cell>
        </row>
        <row r="8">
          <cell r="E8">
            <v>654022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14700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3360371</v>
          </cell>
        </row>
        <row r="19">
          <cell r="E19">
            <v>1075113</v>
          </cell>
        </row>
        <row r="20">
          <cell r="E20">
            <v>2285258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9468282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9124167</v>
          </cell>
        </row>
        <row r="39">
          <cell r="E39">
            <v>344115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144220</v>
          </cell>
        </row>
        <row r="50">
          <cell r="E50">
            <v>0</v>
          </cell>
        </row>
        <row r="51">
          <cell r="E51">
            <v>144220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15957191</v>
          </cell>
        </row>
        <row r="75">
          <cell r="E75">
            <v>1510</v>
          </cell>
        </row>
        <row r="76">
          <cell r="E76">
            <v>6567</v>
          </cell>
        </row>
        <row r="77">
          <cell r="E77">
            <v>584324</v>
          </cell>
        </row>
        <row r="78">
          <cell r="E78">
            <v>157792</v>
          </cell>
        </row>
        <row r="79">
          <cell r="E79">
            <v>0</v>
          </cell>
        </row>
        <row r="80">
          <cell r="E80">
            <v>4297484</v>
          </cell>
        </row>
        <row r="81">
          <cell r="E81">
            <v>10975785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17148</v>
          </cell>
        </row>
        <row r="87">
          <cell r="E87">
            <v>0</v>
          </cell>
        </row>
        <row r="88">
          <cell r="E88">
            <v>-68049</v>
          </cell>
        </row>
        <row r="89">
          <cell r="E89">
            <v>104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-15474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20302328</v>
          </cell>
        </row>
        <row r="96">
          <cell r="E96">
            <v>15048382</v>
          </cell>
        </row>
        <row r="97">
          <cell r="E97">
            <v>4225026</v>
          </cell>
        </row>
        <row r="98">
          <cell r="E98">
            <v>-102107</v>
          </cell>
        </row>
        <row r="99">
          <cell r="E99">
            <v>1096091</v>
          </cell>
        </row>
        <row r="100">
          <cell r="E100">
            <v>8029</v>
          </cell>
        </row>
        <row r="101">
          <cell r="E101">
            <v>89424</v>
          </cell>
        </row>
        <row r="102">
          <cell r="E102">
            <v>-62517</v>
          </cell>
        </row>
        <row r="103">
          <cell r="E103">
            <v>0</v>
          </cell>
        </row>
        <row r="105">
          <cell r="E105">
            <v>-769471</v>
          </cell>
        </row>
        <row r="106">
          <cell r="E106">
            <v>-6973</v>
          </cell>
        </row>
        <row r="107">
          <cell r="E107">
            <v>0</v>
          </cell>
        </row>
        <row r="108">
          <cell r="E108">
            <v>-7144</v>
          </cell>
        </row>
        <row r="109">
          <cell r="E109">
            <v>-665305</v>
          </cell>
        </row>
        <row r="110">
          <cell r="E110">
            <v>-90049</v>
          </cell>
        </row>
        <row r="111">
          <cell r="E111">
            <v>0</v>
          </cell>
        </row>
        <row r="112">
          <cell r="E112">
            <v>10000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10000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4993</v>
          </cell>
        </row>
        <row r="121">
          <cell r="E121">
            <v>0</v>
          </cell>
        </row>
        <row r="122">
          <cell r="E122">
            <v>4993</v>
          </cell>
        </row>
        <row r="123">
          <cell r="E123">
            <v>0</v>
          </cell>
        </row>
        <row r="124">
          <cell r="E124">
            <v>389129</v>
          </cell>
        </row>
        <row r="125">
          <cell r="E125">
            <v>27465</v>
          </cell>
        </row>
        <row r="126">
          <cell r="E126">
            <v>68509</v>
          </cell>
        </row>
        <row r="127">
          <cell r="E127">
            <v>83210</v>
          </cell>
        </row>
        <row r="128">
          <cell r="E128">
            <v>158642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81825</v>
          </cell>
        </row>
        <row r="132">
          <cell r="E132">
            <v>74095</v>
          </cell>
        </row>
        <row r="133">
          <cell r="E133">
            <v>40800</v>
          </cell>
        </row>
        <row r="134">
          <cell r="E134">
            <v>0</v>
          </cell>
        </row>
        <row r="135">
          <cell r="E135">
            <v>-4968</v>
          </cell>
        </row>
        <row r="136">
          <cell r="E136">
            <v>-20356</v>
          </cell>
        </row>
        <row r="137">
          <cell r="E137">
            <v>-67773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-5009</v>
          </cell>
        </row>
        <row r="141">
          <cell r="E141">
            <v>-33557</v>
          </cell>
        </row>
        <row r="142">
          <cell r="E142">
            <v>-13754</v>
          </cell>
        </row>
        <row r="143">
          <cell r="E143">
            <v>422020</v>
          </cell>
        </row>
        <row r="144">
          <cell r="E144">
            <v>2005</v>
          </cell>
        </row>
        <row r="145">
          <cell r="E145">
            <v>0</v>
          </cell>
        </row>
        <row r="146">
          <cell r="E146">
            <v>3032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60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176358</v>
          </cell>
        </row>
        <row r="156">
          <cell r="E156">
            <v>513</v>
          </cell>
        </row>
        <row r="157">
          <cell r="E157">
            <v>0</v>
          </cell>
        </row>
        <row r="158">
          <cell r="E158">
            <v>191924</v>
          </cell>
        </row>
        <row r="159">
          <cell r="E159">
            <v>48128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3255</v>
          </cell>
        </row>
        <row r="166">
          <cell r="E166">
            <v>0</v>
          </cell>
        </row>
        <row r="167">
          <cell r="E167">
            <v>3255</v>
          </cell>
        </row>
        <row r="168">
          <cell r="E168">
            <v>14751</v>
          </cell>
        </row>
        <row r="169">
          <cell r="E169">
            <v>7</v>
          </cell>
        </row>
        <row r="170">
          <cell r="E170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8</v>
          </cell>
        </row>
        <row r="176">
          <cell r="E176">
            <v>5424</v>
          </cell>
        </row>
        <row r="177">
          <cell r="E177">
            <v>1473</v>
          </cell>
        </row>
        <row r="178">
          <cell r="E178">
            <v>0</v>
          </cell>
        </row>
        <row r="179">
          <cell r="E179">
            <v>0</v>
          </cell>
        </row>
        <row r="180">
          <cell r="E180">
            <v>7839</v>
          </cell>
        </row>
        <row r="181">
          <cell r="E181">
            <v>0</v>
          </cell>
        </row>
        <row r="182">
          <cell r="E182">
            <v>0</v>
          </cell>
        </row>
        <row r="183">
          <cell r="E183">
            <v>3</v>
          </cell>
        </row>
        <row r="184">
          <cell r="E184">
            <v>3</v>
          </cell>
        </row>
        <row r="185">
          <cell r="E185">
            <v>0</v>
          </cell>
        </row>
        <row r="186">
          <cell r="E186">
            <v>0</v>
          </cell>
        </row>
        <row r="187">
          <cell r="E187">
            <v>0</v>
          </cell>
        </row>
        <row r="188">
          <cell r="E188">
            <v>0</v>
          </cell>
        </row>
        <row r="189">
          <cell r="E189">
            <v>0</v>
          </cell>
        </row>
        <row r="190">
          <cell r="E190">
            <v>0</v>
          </cell>
        </row>
        <row r="191">
          <cell r="E191">
            <v>0</v>
          </cell>
        </row>
        <row r="192">
          <cell r="E192">
            <v>0</v>
          </cell>
        </row>
        <row r="193">
          <cell r="E193">
            <v>0</v>
          </cell>
        </row>
        <row r="194">
          <cell r="E194">
            <v>0</v>
          </cell>
        </row>
        <row r="195">
          <cell r="E195">
            <v>0</v>
          </cell>
        </row>
        <row r="196">
          <cell r="E196">
            <v>0</v>
          </cell>
        </row>
        <row r="197">
          <cell r="E197">
            <v>0</v>
          </cell>
        </row>
        <row r="198">
          <cell r="E198">
            <v>435356</v>
          </cell>
        </row>
        <row r="199">
          <cell r="E199">
            <v>19770</v>
          </cell>
        </row>
        <row r="200">
          <cell r="E200">
            <v>0</v>
          </cell>
        </row>
        <row r="201">
          <cell r="E201">
            <v>0</v>
          </cell>
        </row>
        <row r="202">
          <cell r="E202">
            <v>25</v>
          </cell>
        </row>
        <row r="203">
          <cell r="E203">
            <v>174913</v>
          </cell>
        </row>
        <row r="204">
          <cell r="E204">
            <v>50118</v>
          </cell>
        </row>
        <row r="205">
          <cell r="E205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6483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9117</v>
          </cell>
        </row>
        <row r="212">
          <cell r="E212">
            <v>174930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4450</v>
          </cell>
        </row>
        <row r="219">
          <cell r="E219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4450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50415600</v>
          </cell>
        </row>
        <row r="227">
          <cell r="E227">
            <v>1713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1713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5765114</v>
          </cell>
        </row>
        <row r="251">
          <cell r="E251">
            <v>104</v>
          </cell>
        </row>
        <row r="252">
          <cell r="E252">
            <v>0</v>
          </cell>
        </row>
        <row r="253">
          <cell r="E253">
            <v>5765010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346150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300000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46150</v>
          </cell>
        </row>
        <row r="278">
          <cell r="E278">
            <v>0</v>
          </cell>
        </row>
        <row r="279">
          <cell r="E279">
            <v>0</v>
          </cell>
        </row>
        <row r="280">
          <cell r="E280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0</v>
          </cell>
        </row>
        <row r="284">
          <cell r="E284">
            <v>0</v>
          </cell>
        </row>
        <row r="285">
          <cell r="E285">
            <v>0</v>
          </cell>
        </row>
        <row r="286">
          <cell r="E286">
            <v>0</v>
          </cell>
        </row>
        <row r="287">
          <cell r="E287">
            <v>27995094</v>
          </cell>
        </row>
        <row r="288">
          <cell r="E288">
            <v>0</v>
          </cell>
        </row>
        <row r="289">
          <cell r="E289">
            <v>0</v>
          </cell>
        </row>
        <row r="290">
          <cell r="E290">
            <v>6223423</v>
          </cell>
        </row>
        <row r="291">
          <cell r="E291">
            <v>231848</v>
          </cell>
        </row>
        <row r="292">
          <cell r="E292">
            <v>270260</v>
          </cell>
        </row>
        <row r="293">
          <cell r="E293">
            <v>801574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21276</v>
          </cell>
        </row>
        <row r="297">
          <cell r="E297">
            <v>0</v>
          </cell>
        </row>
        <row r="298">
          <cell r="E298">
            <v>1677857</v>
          </cell>
        </row>
        <row r="299">
          <cell r="E299">
            <v>7136608</v>
          </cell>
        </row>
        <row r="300">
          <cell r="E300">
            <v>6380509</v>
          </cell>
        </row>
        <row r="301">
          <cell r="E301">
            <v>11449</v>
          </cell>
        </row>
        <row r="302">
          <cell r="E302">
            <v>20583</v>
          </cell>
        </row>
        <row r="303">
          <cell r="E303">
            <v>0</v>
          </cell>
        </row>
        <row r="304">
          <cell r="E304">
            <v>5219707</v>
          </cell>
        </row>
        <row r="305">
          <cell r="E305">
            <v>0</v>
          </cell>
        </row>
        <row r="306">
          <cell r="E306">
            <v>0</v>
          </cell>
        </row>
        <row r="307">
          <cell r="E307">
            <v>0</v>
          </cell>
        </row>
        <row r="308">
          <cell r="E308">
            <v>0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6399501</v>
          </cell>
        </row>
        <row r="319">
          <cell r="E319">
            <v>721875</v>
          </cell>
        </row>
        <row r="320">
          <cell r="E320">
            <v>751700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-29825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394582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7549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9800</v>
          </cell>
        </row>
        <row r="339">
          <cell r="E339">
            <v>1920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50</v>
          </cell>
        </row>
        <row r="346">
          <cell r="E346">
            <v>295706</v>
          </cell>
        </row>
        <row r="347">
          <cell r="E347">
            <v>0</v>
          </cell>
        </row>
        <row r="348">
          <cell r="E348">
            <v>28663</v>
          </cell>
        </row>
        <row r="349">
          <cell r="E349">
            <v>45778</v>
          </cell>
        </row>
        <row r="350">
          <cell r="E350">
            <v>0</v>
          </cell>
        </row>
        <row r="351">
          <cell r="E351">
            <v>5116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0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5012</v>
          </cell>
        </row>
        <row r="364">
          <cell r="E364">
            <v>226</v>
          </cell>
        </row>
        <row r="365">
          <cell r="E365">
            <v>0</v>
          </cell>
        </row>
        <row r="366">
          <cell r="E366">
            <v>4786</v>
          </cell>
        </row>
        <row r="367">
          <cell r="E367">
            <v>1596</v>
          </cell>
        </row>
        <row r="368">
          <cell r="E368">
            <v>661</v>
          </cell>
        </row>
        <row r="369">
          <cell r="E369">
            <v>0</v>
          </cell>
        </row>
        <row r="370">
          <cell r="E370">
            <v>107</v>
          </cell>
        </row>
        <row r="371">
          <cell r="E371">
            <v>0</v>
          </cell>
        </row>
        <row r="372">
          <cell r="E372">
            <v>0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395</v>
          </cell>
        </row>
        <row r="376">
          <cell r="E376">
            <v>433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0</v>
          </cell>
        </row>
        <row r="380">
          <cell r="E380">
            <v>0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323853</v>
          </cell>
        </row>
        <row r="387">
          <cell r="E387">
            <v>15643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10024</v>
          </cell>
        </row>
        <row r="391">
          <cell r="E391">
            <v>122515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146151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8015</v>
          </cell>
        </row>
        <row r="400">
          <cell r="E400">
            <v>346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21159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0</v>
          </cell>
        </row>
        <row r="410">
          <cell r="E410">
            <v>0</v>
          </cell>
        </row>
        <row r="411">
          <cell r="E411">
            <v>0</v>
          </cell>
        </row>
        <row r="412">
          <cell r="E412">
            <v>0</v>
          </cell>
        </row>
        <row r="413">
          <cell r="E413">
            <v>41954490</v>
          </cell>
        </row>
        <row r="414">
          <cell r="E414">
            <v>6000017</v>
          </cell>
        </row>
        <row r="415">
          <cell r="E415">
            <v>6000017</v>
          </cell>
        </row>
        <row r="416">
          <cell r="E416">
            <v>0</v>
          </cell>
        </row>
        <row r="417">
          <cell r="E417">
            <v>0</v>
          </cell>
        </row>
        <row r="418">
          <cell r="E418">
            <v>0</v>
          </cell>
        </row>
        <row r="419">
          <cell r="E419">
            <v>0</v>
          </cell>
        </row>
        <row r="420">
          <cell r="E420">
            <v>0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25632</v>
          </cell>
        </row>
        <row r="425">
          <cell r="E425">
            <v>25632</v>
          </cell>
        </row>
        <row r="426">
          <cell r="E426">
            <v>2435461</v>
          </cell>
        </row>
        <row r="427">
          <cell r="E427">
            <v>646120</v>
          </cell>
        </row>
        <row r="428">
          <cell r="E428">
            <v>7859</v>
          </cell>
        </row>
        <row r="429">
          <cell r="E429">
            <v>0</v>
          </cell>
        </row>
        <row r="430">
          <cell r="E430">
            <v>763777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1017705</v>
          </cell>
        </row>
        <row r="437">
          <cell r="E437">
            <v>8461110</v>
          </cell>
        </row>
        <row r="438">
          <cell r="E438">
            <v>17419</v>
          </cell>
        </row>
        <row r="439">
          <cell r="E439">
            <v>0</v>
          </cell>
        </row>
        <row r="440">
          <cell r="E440">
            <v>17419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52343</v>
          </cell>
        </row>
        <row r="450">
          <cell r="E450">
            <v>5979</v>
          </cell>
        </row>
        <row r="451">
          <cell r="E451">
            <v>0</v>
          </cell>
        </row>
        <row r="452">
          <cell r="E452">
            <v>32358</v>
          </cell>
        </row>
        <row r="453">
          <cell r="E453">
            <v>9348</v>
          </cell>
        </row>
        <row r="454">
          <cell r="E454">
            <v>4658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340</v>
          </cell>
        </row>
        <row r="464">
          <cell r="E464">
            <v>0</v>
          </cell>
        </row>
        <row r="465">
          <cell r="E465">
            <v>340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1364528</v>
          </cell>
        </row>
        <row r="485">
          <cell r="E485">
            <v>8344</v>
          </cell>
        </row>
        <row r="486">
          <cell r="E486">
            <v>474</v>
          </cell>
        </row>
        <row r="487">
          <cell r="E487">
            <v>38012</v>
          </cell>
        </row>
        <row r="488">
          <cell r="E488">
            <v>1562</v>
          </cell>
        </row>
        <row r="489">
          <cell r="E489">
            <v>402252</v>
          </cell>
        </row>
        <row r="490">
          <cell r="E490">
            <v>852164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205</v>
          </cell>
        </row>
        <row r="494">
          <cell r="E494">
            <v>0</v>
          </cell>
        </row>
        <row r="495">
          <cell r="E495">
            <v>61515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1070710</v>
          </cell>
        </row>
        <row r="502">
          <cell r="E502">
            <v>744794</v>
          </cell>
        </row>
        <row r="503">
          <cell r="E503">
            <v>136107</v>
          </cell>
        </row>
        <row r="504">
          <cell r="E504">
            <v>189809</v>
          </cell>
        </row>
        <row r="505">
          <cell r="E505">
            <v>0</v>
          </cell>
        </row>
        <row r="506">
          <cell r="E506">
            <v>7613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1162688</v>
          </cell>
        </row>
        <row r="514">
          <cell r="E514">
            <v>174251</v>
          </cell>
        </row>
        <row r="515">
          <cell r="E515">
            <v>509843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474144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4450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748272</v>
          </cell>
        </row>
        <row r="526">
          <cell r="E526">
            <v>118276</v>
          </cell>
        </row>
        <row r="527">
          <cell r="E527">
            <v>0</v>
          </cell>
        </row>
        <row r="528">
          <cell r="E528">
            <v>2023</v>
          </cell>
        </row>
        <row r="529">
          <cell r="E529">
            <v>317873</v>
          </cell>
        </row>
        <row r="530">
          <cell r="E530">
            <v>0</v>
          </cell>
        </row>
        <row r="531">
          <cell r="E531">
            <v>92910</v>
          </cell>
        </row>
        <row r="532">
          <cell r="E532">
            <v>542</v>
          </cell>
        </row>
        <row r="533">
          <cell r="E533">
            <v>12328</v>
          </cell>
        </row>
        <row r="534">
          <cell r="E534">
            <v>13799</v>
          </cell>
        </row>
        <row r="535">
          <cell r="E535">
            <v>0</v>
          </cell>
        </row>
        <row r="536">
          <cell r="E536">
            <v>159378</v>
          </cell>
        </row>
        <row r="537">
          <cell r="E537">
            <v>31143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14152</v>
          </cell>
        </row>
        <row r="541">
          <cell r="E541">
            <v>14152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49602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49602</v>
          </cell>
        </row>
        <row r="551">
          <cell r="E551">
            <v>0</v>
          </cell>
        </row>
        <row r="552">
          <cell r="E552">
            <v>6125</v>
          </cell>
        </row>
        <row r="553">
          <cell r="E553">
            <v>0</v>
          </cell>
        </row>
        <row r="554">
          <cell r="E554">
            <v>6125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0</v>
          </cell>
        </row>
        <row r="560">
          <cell r="E560">
            <v>0</v>
          </cell>
        </row>
        <row r="561">
          <cell r="E561">
            <v>0</v>
          </cell>
        </row>
        <row r="562">
          <cell r="E562">
            <v>0</v>
          </cell>
        </row>
        <row r="563">
          <cell r="E563">
            <v>0</v>
          </cell>
        </row>
        <row r="564">
          <cell r="E564">
            <v>0</v>
          </cell>
        </row>
        <row r="565">
          <cell r="E565">
            <v>0</v>
          </cell>
        </row>
        <row r="566">
          <cell r="E566">
            <v>0</v>
          </cell>
        </row>
        <row r="567">
          <cell r="E567">
            <v>1430</v>
          </cell>
        </row>
        <row r="569">
          <cell r="E569">
            <v>67014</v>
          </cell>
        </row>
        <row r="570">
          <cell r="E570">
            <v>66126</v>
          </cell>
        </row>
        <row r="571">
          <cell r="E571">
            <v>888</v>
          </cell>
        </row>
        <row r="572">
          <cell r="E572">
            <v>388462</v>
          </cell>
        </row>
        <row r="573">
          <cell r="E573">
            <v>0</v>
          </cell>
        </row>
        <row r="574">
          <cell r="E574">
            <v>388462</v>
          </cell>
        </row>
        <row r="575">
          <cell r="E575">
            <v>0</v>
          </cell>
        </row>
        <row r="576">
          <cell r="E576">
            <v>0</v>
          </cell>
        </row>
        <row r="577">
          <cell r="E577">
            <v>4950698</v>
          </cell>
        </row>
        <row r="578">
          <cell r="E578">
            <v>0</v>
          </cell>
        </row>
        <row r="579">
          <cell r="E579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0</v>
          </cell>
        </row>
        <row r="586">
          <cell r="E586">
            <v>0</v>
          </cell>
        </row>
        <row r="587">
          <cell r="E587">
            <v>0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0</v>
          </cell>
        </row>
        <row r="591">
          <cell r="E591">
            <v>0</v>
          </cell>
        </row>
        <row r="592">
          <cell r="E592">
            <v>0</v>
          </cell>
        </row>
        <row r="593">
          <cell r="E593">
            <v>0</v>
          </cell>
        </row>
        <row r="594">
          <cell r="E594">
            <v>33023</v>
          </cell>
        </row>
        <row r="595">
          <cell r="E595">
            <v>313</v>
          </cell>
        </row>
        <row r="596">
          <cell r="E596">
            <v>0</v>
          </cell>
        </row>
        <row r="597">
          <cell r="E597">
            <v>32710</v>
          </cell>
        </row>
        <row r="598">
          <cell r="E598">
            <v>0</v>
          </cell>
        </row>
        <row r="599">
          <cell r="E599">
            <v>0</v>
          </cell>
        </row>
        <row r="600">
          <cell r="E600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0</v>
          </cell>
        </row>
        <row r="604">
          <cell r="E604">
            <v>0</v>
          </cell>
        </row>
        <row r="605">
          <cell r="E605">
            <v>0</v>
          </cell>
        </row>
        <row r="606">
          <cell r="E606">
            <v>0</v>
          </cell>
        </row>
        <row r="607">
          <cell r="E607">
            <v>0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0</v>
          </cell>
        </row>
        <row r="612">
          <cell r="E612">
            <v>2909</v>
          </cell>
        </row>
        <row r="613">
          <cell r="E613">
            <v>0</v>
          </cell>
        </row>
        <row r="614">
          <cell r="E614">
            <v>0</v>
          </cell>
        </row>
        <row r="615">
          <cell r="E615">
            <v>2909</v>
          </cell>
        </row>
        <row r="616">
          <cell r="E616">
            <v>12137</v>
          </cell>
        </row>
        <row r="617">
          <cell r="E617">
            <v>0</v>
          </cell>
        </row>
        <row r="618">
          <cell r="E618">
            <v>0</v>
          </cell>
        </row>
        <row r="619">
          <cell r="E619">
            <v>0</v>
          </cell>
        </row>
        <row r="620">
          <cell r="E620">
            <v>0</v>
          </cell>
        </row>
        <row r="621">
          <cell r="E621">
            <v>0</v>
          </cell>
        </row>
        <row r="622">
          <cell r="E622">
            <v>0</v>
          </cell>
        </row>
        <row r="623">
          <cell r="E623">
            <v>9800</v>
          </cell>
        </row>
        <row r="624">
          <cell r="E624">
            <v>0</v>
          </cell>
        </row>
        <row r="625">
          <cell r="E625">
            <v>2337</v>
          </cell>
        </row>
        <row r="626">
          <cell r="E626">
            <v>0</v>
          </cell>
        </row>
        <row r="627">
          <cell r="E627">
            <v>0</v>
          </cell>
        </row>
        <row r="628">
          <cell r="E628">
            <v>0</v>
          </cell>
        </row>
        <row r="629">
          <cell r="E629">
            <v>0</v>
          </cell>
        </row>
        <row r="630">
          <cell r="E630">
            <v>0</v>
          </cell>
        </row>
        <row r="631">
          <cell r="E631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0</v>
          </cell>
        </row>
        <row r="635">
          <cell r="E635">
            <v>657169</v>
          </cell>
        </row>
        <row r="636">
          <cell r="E636">
            <v>0</v>
          </cell>
        </row>
        <row r="637">
          <cell r="E637">
            <v>0</v>
          </cell>
        </row>
        <row r="638">
          <cell r="E638">
            <v>2510</v>
          </cell>
        </row>
        <row r="639">
          <cell r="E639">
            <v>0</v>
          </cell>
        </row>
        <row r="640">
          <cell r="E640">
            <v>75983</v>
          </cell>
        </row>
        <row r="641">
          <cell r="E641">
            <v>451290</v>
          </cell>
        </row>
        <row r="642">
          <cell r="E642">
            <v>38761</v>
          </cell>
        </row>
        <row r="643">
          <cell r="E643">
            <v>95</v>
          </cell>
        </row>
        <row r="644">
          <cell r="E644">
            <v>303</v>
          </cell>
        </row>
        <row r="645">
          <cell r="E645">
            <v>0</v>
          </cell>
        </row>
        <row r="646">
          <cell r="E646">
            <v>88227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122544</v>
          </cell>
        </row>
        <row r="660">
          <cell r="E660">
            <v>51366</v>
          </cell>
        </row>
        <row r="661">
          <cell r="E661">
            <v>4668</v>
          </cell>
        </row>
        <row r="662">
          <cell r="E662">
            <v>0</v>
          </cell>
        </row>
        <row r="663">
          <cell r="E663">
            <v>0</v>
          </cell>
        </row>
        <row r="664">
          <cell r="E664">
            <v>46140</v>
          </cell>
        </row>
        <row r="665">
          <cell r="E665">
            <v>558</v>
          </cell>
        </row>
        <row r="666">
          <cell r="E666">
            <v>0</v>
          </cell>
        </row>
        <row r="667">
          <cell r="E667">
            <v>0</v>
          </cell>
        </row>
        <row r="668">
          <cell r="E668">
            <v>0</v>
          </cell>
        </row>
        <row r="669">
          <cell r="E669">
            <v>862854</v>
          </cell>
        </row>
        <row r="670">
          <cell r="E670">
            <v>0</v>
          </cell>
        </row>
        <row r="671">
          <cell r="E671">
            <v>0</v>
          </cell>
        </row>
        <row r="672">
          <cell r="E672">
            <v>0</v>
          </cell>
        </row>
        <row r="673">
          <cell r="E673">
            <v>90049</v>
          </cell>
        </row>
        <row r="674">
          <cell r="E674">
            <v>62832</v>
          </cell>
        </row>
        <row r="675">
          <cell r="E675">
            <v>674697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6973</v>
          </cell>
        </row>
        <row r="680">
          <cell r="E680">
            <v>0</v>
          </cell>
        </row>
        <row r="681">
          <cell r="E681">
            <v>21159</v>
          </cell>
        </row>
        <row r="682">
          <cell r="E682">
            <v>7144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687947</v>
          </cell>
        </row>
        <row r="686">
          <cell r="E686">
            <v>16891</v>
          </cell>
        </row>
        <row r="687">
          <cell r="E687">
            <v>371842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299214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55579</v>
          </cell>
        </row>
        <row r="698">
          <cell r="E698">
            <v>13503</v>
          </cell>
        </row>
        <row r="699">
          <cell r="E699">
            <v>0</v>
          </cell>
        </row>
        <row r="700">
          <cell r="E700">
            <v>464</v>
          </cell>
        </row>
        <row r="701">
          <cell r="E701">
            <v>604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37791</v>
          </cell>
        </row>
        <row r="706">
          <cell r="E706">
            <v>3217</v>
          </cell>
        </row>
        <row r="707">
          <cell r="E707">
            <v>24690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3</v>
          </cell>
        </row>
        <row r="711">
          <cell r="E711">
            <v>0</v>
          </cell>
        </row>
        <row r="712">
          <cell r="E712">
            <v>24687</v>
          </cell>
        </row>
        <row r="713">
          <cell r="E713">
            <v>0</v>
          </cell>
        </row>
        <row r="714">
          <cell r="E714">
            <v>754155</v>
          </cell>
        </row>
        <row r="715">
          <cell r="E715">
            <v>733388</v>
          </cell>
        </row>
        <row r="716">
          <cell r="E716">
            <v>20767</v>
          </cell>
        </row>
        <row r="717">
          <cell r="E717">
            <v>12973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12973</v>
          </cell>
        </row>
        <row r="721">
          <cell r="E721">
            <v>0</v>
          </cell>
        </row>
        <row r="722">
          <cell r="E722">
            <v>195799</v>
          </cell>
        </row>
        <row r="723">
          <cell r="E723">
            <v>4859</v>
          </cell>
        </row>
        <row r="724">
          <cell r="E724">
            <v>34176</v>
          </cell>
        </row>
        <row r="725">
          <cell r="E725">
            <v>3508</v>
          </cell>
        </row>
        <row r="726">
          <cell r="E726">
            <v>4145</v>
          </cell>
        </row>
        <row r="727">
          <cell r="E727">
            <v>23570</v>
          </cell>
        </row>
        <row r="728">
          <cell r="E728">
            <v>31711</v>
          </cell>
        </row>
        <row r="729">
          <cell r="E729">
            <v>8814</v>
          </cell>
        </row>
        <row r="730">
          <cell r="E730">
            <v>93</v>
          </cell>
        </row>
        <row r="731">
          <cell r="E731">
            <v>17195</v>
          </cell>
        </row>
        <row r="732">
          <cell r="E732">
            <v>9314</v>
          </cell>
        </row>
        <row r="733">
          <cell r="E733">
            <v>1778</v>
          </cell>
        </row>
        <row r="734">
          <cell r="E734">
            <v>56636</v>
          </cell>
        </row>
        <row r="735">
          <cell r="E735">
            <v>165268</v>
          </cell>
        </row>
        <row r="736">
          <cell r="E736">
            <v>28332</v>
          </cell>
        </row>
        <row r="737">
          <cell r="E737">
            <v>133866</v>
          </cell>
        </row>
        <row r="738">
          <cell r="E738">
            <v>69</v>
          </cell>
        </row>
        <row r="739">
          <cell r="E739">
            <v>2188</v>
          </cell>
        </row>
        <row r="740">
          <cell r="E740">
            <v>590</v>
          </cell>
        </row>
        <row r="741">
          <cell r="E741">
            <v>0</v>
          </cell>
        </row>
        <row r="742">
          <cell r="E742">
            <v>223</v>
          </cell>
        </row>
        <row r="743">
          <cell r="E743">
            <v>36486</v>
          </cell>
        </row>
        <row r="744">
          <cell r="E744">
            <v>1441</v>
          </cell>
        </row>
        <row r="745">
          <cell r="E745">
            <v>5950</v>
          </cell>
        </row>
        <row r="746">
          <cell r="E746">
            <v>13022</v>
          </cell>
        </row>
        <row r="747">
          <cell r="E747">
            <v>255</v>
          </cell>
        </row>
        <row r="748">
          <cell r="E748">
            <v>0</v>
          </cell>
        </row>
        <row r="749">
          <cell r="E749">
            <v>1858</v>
          </cell>
        </row>
        <row r="750">
          <cell r="E750">
            <v>7938</v>
          </cell>
        </row>
        <row r="751">
          <cell r="E751">
            <v>6022</v>
          </cell>
        </row>
        <row r="752">
          <cell r="E752">
            <v>4119</v>
          </cell>
        </row>
        <row r="753">
          <cell r="E753">
            <v>0</v>
          </cell>
        </row>
        <row r="754">
          <cell r="E754">
            <v>4010</v>
          </cell>
        </row>
        <row r="755">
          <cell r="E755">
            <v>109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9">
          <cell r="E769">
            <v>160544</v>
          </cell>
        </row>
        <row r="770">
          <cell r="E770">
            <v>65681</v>
          </cell>
        </row>
        <row r="771">
          <cell r="E771">
            <v>5867</v>
          </cell>
        </row>
        <row r="772">
          <cell r="E772">
            <v>88996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10234</v>
          </cell>
        </row>
        <row r="776">
          <cell r="E776">
            <v>0</v>
          </cell>
        </row>
        <row r="777">
          <cell r="E777">
            <v>10234</v>
          </cell>
        </row>
        <row r="778">
          <cell r="E778">
            <v>0</v>
          </cell>
        </row>
        <row r="779">
          <cell r="E779">
            <v>83197</v>
          </cell>
        </row>
        <row r="780">
          <cell r="E780">
            <v>3932993</v>
          </cell>
        </row>
        <row r="781">
          <cell r="E781">
            <v>222121</v>
          </cell>
        </row>
        <row r="782">
          <cell r="E782">
            <v>99606</v>
          </cell>
        </row>
        <row r="783">
          <cell r="E783">
            <v>0</v>
          </cell>
        </row>
        <row r="784">
          <cell r="E784">
            <v>122515</v>
          </cell>
        </row>
        <row r="785">
          <cell r="E785">
            <v>0</v>
          </cell>
        </row>
        <row r="786">
          <cell r="E786">
            <v>7118910</v>
          </cell>
        </row>
        <row r="787">
          <cell r="E787">
            <v>2489824</v>
          </cell>
        </row>
        <row r="788">
          <cell r="E788">
            <v>4629086</v>
          </cell>
        </row>
        <row r="789">
          <cell r="E789">
            <v>0</v>
          </cell>
        </row>
        <row r="790">
          <cell r="E790">
            <v>1820903</v>
          </cell>
        </row>
        <row r="791">
          <cell r="E791">
            <v>0</v>
          </cell>
        </row>
        <row r="792">
          <cell r="E792">
            <v>1820903</v>
          </cell>
        </row>
        <row r="794">
          <cell r="E794">
            <v>103499</v>
          </cell>
        </row>
        <row r="795">
          <cell r="E795">
            <v>103499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6584405</v>
          </cell>
        </row>
        <row r="799">
          <cell r="E799">
            <v>6584405</v>
          </cell>
        </row>
        <row r="800">
          <cell r="E800">
            <v>0</v>
          </cell>
        </row>
        <row r="801">
          <cell r="E801">
            <v>0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51601</v>
          </cell>
        </row>
        <row r="808">
          <cell r="E808">
            <v>51601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13443594</v>
          </cell>
        </row>
        <row r="816">
          <cell r="E816">
            <v>6721797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6721797</v>
          </cell>
        </row>
        <row r="820">
          <cell r="E820">
            <v>29345033</v>
          </cell>
        </row>
        <row r="821">
          <cell r="E821">
            <v>222121</v>
          </cell>
        </row>
        <row r="822">
          <cell r="E822">
            <v>99606</v>
          </cell>
        </row>
        <row r="823">
          <cell r="E823">
            <v>0</v>
          </cell>
        </row>
        <row r="824">
          <cell r="E824">
            <v>122515</v>
          </cell>
        </row>
        <row r="825">
          <cell r="E825">
            <v>0</v>
          </cell>
        </row>
        <row r="826">
          <cell r="E826">
            <v>7118910</v>
          </cell>
        </row>
        <row r="827">
          <cell r="E827">
            <v>2489824</v>
          </cell>
        </row>
        <row r="828">
          <cell r="E828">
            <v>4629086</v>
          </cell>
        </row>
        <row r="829">
          <cell r="E829">
            <v>0</v>
          </cell>
        </row>
        <row r="830">
          <cell r="E830">
            <v>1820903</v>
          </cell>
        </row>
        <row r="831">
          <cell r="E831">
            <v>0</v>
          </cell>
        </row>
        <row r="832">
          <cell r="E832">
            <v>1820903</v>
          </cell>
        </row>
        <row r="834">
          <cell r="E834">
            <v>103499</v>
          </cell>
        </row>
        <row r="835">
          <cell r="E835">
            <v>103499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6584405</v>
          </cell>
        </row>
        <row r="839">
          <cell r="E839">
            <v>6584405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0</v>
          </cell>
        </row>
        <row r="847">
          <cell r="E847">
            <v>51601</v>
          </cell>
        </row>
        <row r="848">
          <cell r="E848">
            <v>51601</v>
          </cell>
        </row>
        <row r="849">
          <cell r="E849">
            <v>0</v>
          </cell>
        </row>
        <row r="850">
          <cell r="E850">
            <v>0</v>
          </cell>
        </row>
        <row r="851">
          <cell r="E851">
            <v>0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0</v>
          </cell>
        </row>
        <row r="855">
          <cell r="E855">
            <v>13443594</v>
          </cell>
        </row>
        <row r="856">
          <cell r="E856">
            <v>6721797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6721797</v>
          </cell>
        </row>
        <row r="860">
          <cell r="E860">
            <v>29345033</v>
          </cell>
        </row>
        <row r="861">
          <cell r="E861">
            <v>114531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114531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13693432</v>
          </cell>
        </row>
        <row r="868">
          <cell r="E868">
            <v>4435</v>
          </cell>
        </row>
        <row r="869">
          <cell r="E869">
            <v>0</v>
          </cell>
        </row>
        <row r="870">
          <cell r="E870">
            <v>13688997</v>
          </cell>
        </row>
        <row r="871">
          <cell r="E871">
            <v>33380150</v>
          </cell>
        </row>
        <row r="872">
          <cell r="E872">
            <v>189746</v>
          </cell>
        </row>
        <row r="873">
          <cell r="E873">
            <v>108165</v>
          </cell>
        </row>
        <row r="874">
          <cell r="E874">
            <v>11806752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78">
          <cell r="E878">
            <v>21275487</v>
          </cell>
        </row>
        <row r="879">
          <cell r="E879">
            <v>16328095</v>
          </cell>
        </row>
        <row r="880">
          <cell r="E880">
            <v>1486468</v>
          </cell>
        </row>
        <row r="881">
          <cell r="E881">
            <v>4516958</v>
          </cell>
        </row>
        <row r="882">
          <cell r="E882">
            <v>7438430</v>
          </cell>
        </row>
        <row r="883">
          <cell r="E883">
            <v>0</v>
          </cell>
        </row>
        <row r="884">
          <cell r="E884">
            <v>1452000</v>
          </cell>
        </row>
        <row r="885">
          <cell r="E885">
            <v>1261791</v>
          </cell>
        </row>
        <row r="886">
          <cell r="E886">
            <v>923</v>
          </cell>
        </row>
        <row r="887">
          <cell r="E887">
            <v>64200</v>
          </cell>
        </row>
        <row r="888">
          <cell r="E888">
            <v>83280</v>
          </cell>
        </row>
        <row r="889">
          <cell r="E889">
            <v>0</v>
          </cell>
        </row>
        <row r="890">
          <cell r="E890">
            <v>11617</v>
          </cell>
        </row>
        <row r="891">
          <cell r="E891">
            <v>107</v>
          </cell>
        </row>
        <row r="892">
          <cell r="E892">
            <v>0</v>
          </cell>
        </row>
        <row r="893">
          <cell r="E893">
            <v>12321</v>
          </cell>
        </row>
        <row r="894">
          <cell r="E894">
            <v>0</v>
          </cell>
        </row>
        <row r="895">
          <cell r="E895">
            <v>0</v>
          </cell>
        </row>
        <row r="896">
          <cell r="E896">
            <v>0</v>
          </cell>
        </row>
        <row r="897">
          <cell r="E897">
            <v>0</v>
          </cell>
        </row>
        <row r="898">
          <cell r="E898">
            <v>0</v>
          </cell>
        </row>
        <row r="899">
          <cell r="E89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M-20"/>
      <sheetName val="2009_kase"/>
      <sheetName val="M-12"/>
      <sheetName val="M-13"/>
      <sheetName val="Input"/>
      <sheetName val="Precalcs"/>
      <sheetName val="油価変動"/>
      <sheetName val="I-Index"/>
      <sheetName val="Apogei_2001_6_LS"/>
      <sheetName val="Evolucion de las perdidas"/>
      <sheetName val="CRECIMIENTOS"/>
      <sheetName val="Расчет_Ин"/>
    </sheetNames>
    <sheetDataSet>
      <sheetData sheetId="0"/>
      <sheetData sheetId="1"/>
      <sheetData sheetId="2" refreshError="1">
        <row r="149">
          <cell r="C149">
            <v>-2177</v>
          </cell>
          <cell r="E149">
            <v>-2374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E"/>
      <sheetName val="CFS"/>
      <sheetName val="CF"/>
      <sheetName val="CF-trial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H-150"/>
      <sheetName val="Sheet1"/>
      <sheetName val="KTGD_03_B-1_KAS_FS disclosures"/>
      <sheetName val="Cash CCI Detail"/>
      <sheetName val="Years"/>
      <sheetName val="Pilot"/>
      <sheetName val="Places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  <sheetName val="KTO_WB_FSL_31.12.01"/>
      <sheetName val="Prelim_Cost"/>
      <sheetName val="Расчет_Ин"/>
      <sheetName val="std_tabel"/>
      <sheetName val="SMSTemp"/>
      <sheetName val="Info"/>
      <sheetName val="CamKum_Prod"/>
      <sheetName val="Tabeller"/>
      <sheetName val="База"/>
      <sheetName val="J-55"/>
      <sheetName val="Anlagevermögen"/>
      <sheetName val="misc"/>
      <sheetName val="FS-97"/>
      <sheetName val="16"/>
      <sheetName val="12"/>
      <sheetName val="31_12_03"/>
      <sheetName val="Grouplist"/>
      <sheetName val="SETUP"/>
      <sheetName val="Статьи"/>
      <sheetName val="Links"/>
      <sheetName val="PYTB"/>
      <sheetName val="FA_Movement_Kyrg"/>
      <sheetName val="Settings"/>
      <sheetName val="Lead"/>
      <sheetName val="31_05_04"/>
      <sheetName val="F100-Trial_BS"/>
      <sheetName val="справка"/>
      <sheetName val="Данные"/>
      <sheetName val="LME_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BY Line Item"/>
      <sheetName val="A-20"/>
      <sheetName val="Staff"/>
      <sheetName val="31.12.03"/>
      <sheetName val="Main Menu"/>
      <sheetName val="HypInflInd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  <sheetName val="Excess Calc Payroll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Tickmarks"/>
      <sheetName val="SETUP"/>
      <sheetName val="G-40"/>
      <sheetName val="admin 04"/>
      <sheetName val="Prelim Cost"/>
      <sheetName val="Sheet1"/>
      <sheetName val="A 100"/>
      <sheetName val="Статьи"/>
      <sheetName val="Summary"/>
      <sheetName val="Sheet3"/>
      <sheetName val="Grouplist"/>
      <sheetName val="17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"/>
      <sheetName val="CE"/>
      <sheetName val="CF 04"/>
      <sheetName val="2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7"/>
      <sheetName val="CF02"/>
      <sheetName val="Sheet2"/>
      <sheetName val="28"/>
      <sheetName val="30"/>
      <sheetName val="31"/>
      <sheetName val="Sheet1"/>
      <sheetName val="15old"/>
      <sheetName val="резерв нач"/>
      <sheetName val="перестраховани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>
        <row r="28">
          <cell r="C28">
            <v>-435345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G-1"/>
      <sheetName val="G-30"/>
      <sheetName val="G-30.8"/>
      <sheetName val="G-30.9"/>
      <sheetName val="G-40"/>
      <sheetName val="G-50"/>
      <sheetName val="P-20"/>
      <sheetName val="G-50.1"/>
      <sheetName val="G-10"/>
      <sheetName val="G-60"/>
      <sheetName val="РЕП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DBK Leasing</v>
          </cell>
        </row>
        <row r="3">
          <cell r="B3">
            <v>39994</v>
          </cell>
        </row>
        <row r="19">
          <cell r="B19" t="str">
            <v>Code</v>
          </cell>
        </row>
        <row r="20">
          <cell r="B20" t="str">
            <v>[2]</v>
          </cell>
        </row>
        <row r="21">
          <cell r="B21" t="str">
            <v>MOM036_0068</v>
          </cell>
        </row>
        <row r="22">
          <cell r="B22" t="str">
            <v>MUX072_0001</v>
          </cell>
        </row>
        <row r="23">
          <cell r="B23" t="str">
            <v>MUM120_0001</v>
          </cell>
        </row>
        <row r="24">
          <cell r="B24" t="str">
            <v>MUM084_0001</v>
          </cell>
        </row>
        <row r="25">
          <cell r="B25" t="str">
            <v>MUM072_0003</v>
          </cell>
        </row>
        <row r="26">
          <cell r="B26" t="str">
            <v>Минфин РК</v>
          </cell>
        </row>
        <row r="27">
          <cell r="B27" t="str">
            <v>Минфин РК</v>
          </cell>
        </row>
        <row r="28">
          <cell r="B28" t="str">
            <v>MOM048_0037</v>
          </cell>
        </row>
        <row r="29">
          <cell r="B29" t="str">
            <v>Минфин РК</v>
          </cell>
        </row>
      </sheetData>
      <sheetData sheetId="10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GUV-Überleitung"/>
      <sheetName val="Anlagevermögen"/>
      <sheetName val="D_Opex"/>
      <sheetName val="Планы"/>
      <sheetName val="Anlageverm?gen"/>
      <sheetName val="PIT&amp;PP(2)"/>
      <sheetName val="fish"/>
      <sheetName val="std tabel"/>
      <sheetName val="July_03_Pg8"/>
      <sheetName val="Opening"/>
      <sheetName val="по связ карточки"/>
      <sheetName val="CPI"/>
      <sheetName val="FS-97"/>
      <sheetName val="I-Index"/>
      <sheetName val="PIT&amp;PP"/>
    </sheetNames>
    <sheetDataSet>
      <sheetData sheetId="0"/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Store"/>
      <sheetName val="Статьи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Kyrg"/>
      <sheetName val="Anlagevermögen"/>
      <sheetName val="FA Movement "/>
      <sheetName val="depreciation testing"/>
      <sheetName val="Kyrg"/>
      <sheetName val="B 1"/>
      <sheetName val="BS"/>
      <sheetName val="Расчет_Ин"/>
      <sheetName val="5"/>
    </sheetNames>
    <sheetDataSet>
      <sheetData sheetId="0" refreshError="1">
        <row r="17">
          <cell r="C17">
            <v>109313.51</v>
          </cell>
          <cell r="E17">
            <v>67708.239999999991</v>
          </cell>
          <cell r="K17">
            <v>177021.75</v>
          </cell>
        </row>
        <row r="22">
          <cell r="E22">
            <v>-3093.88</v>
          </cell>
        </row>
        <row r="28">
          <cell r="C28">
            <v>-36223.100000000006</v>
          </cell>
          <cell r="K28">
            <v>-75054.5</v>
          </cell>
        </row>
        <row r="39">
          <cell r="I39">
            <v>73090.409999999989</v>
          </cell>
          <cell r="K39">
            <v>101967.25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  <sheetName val="Links"/>
      <sheetName val="Lead"/>
      <sheetName val="Форма2"/>
      <sheetName val="Лист3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 15"/>
      <sheetName val="База"/>
      <sheetName val="I-Index"/>
      <sheetName val="index "/>
      <sheetName val="H-1"/>
      <sheetName val="H-15"/>
      <sheetName val="H-20_2009"/>
      <sheetName val="H-20_2008"/>
      <sheetName val="H-30"/>
      <sheetName val="H-4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Планы"/>
      <sheetName val="#ССЫЛКА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B 1"/>
      <sheetName val="K-1"/>
      <sheetName val="L-1"/>
      <sheetName val="N-1"/>
      <sheetName val="Prelim Cost"/>
      <sheetName val="Def"/>
      <sheetName val="- 1 -"/>
      <sheetName val="Intercompany transactions"/>
      <sheetName val="A 100"/>
      <sheetName val="список необх. инфо."/>
      <sheetName val="ОС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  <sheetName val="M-100"/>
      <sheetName val="FS"/>
      <sheetName val="10Cash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Transformation table  2002"/>
      <sheetName val="B 1"/>
      <sheetName val="A 100"/>
      <sheetName val="% threshhold(salary)"/>
      <sheetName val="Breakdown of guarantees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Movement schedule"/>
      <sheetName val="Disclosure (leasing)"/>
      <sheetName val="depreciation testing"/>
      <sheetName val=" threshhold"/>
      <sheetName val="Additions testing"/>
      <sheetName val="Tickmarks"/>
      <sheetName val="Disposals testing"/>
      <sheetName val=" threshold"/>
      <sheetName val="Leased Assets"/>
      <sheetName val="FA Movement-consolidated-2000"/>
      <sheetName val="depreciation testing (2)"/>
      <sheetName val="adds"/>
      <sheetName val="1651 "/>
      <sheetName val="FA Rollforward"/>
      <sheetName val="FA UZ"/>
      <sheetName val="Disposals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FA Movement "/>
      <sheetName val="LME_prices"/>
      <sheetName val="Movement"/>
      <sheetName val="FS"/>
      <sheetName val="Transformation table  2002"/>
      <sheetName val="Intercompany transactions"/>
      <sheetName val="свод"/>
      <sheetName val="Def"/>
      <sheetName val="Securities"/>
      <sheetName val="Rollforward"/>
      <sheetName val="Payroll 2004"/>
      <sheetName val="Depreciation"/>
      <sheetName val="Summary"/>
      <sheetName val="XREF"/>
      <sheetName val="P_L"/>
      <sheetName val="Provisions"/>
      <sheetName val="Статьи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sk"/>
      <sheetName val="Cash Flow - CY Workings"/>
      <sheetName val="P&amp;L"/>
      <sheetName val="BS"/>
      <sheetName val="Loans"/>
      <sheetName val="Intangibles"/>
      <sheetName val="FA"/>
      <sheetName val="Provisions"/>
      <sheetName val="breakdown"/>
      <sheetName val="FS"/>
      <sheetName val="ЗАЛОГ"/>
    </sheetNames>
    <sheetDataSet>
      <sheetData sheetId="0"/>
      <sheetData sheetId="1"/>
      <sheetData sheetId="2">
        <row r="20">
          <cell r="B20">
            <v>2147586</v>
          </cell>
        </row>
      </sheetData>
      <sheetData sheetId="3"/>
      <sheetData sheetId="4"/>
      <sheetData sheetId="5"/>
      <sheetData sheetId="6"/>
      <sheetData sheetId="7">
        <row r="6">
          <cell r="B6">
            <v>38666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P&amp;L"/>
      <sheetName val="Provisions"/>
      <sheetName val="Cash flow 2003 PBC"/>
      <sheetName val="Ter_622"/>
      <sheetName val="Ter_621"/>
      <sheetName val="Venit for cross reff"/>
      <sheetName val="Ter_611"/>
      <sheetName val="breakdown"/>
      <sheetName val="FA depreciation"/>
      <sheetName val="Additions testing"/>
      <sheetName val="Movement schedule"/>
      <sheetName val="depreciation testing"/>
      <sheetName val="K-800 Imp. test"/>
      <sheetName val="21"/>
      <sheetName val="FA Movement "/>
      <sheetName val="B"/>
      <sheetName val="Securities"/>
      <sheetName val="Kas FA Movement"/>
      <sheetName val="Atyrau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Ter_622"/>
      <sheetName val="Ter_621"/>
      <sheetName val="Venit for cross reff"/>
      <sheetName val="Ter_611"/>
      <sheetName val="Test of FA Installation"/>
      <sheetName val="Additions"/>
      <sheetName val="P&amp;L"/>
      <sheetName val="Provisions"/>
      <sheetName val="B 1"/>
      <sheetName val="Pilot"/>
      <sheetName val="Cash flow 2003 PBC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  <sheetName val="P&amp;L"/>
      <sheetName val="Provisions"/>
      <sheetName val="Movement schedule"/>
      <sheetName val="Intercompany transactions"/>
      <sheetName val="secs_mp"/>
      <sheetName val="B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hreshold Calc"/>
      <sheetName val="COS"/>
      <sheetName val="utilities.01"/>
      <sheetName val="realization.01"/>
      <sheetName val="services.01"/>
      <sheetName val="supplementary.01"/>
      <sheetName val="technical.01"/>
      <sheetName val="post.01"/>
      <sheetName val="other.01"/>
      <sheetName val="utilities.00"/>
      <sheetName val="services.00"/>
      <sheetName val="rent.00"/>
      <sheetName val="technical.00"/>
      <sheetName val="post.00"/>
      <sheetName val="other.00"/>
      <sheetName val="FA depreciation"/>
      <sheetName val="Tickmarks"/>
      <sheetName val="breakdown"/>
      <sheetName val="2001"/>
      <sheetName val="2000"/>
      <sheetName val="Test of FA Installation"/>
      <sheetName val="Additions"/>
      <sheetName val="Additions testing"/>
      <sheetName val="Movement schedule"/>
      <sheetName val="depreciation testing"/>
      <sheetName val="Spreadsheet # 2"/>
      <sheetName val="FAR 04"/>
      <sheetName val="sonde_ 31-12-2006"/>
      <sheetName val="Rollforward"/>
      <sheetName val="FA Movement "/>
      <sheetName val="B"/>
      <sheetName val="Transformation table  2002"/>
      <sheetName val="F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подох с физ.лиц-Лариба"/>
      <sheetName val="H-610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H8">
            <v>9876</v>
          </cell>
        </row>
      </sheetData>
      <sheetData sheetId="7" refreshError="1"/>
      <sheetData sheetId="8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sheet"/>
      <sheetName val="Threshold"/>
      <sheetName val="Tickmarks"/>
      <sheetName val="Test of FA Installation"/>
      <sheetName val="Additions"/>
      <sheetName val="% threshhold(salary)"/>
      <sheetName val="P&amp;L"/>
      <sheetName val="Provisions"/>
      <sheetName val="breakdown"/>
      <sheetName val="Rollforward"/>
      <sheetName val="FAR 04"/>
      <sheetName val="PP&amp;E mvt for 2003"/>
      <sheetName val="COS calculation"/>
      <sheetName val="Spreadsheet # 2"/>
    </sheetNames>
    <sheetDataSet>
      <sheetData sheetId="0" refreshError="1">
        <row r="16">
          <cell r="G16">
            <v>4073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nal test"/>
      <sheetName val="Substantive testing"/>
      <sheetName val="% threshhold (social fund)"/>
      <sheetName val="% threshhold(salary)"/>
      <sheetName val="Tickmarks"/>
      <sheetName val="Datasheet"/>
      <sheetName val="depreciation testing"/>
      <sheetName val="Land"/>
      <sheetName val="breakdown"/>
      <sheetName val="XREF"/>
      <sheetName val="Additions_Disposals"/>
      <sheetName val="Лист6 (2)"/>
      <sheetName val="FA depreciation"/>
    </sheetNames>
    <sheetDataSet>
      <sheetData sheetId="0"/>
      <sheetData sheetId="1" refreshError="1"/>
      <sheetData sheetId="2" refreshError="1"/>
      <sheetData sheetId="3" refreshError="1"/>
      <sheetData sheetId="4" refreshError="1">
        <row r="5">
          <cell r="B5">
            <v>20064.667000000001</v>
          </cell>
        </row>
        <row r="6">
          <cell r="C6">
            <v>85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preciation testing"/>
      <sheetName val="% threshhold"/>
      <sheetName val="Tickmarks"/>
      <sheetName val="% threshhold(salary)"/>
      <sheetName val="Datasheet"/>
      <sheetName val="FA Movement Kyrg"/>
      <sheetName val="Additions_Disposals"/>
      <sheetName val="Лист6 (2)"/>
      <sheetName val="Def"/>
      <sheetName val="Additions testing"/>
      <sheetName val="Movement schedule"/>
      <sheetName val="FAR 04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depreciation testing"/>
      <sheetName val="Rollforward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F100-Trial BS"/>
      <sheetName val="справка"/>
      <sheetName val="Test of FA Installation"/>
      <sheetName val="Add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s"/>
      <sheetName val="BHPP"/>
      <sheetName val="Bcutoff"/>
      <sheetName val="Unusual transactions"/>
      <sheetName val="CHEPS"/>
      <sheetName val="Ccutoff"/>
      <sheetName val="THEPS"/>
      <sheetName val="Tcutoff"/>
      <sheetName val="OshHPP"/>
      <sheetName val="LE"/>
      <sheetName val="AHEPS"/>
      <sheetName val="XREF"/>
      <sheetName val="Tickmarks"/>
      <sheetName val="reconcile"/>
      <sheetName val="Sheet1"/>
      <sheetName val="Conlist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XLR_NoRangeSheet"/>
      <sheetName val="Rollforward"/>
      <sheetName val="Test of FA Installation"/>
      <sheetName val="Additions"/>
      <sheetName val="Datasheet"/>
      <sheetName val="Март"/>
      <sheetName val="Сентябрь"/>
      <sheetName val="Квартал"/>
      <sheetName val="Январь"/>
      <sheetName val="Декабрь"/>
      <sheetName val="Ноябрь"/>
      <sheetName val="summary"/>
      <sheetName val="Worksheet in (C) 6151 Accounts "/>
      <sheetName val="INSTRUCTIONS"/>
      <sheetName val="Production Data Input"/>
      <sheetName val="FA movement she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8180 _8181_8182_"/>
      <sheetName val="AHEPS"/>
      <sheetName val="OshHPP"/>
      <sheetName val="BHPP"/>
      <sheetName val="Additions testing"/>
      <sheetName val="Movement schedule"/>
      <sheetName val="depreciation testing"/>
      <sheetName val="Март"/>
      <sheetName val="Сентябрь"/>
      <sheetName val="Квартал"/>
      <sheetName val="Январь"/>
      <sheetName val="Декабрь"/>
      <sheetName val="Ноябрь"/>
      <sheetName val="XLR_NoRangeSheet"/>
      <sheetName val="Апрель"/>
      <sheetName val="Июль"/>
      <sheetName val="Июнь"/>
      <sheetName val="Production Data Input"/>
      <sheetName val="Worksheet in (C) 8344 Administr"/>
      <sheetName val="FA Movement "/>
      <sheetName val="Balance Sheet"/>
    </sheetNames>
    <sheetDataSet>
      <sheetData sheetId="0" refreshError="1">
        <row r="15">
          <cell r="D15" t="str">
            <v>GL</v>
          </cell>
        </row>
        <row r="44">
          <cell r="C44">
            <v>620764.84000000008</v>
          </cell>
          <cell r="D44" t="str">
            <v>!</v>
          </cell>
        </row>
      </sheetData>
      <sheetData sheetId="1" refreshError="1">
        <row r="20">
          <cell r="O20">
            <v>119927.58</v>
          </cell>
        </row>
      </sheetData>
      <sheetData sheetId="2" refreshError="1">
        <row r="15">
          <cell r="P15" t="str">
            <v>GL</v>
          </cell>
        </row>
        <row r="16">
          <cell r="O16">
            <v>2404864.4500000002</v>
          </cell>
          <cell r="P16" t="str">
            <v>!</v>
          </cell>
        </row>
      </sheetData>
      <sheetData sheetId="3" refreshError="1">
        <row r="18">
          <cell r="O18">
            <v>369779.94</v>
          </cell>
        </row>
      </sheetData>
      <sheetData sheetId="4" refreshError="1"/>
      <sheetData sheetId="5" refreshError="1">
        <row r="18">
          <cell r="O18">
            <v>1413898.9800000002</v>
          </cell>
        </row>
      </sheetData>
      <sheetData sheetId="6" refreshError="1">
        <row r="17">
          <cell r="O17">
            <v>674792.71000000008</v>
          </cell>
        </row>
      </sheetData>
      <sheetData sheetId="7" refreshError="1">
        <row r="15">
          <cell r="P15" t="str">
            <v>GL</v>
          </cell>
        </row>
        <row r="16">
          <cell r="P16" t="str">
            <v>GL</v>
          </cell>
        </row>
        <row r="17">
          <cell r="O17">
            <v>423663.33000000007</v>
          </cell>
          <cell r="P17" t="str">
            <v>!</v>
          </cell>
        </row>
      </sheetData>
      <sheetData sheetId="8" refreshError="1">
        <row r="15">
          <cell r="P15" t="str">
            <v>GL</v>
          </cell>
        </row>
        <row r="16">
          <cell r="O16">
            <v>438998.77</v>
          </cell>
          <cell r="P16" t="str">
            <v>!</v>
          </cell>
        </row>
        <row r="17">
          <cell r="P17" t="str">
            <v>!</v>
          </cell>
        </row>
      </sheetData>
      <sheetData sheetId="9" refreshError="1">
        <row r="16">
          <cell r="O16">
            <v>210157.7</v>
          </cell>
        </row>
      </sheetData>
      <sheetData sheetId="10" refreshError="1">
        <row r="3">
          <cell r="A3">
            <v>25461.85</v>
          </cell>
          <cell r="B3">
            <v>25462</v>
          </cell>
          <cell r="D3" t="str">
            <v>Administrative Combined Leadsheet</v>
          </cell>
          <cell r="E3" t="str">
            <v>!</v>
          </cell>
        </row>
        <row r="4">
          <cell r="A4">
            <v>119927.58</v>
          </cell>
          <cell r="B4">
            <v>119928</v>
          </cell>
          <cell r="D4" t="str">
            <v>Administrative Combined Leadsheet</v>
          </cell>
          <cell r="E4" t="str">
            <v>!</v>
          </cell>
        </row>
        <row r="5">
          <cell r="A5">
            <v>369779.94</v>
          </cell>
          <cell r="B5">
            <v>369780</v>
          </cell>
          <cell r="D5" t="str">
            <v>Administrative Combined Leadsheet</v>
          </cell>
          <cell r="E5" t="str">
            <v>!</v>
          </cell>
        </row>
        <row r="6">
          <cell r="A6">
            <v>620764.84000000008</v>
          </cell>
          <cell r="B6">
            <v>620765</v>
          </cell>
          <cell r="D6" t="str">
            <v>Administrative Combined Leadsheet</v>
          </cell>
          <cell r="E6" t="str">
            <v>!</v>
          </cell>
        </row>
        <row r="7">
          <cell r="A7">
            <v>2404864.4500000002</v>
          </cell>
          <cell r="B7">
            <v>2404864</v>
          </cell>
          <cell r="D7" t="str">
            <v>Administrative Combined Leadsheet</v>
          </cell>
          <cell r="E7" t="str">
            <v>!</v>
          </cell>
        </row>
        <row r="8">
          <cell r="A8">
            <v>1555845.97</v>
          </cell>
          <cell r="B8">
            <v>1555846</v>
          </cell>
          <cell r="D8" t="str">
            <v>Administrative Combined Leadsheet</v>
          </cell>
          <cell r="E8" t="str">
            <v>!</v>
          </cell>
        </row>
        <row r="9">
          <cell r="A9">
            <v>119014.37999999999</v>
          </cell>
          <cell r="B9">
            <v>119014</v>
          </cell>
          <cell r="D9" t="str">
            <v>Administrative Combined Leadsheet</v>
          </cell>
          <cell r="E9" t="str">
            <v>!</v>
          </cell>
        </row>
        <row r="10">
          <cell r="A10">
            <v>1413898.9800000002</v>
          </cell>
          <cell r="B10">
            <v>1413899</v>
          </cell>
          <cell r="D10" t="str">
            <v>Administrative Combined Leadsheet</v>
          </cell>
          <cell r="E10" t="str">
            <v>!</v>
          </cell>
        </row>
        <row r="11">
          <cell r="A11">
            <v>423663.33000000007</v>
          </cell>
          <cell r="B11">
            <v>423663</v>
          </cell>
          <cell r="D11" t="str">
            <v>Administrative Combined Leadsheet</v>
          </cell>
          <cell r="E11" t="str">
            <v>!</v>
          </cell>
        </row>
        <row r="12">
          <cell r="A12">
            <v>674792.71000000008</v>
          </cell>
          <cell r="B12">
            <v>674793</v>
          </cell>
          <cell r="D12" t="str">
            <v>Administrative Combined Leadsheet</v>
          </cell>
          <cell r="E12" t="str">
            <v>!</v>
          </cell>
        </row>
        <row r="13">
          <cell r="A13">
            <v>438998.77</v>
          </cell>
          <cell r="B13">
            <v>438999</v>
          </cell>
          <cell r="D13" t="str">
            <v>Administrative Combined Leadsheet</v>
          </cell>
          <cell r="E13" t="str">
            <v>!</v>
          </cell>
        </row>
        <row r="14">
          <cell r="A14">
            <v>210157.7</v>
          </cell>
          <cell r="B14">
            <v>210158</v>
          </cell>
          <cell r="D14" t="str">
            <v>Administrative Combined Leadsheet</v>
          </cell>
          <cell r="E14" t="str">
            <v>!</v>
          </cell>
        </row>
      </sheetData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DD Reserve calculation (2)"/>
      <sheetName val="Disclosure"/>
      <sheetName val="HO"/>
      <sheetName val="Transformation table"/>
      <sheetName val="Summary"/>
      <sheetName val="CHEPS"/>
      <sheetName val="LE"/>
      <sheetName val="BHPP"/>
      <sheetName val="Circularization"/>
      <sheetName val="Alternative procedures"/>
      <sheetName val="Kazenergo offsetting"/>
      <sheetName val="DD Reserve calculation"/>
      <sheetName val="DD Provision"/>
      <sheetName val="Discounting"/>
      <sheetName val="Список корректировок - 2002 год"/>
      <sheetName val="Notes receivable"/>
      <sheetName val="XREF"/>
      <sheetName val="Tickmarks"/>
      <sheetName val="HO (2)"/>
      <sheetName val="Kazakhenergo"/>
      <sheetName val="Disclosures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depreciation testing"/>
      <sheetName val="Additions testing"/>
      <sheetName val="Movement schedule"/>
      <sheetName val="AHEPS"/>
      <sheetName val="OshHPP"/>
      <sheetName val="Anlagevermögen"/>
      <sheetName val="Cust acc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XREF"/>
      <sheetName val="Tickmarks"/>
      <sheetName val="DD Reserve calculation"/>
      <sheetName val="Данные"/>
      <sheetName val="8250"/>
      <sheetName val="8140"/>
      <sheetName val="8145"/>
      <sheetName val="8113"/>
      <sheetName val="8200"/>
      <sheetName val="8082"/>
      <sheetName val="8180 (8181,8182)"/>
      <sheetName val="8210"/>
      <sheetName val="8070"/>
      <sheetName val="Fees and commissions"/>
      <sheetName val="Sheet2"/>
    </sheetNames>
    <sheetDataSet>
      <sheetData sheetId="0" refreshError="1"/>
      <sheetData sheetId="1" refreshError="1">
        <row r="2">
          <cell r="A2">
            <v>8942</v>
          </cell>
          <cell r="B2">
            <v>8942</v>
          </cell>
          <cell r="D2" t="str">
            <v>FEE AND COMMISSION EXPENSE Leadsheet</v>
          </cell>
          <cell r="E2" t="str">
            <v>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IT&amp;PP"/>
      <sheetName val="PIT&amp;PP(2)"/>
      <sheetName val="Расчет_Ин"/>
      <sheetName val="H-610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.1.1"/>
      <sheetName val="B.1.2"/>
      <sheetName val="B.1.3"/>
      <sheetName val="B.1.4"/>
      <sheetName val="Adj"/>
      <sheetName val="(unposted) Adj "/>
      <sheetName val="SMT"/>
      <sheetName val="deferred tax"/>
      <sheetName val="Trial balance"/>
      <sheetName val="Related parties"/>
      <sheetName val="Fees and comm"/>
      <sheetName val="Imploss"/>
      <sheetName val="Cash"/>
      <sheetName val="FA"/>
      <sheetName val="confirmation control"/>
      <sheetName val="GA"/>
      <sheetName val="Loans to customers"/>
      <sheetName val="Interest"/>
      <sheetName val="Placements with banks"/>
      <sheetName val="Capital adequacy"/>
      <sheetName val="PN"/>
      <sheetName val="OA"/>
      <sheetName val="Securities"/>
      <sheetName val="Customer Accounts"/>
      <sheetName val="Loans from banks"/>
      <sheetName val="forex"/>
      <sheetName val="OL"/>
      <sheetName val="Loans within IL"/>
      <sheetName val="Other income"/>
      <sheetName val="Commitments (N)"/>
      <sheetName val="Geograpical Analysis"/>
      <sheetName val="Maturity Analysis"/>
      <sheetName val="By months"/>
      <sheetName val="By decades"/>
      <sheetName val="By branches"/>
      <sheetName val="Bal by curr"/>
      <sheetName val="Bal by curr (2003)"/>
      <sheetName val="Maturity Analysis (2003)"/>
      <sheetName val="Interest rates"/>
      <sheetName val="Cust acc 2003"/>
      <sheetName val="PN 2003"/>
      <sheetName val="Loans 2003"/>
      <sheetName val="Loans 2004"/>
      <sheetName val="Cust acc 2004"/>
      <sheetName val="XREF"/>
      <sheetName val="DD Reserve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Апрель"/>
      <sheetName val="Июль"/>
      <sheetName val="Июнь"/>
      <sheetName val="DD Reserve calculation"/>
      <sheetName val="Balanc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summary"/>
      <sheetName val="Threshold Table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Март"/>
      <sheetName val="Сентябрь"/>
      <sheetName val="Квартал"/>
      <sheetName val="Январь"/>
      <sheetName val="Декабрь"/>
      <sheetName val="Ноябрь"/>
      <sheetName val="д.7.001"/>
      <sheetName val="Anlagevermöge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Intercompany transactions"/>
      <sheetName val="AHEPS"/>
      <sheetName val="OshHPP"/>
      <sheetName val="BHPP"/>
      <sheetName val="XREF"/>
      <sheetName val="t0_name"/>
      <sheetName val="PIT&amp;PP(2)"/>
      <sheetName val="XLR_NoRangeSheet"/>
      <sheetName val="А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п 15"/>
      <sheetName val="ЯНВАРЬ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Актив(1)"/>
      <sheetName val="Пасив(1)"/>
      <sheetName val="Актив (2)"/>
      <sheetName val="Пасив (2)"/>
      <sheetName val="Актив (3)"/>
      <sheetName val="Пасив (3)"/>
      <sheetName val="Актив (4)"/>
      <sheetName val="Пасив (4)"/>
      <sheetName val="Актив (5)"/>
      <sheetName val="Пасив (5)"/>
      <sheetName val="Баланс (месяц)"/>
      <sheetName val="Актив (месяц)"/>
      <sheetName val="Пасив (месяц)"/>
      <sheetName val="Лист1"/>
      <sheetName val="Лист2"/>
      <sheetName val="Лист3"/>
      <sheetName val="Лист4"/>
      <sheetName val="Сводная"/>
      <sheetName val="База"/>
      <sheetName val="5"/>
      <sheetName val="PIT&amp;PP(2)"/>
      <sheetName val="Нормативы"/>
      <sheetName val="сводУМЗ"/>
    </sheetNames>
    <sheetDataSet>
      <sheetData sheetId="0"/>
      <sheetData sheetId="1">
        <row r="1">
          <cell r="E1" t="str">
            <v>На отчетную дату</v>
          </cell>
        </row>
        <row r="2">
          <cell r="E2">
            <v>4</v>
          </cell>
        </row>
        <row r="5">
          <cell r="E5">
            <v>53.856000000000002</v>
          </cell>
        </row>
        <row r="6">
          <cell r="E6">
            <v>19.527999999999999</v>
          </cell>
        </row>
        <row r="7">
          <cell r="E7">
            <v>34.328000000000003</v>
          </cell>
        </row>
        <row r="9">
          <cell r="E9">
            <v>8060.7470000000003</v>
          </cell>
        </row>
        <row r="10">
          <cell r="E10">
            <v>2091.2350000000001</v>
          </cell>
        </row>
        <row r="11">
          <cell r="E11">
            <v>5969.5120000000006</v>
          </cell>
        </row>
        <row r="13">
          <cell r="E13">
            <v>0</v>
          </cell>
        </row>
        <row r="18">
          <cell r="E18">
            <v>6003.8400000000011</v>
          </cell>
        </row>
        <row r="21">
          <cell r="E21">
            <v>151.53899999999999</v>
          </cell>
        </row>
        <row r="29">
          <cell r="E29">
            <v>2826.4879999999998</v>
          </cell>
        </row>
        <row r="31">
          <cell r="E31">
            <v>5.1820000000000004</v>
          </cell>
        </row>
        <row r="32">
          <cell r="E32">
            <v>0</v>
          </cell>
        </row>
        <row r="33">
          <cell r="E33">
            <v>334.01900000000001</v>
          </cell>
        </row>
        <row r="34">
          <cell r="E34">
            <v>325.89</v>
          </cell>
        </row>
        <row r="35">
          <cell r="E35">
            <v>186059.27100000001</v>
          </cell>
        </row>
        <row r="36">
          <cell r="E36">
            <v>10347.741</v>
          </cell>
        </row>
        <row r="38">
          <cell r="E38">
            <v>1447.9359999999999</v>
          </cell>
        </row>
        <row r="39">
          <cell r="E39">
            <v>8868.1280000000006</v>
          </cell>
        </row>
        <row r="40">
          <cell r="E40">
            <v>31.677</v>
          </cell>
        </row>
        <row r="41">
          <cell r="E41">
            <v>0</v>
          </cell>
        </row>
        <row r="44">
          <cell r="E44">
            <v>200044.948</v>
          </cell>
        </row>
        <row r="45">
          <cell r="E45">
            <v>206048.788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Сводная"/>
      <sheetName val="ДДСАБ"/>
      <sheetName val="ДДСККБ"/>
      <sheetName val="Лист2"/>
      <sheetName val="Актив(1)"/>
      <sheetName val="Статьи"/>
      <sheetName val="АФ"/>
      <sheetName val="Форма2"/>
      <sheetName val="ЯНВАРЬ"/>
      <sheetName val="Конс "/>
      <sheetName val="Sheet1"/>
      <sheetName val="PP&amp;E mvt for 2003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B4" t="str">
            <v>1/3</v>
          </cell>
          <cell r="C4">
            <v>34428</v>
          </cell>
          <cell r="D4">
            <v>34521</v>
          </cell>
          <cell r="E4">
            <v>93</v>
          </cell>
          <cell r="F4">
            <v>72.650000000000006</v>
          </cell>
          <cell r="G4" t="str">
            <v>н/д</v>
          </cell>
          <cell r="H4">
            <v>148.93021640000001</v>
          </cell>
          <cell r="I4" t="str">
            <v>н/д</v>
          </cell>
          <cell r="J4">
            <v>38520</v>
          </cell>
          <cell r="K4">
            <v>2621300</v>
          </cell>
          <cell r="L4">
            <v>25500</v>
          </cell>
          <cell r="M4">
            <v>1852800</v>
          </cell>
          <cell r="N4" t="str">
            <v>н/д</v>
          </cell>
          <cell r="O4">
            <v>5</v>
          </cell>
          <cell r="P4">
            <v>100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ГКО-3</v>
          </cell>
        </row>
        <row r="5">
          <cell r="B5" t="str">
            <v>2/3</v>
          </cell>
          <cell r="C5">
            <v>34464</v>
          </cell>
          <cell r="D5">
            <v>34558</v>
          </cell>
          <cell r="E5">
            <v>94</v>
          </cell>
          <cell r="F5">
            <v>61.34</v>
          </cell>
          <cell r="G5" t="str">
            <v>н/д</v>
          </cell>
          <cell r="H5">
            <v>246.6225316</v>
          </cell>
          <cell r="I5">
            <v>5000000</v>
          </cell>
          <cell r="J5">
            <v>35800</v>
          </cell>
          <cell r="K5">
            <v>2192800</v>
          </cell>
          <cell r="L5">
            <v>37800</v>
          </cell>
          <cell r="M5">
            <v>2318600</v>
          </cell>
          <cell r="N5">
            <v>43.856000000000002</v>
          </cell>
          <cell r="O5">
            <v>7</v>
          </cell>
          <cell r="P5">
            <v>100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ГКО-3</v>
          </cell>
        </row>
        <row r="6">
          <cell r="B6" t="str">
            <v>3/3</v>
          </cell>
          <cell r="C6">
            <v>34491</v>
          </cell>
          <cell r="D6">
            <v>34585</v>
          </cell>
          <cell r="E6">
            <v>94</v>
          </cell>
          <cell r="F6">
            <v>55.65</v>
          </cell>
          <cell r="G6" t="str">
            <v>н/д</v>
          </cell>
          <cell r="H6">
            <v>311.84811910000002</v>
          </cell>
          <cell r="I6">
            <v>5000000</v>
          </cell>
          <cell r="J6">
            <v>26700</v>
          </cell>
          <cell r="K6">
            <v>1485800</v>
          </cell>
          <cell r="L6">
            <v>26700</v>
          </cell>
          <cell r="M6">
            <v>1485800</v>
          </cell>
          <cell r="N6">
            <v>29.716000000000001</v>
          </cell>
          <cell r="O6">
            <v>5</v>
          </cell>
          <cell r="P6">
            <v>100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ГКО-3</v>
          </cell>
        </row>
        <row r="7">
          <cell r="B7" t="str">
            <v>4/3</v>
          </cell>
          <cell r="C7">
            <v>34519</v>
          </cell>
          <cell r="D7">
            <v>34613</v>
          </cell>
          <cell r="E7">
            <v>94</v>
          </cell>
          <cell r="F7">
            <v>55.78</v>
          </cell>
          <cell r="G7" t="str">
            <v>н/д</v>
          </cell>
          <cell r="H7">
            <v>310.20999999999998</v>
          </cell>
          <cell r="I7">
            <v>3000000</v>
          </cell>
          <cell r="J7">
            <v>59400</v>
          </cell>
          <cell r="K7">
            <v>3203400</v>
          </cell>
          <cell r="L7">
            <v>52500</v>
          </cell>
          <cell r="M7">
            <v>2928300</v>
          </cell>
          <cell r="N7">
            <v>106.8</v>
          </cell>
          <cell r="O7">
            <v>6</v>
          </cell>
          <cell r="P7">
            <v>100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ГКО-3</v>
          </cell>
        </row>
        <row r="8">
          <cell r="B8" t="str">
            <v>5/3</v>
          </cell>
          <cell r="C8">
            <v>34543</v>
          </cell>
          <cell r="D8">
            <v>34637</v>
          </cell>
          <cell r="E8">
            <v>94</v>
          </cell>
          <cell r="F8">
            <v>55.79</v>
          </cell>
          <cell r="G8" t="str">
            <v>н/д</v>
          </cell>
          <cell r="H8">
            <v>310.08</v>
          </cell>
          <cell r="I8">
            <v>3000000</v>
          </cell>
          <cell r="J8">
            <v>57400</v>
          </cell>
          <cell r="K8">
            <v>3178500</v>
          </cell>
          <cell r="L8">
            <v>53600</v>
          </cell>
          <cell r="M8">
            <v>2990000</v>
          </cell>
          <cell r="N8">
            <v>106</v>
          </cell>
          <cell r="O8">
            <v>6</v>
          </cell>
          <cell r="P8">
            <v>100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ГКО-3</v>
          </cell>
        </row>
        <row r="9">
          <cell r="B9" t="str">
            <v>6/3</v>
          </cell>
          <cell r="C9">
            <v>34568</v>
          </cell>
          <cell r="D9">
            <v>34662</v>
          </cell>
          <cell r="E9">
            <v>94</v>
          </cell>
          <cell r="F9">
            <v>57</v>
          </cell>
          <cell r="G9" t="str">
            <v>н/д</v>
          </cell>
          <cell r="H9">
            <v>295.19</v>
          </cell>
          <cell r="I9">
            <v>2500000</v>
          </cell>
          <cell r="J9">
            <v>84400</v>
          </cell>
          <cell r="K9">
            <v>4641200</v>
          </cell>
          <cell r="L9">
            <v>43400</v>
          </cell>
          <cell r="M9">
            <v>2475000</v>
          </cell>
          <cell r="N9">
            <v>185.6</v>
          </cell>
          <cell r="O9">
            <v>6</v>
          </cell>
          <cell r="P9">
            <v>100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ГКО-3</v>
          </cell>
        </row>
        <row r="10">
          <cell r="B10" t="str">
            <v>7/3</v>
          </cell>
          <cell r="C10">
            <v>34603</v>
          </cell>
          <cell r="D10">
            <v>34696</v>
          </cell>
          <cell r="E10">
            <v>93</v>
          </cell>
          <cell r="F10">
            <v>59.05</v>
          </cell>
          <cell r="G10" t="str">
            <v>н/д</v>
          </cell>
          <cell r="H10">
            <v>274.33999999999997</v>
          </cell>
          <cell r="I10">
            <v>4000000</v>
          </cell>
          <cell r="J10">
            <v>92100</v>
          </cell>
          <cell r="K10">
            <v>4566600</v>
          </cell>
          <cell r="L10">
            <v>71100</v>
          </cell>
          <cell r="M10">
            <v>4198000</v>
          </cell>
          <cell r="N10">
            <v>114.2</v>
          </cell>
          <cell r="O10">
            <v>6</v>
          </cell>
          <cell r="P10">
            <v>100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ГКО-3</v>
          </cell>
        </row>
        <row r="11">
          <cell r="B11" t="str">
            <v>8/3</v>
          </cell>
          <cell r="C11">
            <v>34624</v>
          </cell>
          <cell r="D11">
            <v>34718</v>
          </cell>
          <cell r="E11">
            <v>94</v>
          </cell>
          <cell r="F11">
            <v>60.58</v>
          </cell>
          <cell r="G11" t="str">
            <v>н/д</v>
          </cell>
          <cell r="H11">
            <v>254.63</v>
          </cell>
          <cell r="I11">
            <v>7000000</v>
          </cell>
          <cell r="J11">
            <v>133300</v>
          </cell>
          <cell r="K11">
            <v>7975000</v>
          </cell>
          <cell r="L11">
            <v>113300</v>
          </cell>
          <cell r="M11">
            <v>6863000</v>
          </cell>
          <cell r="N11">
            <v>113.9</v>
          </cell>
          <cell r="O11">
            <v>5</v>
          </cell>
          <cell r="P11">
            <v>100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ГКО-3</v>
          </cell>
        </row>
        <row r="12">
          <cell r="B12" t="str">
            <v>9/3</v>
          </cell>
          <cell r="C12">
            <v>34638</v>
          </cell>
          <cell r="D12">
            <v>34732</v>
          </cell>
          <cell r="E12">
            <v>94</v>
          </cell>
          <cell r="F12">
            <v>61.3</v>
          </cell>
          <cell r="G12" t="str">
            <v>н/д</v>
          </cell>
          <cell r="H12">
            <v>247.04</v>
          </cell>
          <cell r="I12">
            <v>7000000</v>
          </cell>
          <cell r="J12">
            <v>182930</v>
          </cell>
          <cell r="K12">
            <v>11052200</v>
          </cell>
          <cell r="L12">
            <v>122109</v>
          </cell>
          <cell r="M12">
            <v>7485000</v>
          </cell>
          <cell r="N12">
            <v>157.9</v>
          </cell>
          <cell r="O12">
            <v>6</v>
          </cell>
          <cell r="P12">
            <v>100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ГКО-3</v>
          </cell>
        </row>
        <row r="13">
          <cell r="B13" t="str">
            <v>10/3</v>
          </cell>
          <cell r="C13">
            <v>34646</v>
          </cell>
          <cell r="D13">
            <v>34740</v>
          </cell>
          <cell r="E13">
            <v>94</v>
          </cell>
          <cell r="F13">
            <v>61.31</v>
          </cell>
          <cell r="G13" t="str">
            <v>н/д</v>
          </cell>
          <cell r="H13">
            <v>246.93</v>
          </cell>
          <cell r="I13">
            <v>10000000</v>
          </cell>
          <cell r="J13">
            <v>334600</v>
          </cell>
          <cell r="K13">
            <v>20336400</v>
          </cell>
          <cell r="L13">
            <v>236600</v>
          </cell>
          <cell r="M13">
            <v>14506000</v>
          </cell>
          <cell r="N13">
            <v>203.4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 t="str">
            <v>н/д</v>
          </cell>
          <cell r="T13" t="str">
            <v>ГКО-3</v>
          </cell>
        </row>
        <row r="14">
          <cell r="B14" t="str">
            <v>11/3</v>
          </cell>
          <cell r="C14">
            <v>34660</v>
          </cell>
          <cell r="D14">
            <v>34754</v>
          </cell>
          <cell r="E14">
            <v>94</v>
          </cell>
          <cell r="F14">
            <v>61.43</v>
          </cell>
          <cell r="G14" t="str">
            <v>н/д</v>
          </cell>
          <cell r="H14">
            <v>245.69</v>
          </cell>
          <cell r="I14">
            <v>15000000</v>
          </cell>
          <cell r="J14">
            <v>252000</v>
          </cell>
          <cell r="K14">
            <v>15508100</v>
          </cell>
          <cell r="L14">
            <v>241700</v>
          </cell>
          <cell r="M14">
            <v>14847000</v>
          </cell>
          <cell r="N14">
            <v>103.4</v>
          </cell>
          <cell r="O14">
            <v>6</v>
          </cell>
          <cell r="P14">
            <v>100</v>
          </cell>
          <cell r="Q14" t="str">
            <v>н/д</v>
          </cell>
          <cell r="R14" t="str">
            <v>н/д</v>
          </cell>
          <cell r="S14" t="str">
            <v>н/д</v>
          </cell>
          <cell r="T14" t="str">
            <v>ГКО-3</v>
          </cell>
        </row>
        <row r="15">
          <cell r="B15" t="str">
            <v>12/3</v>
          </cell>
          <cell r="C15">
            <v>34674</v>
          </cell>
          <cell r="D15">
            <v>34766</v>
          </cell>
          <cell r="E15">
            <v>92</v>
          </cell>
          <cell r="F15">
            <v>63.48</v>
          </cell>
          <cell r="G15" t="str">
            <v>н/д</v>
          </cell>
          <cell r="H15">
            <v>230.12</v>
          </cell>
          <cell r="I15">
            <v>20000000</v>
          </cell>
          <cell r="J15">
            <v>828300</v>
          </cell>
          <cell r="K15">
            <v>51412900</v>
          </cell>
          <cell r="L15">
            <v>351200</v>
          </cell>
          <cell r="M15">
            <v>22294000</v>
          </cell>
          <cell r="N15">
            <v>257.10000000000002</v>
          </cell>
          <cell r="O15">
            <v>10</v>
          </cell>
          <cell r="P15">
            <v>100</v>
          </cell>
          <cell r="Q15" t="str">
            <v>н/д</v>
          </cell>
          <cell r="R15" t="str">
            <v>н/д</v>
          </cell>
          <cell r="S15" t="str">
            <v>н/д</v>
          </cell>
          <cell r="T15" t="str">
            <v>ГКО-3</v>
          </cell>
        </row>
        <row r="16">
          <cell r="B16" t="str">
            <v>13/3</v>
          </cell>
          <cell r="C16">
            <v>34681</v>
          </cell>
          <cell r="D16">
            <v>34773</v>
          </cell>
          <cell r="E16">
            <v>92</v>
          </cell>
          <cell r="F16">
            <v>64.89</v>
          </cell>
          <cell r="G16" t="str">
            <v>н/д</v>
          </cell>
          <cell r="H16">
            <v>216.43</v>
          </cell>
          <cell r="I16">
            <v>25000000</v>
          </cell>
          <cell r="J16">
            <v>991590</v>
          </cell>
          <cell r="K16">
            <v>63379500</v>
          </cell>
          <cell r="L16">
            <v>417571</v>
          </cell>
          <cell r="M16">
            <v>27097000</v>
          </cell>
          <cell r="N16">
            <v>253.5</v>
          </cell>
          <cell r="O16">
            <v>8</v>
          </cell>
          <cell r="P16">
            <v>100</v>
          </cell>
          <cell r="Q16" t="str">
            <v>н/д</v>
          </cell>
          <cell r="R16" t="str">
            <v>н/д</v>
          </cell>
          <cell r="S16" t="str">
            <v>н/д</v>
          </cell>
          <cell r="T16" t="str">
            <v>ГКО-3</v>
          </cell>
        </row>
        <row r="17">
          <cell r="B17" t="str">
            <v>14/3</v>
          </cell>
          <cell r="C17">
            <v>34688</v>
          </cell>
          <cell r="D17">
            <v>34780</v>
          </cell>
          <cell r="E17">
            <v>92</v>
          </cell>
          <cell r="F17">
            <v>65.12</v>
          </cell>
          <cell r="G17" t="str">
            <v>н/д</v>
          </cell>
          <cell r="H17">
            <v>214.25</v>
          </cell>
          <cell r="I17">
            <v>35000000</v>
          </cell>
          <cell r="J17">
            <v>1734904</v>
          </cell>
          <cell r="K17">
            <v>112734500</v>
          </cell>
          <cell r="L17">
            <v>1210141</v>
          </cell>
          <cell r="M17">
            <v>78806000</v>
          </cell>
          <cell r="N17">
            <v>322.10000000000002</v>
          </cell>
          <cell r="O17">
            <v>8</v>
          </cell>
          <cell r="P17">
            <v>100</v>
          </cell>
          <cell r="Q17" t="str">
            <v>н/д</v>
          </cell>
          <cell r="R17" t="str">
            <v>н/д</v>
          </cell>
          <cell r="S17" t="str">
            <v>н/д</v>
          </cell>
          <cell r="T17" t="str">
            <v>ГКО-3</v>
          </cell>
        </row>
        <row r="18">
          <cell r="B18" t="str">
            <v>15/3</v>
          </cell>
          <cell r="C18">
            <v>34695</v>
          </cell>
          <cell r="D18">
            <v>34787</v>
          </cell>
          <cell r="E18">
            <v>92</v>
          </cell>
          <cell r="F18">
            <v>65.11</v>
          </cell>
          <cell r="G18" t="str">
            <v>н/д</v>
          </cell>
          <cell r="H18">
            <v>214.34</v>
          </cell>
          <cell r="I18">
            <v>40000000</v>
          </cell>
          <cell r="J18">
            <v>983264</v>
          </cell>
          <cell r="K18">
            <v>63742300</v>
          </cell>
          <cell r="L18">
            <v>668664</v>
          </cell>
          <cell r="M18">
            <v>43535000</v>
          </cell>
          <cell r="N18">
            <v>159.4</v>
          </cell>
          <cell r="O18">
            <v>5</v>
          </cell>
          <cell r="P18">
            <v>100</v>
          </cell>
          <cell r="Q18" t="str">
            <v>н/д</v>
          </cell>
          <cell r="R18" t="str">
            <v>н/д</v>
          </cell>
          <cell r="S18" t="str">
            <v>н/д</v>
          </cell>
          <cell r="T18" t="str">
            <v>ГКО-3</v>
          </cell>
        </row>
        <row r="19">
          <cell r="B19" t="str">
            <v>16/3</v>
          </cell>
          <cell r="C19">
            <v>34716</v>
          </cell>
          <cell r="D19">
            <v>34809</v>
          </cell>
          <cell r="E19">
            <v>93</v>
          </cell>
          <cell r="F19">
            <v>65.760000000000005</v>
          </cell>
          <cell r="G19" t="str">
            <v>н/д</v>
          </cell>
          <cell r="H19">
            <v>205.98</v>
          </cell>
          <cell r="I19">
            <v>45000000</v>
          </cell>
          <cell r="J19">
            <v>1584710</v>
          </cell>
          <cell r="K19">
            <v>104028300</v>
          </cell>
          <cell r="L19">
            <v>1369310</v>
          </cell>
          <cell r="M19">
            <v>90052000</v>
          </cell>
          <cell r="N19">
            <v>231.2</v>
          </cell>
          <cell r="O19">
            <v>6</v>
          </cell>
          <cell r="P19">
            <v>100</v>
          </cell>
          <cell r="Q19" t="str">
            <v>н/д</v>
          </cell>
          <cell r="R19" t="str">
            <v>н/д</v>
          </cell>
          <cell r="S19" t="str">
            <v>н/д</v>
          </cell>
          <cell r="T19" t="str">
            <v>ГКО-3</v>
          </cell>
        </row>
        <row r="20">
          <cell r="B20" t="str">
            <v>17/3</v>
          </cell>
          <cell r="C20">
            <v>34723</v>
          </cell>
          <cell r="D20">
            <v>34816</v>
          </cell>
          <cell r="E20">
            <v>93</v>
          </cell>
          <cell r="F20">
            <v>65.83</v>
          </cell>
          <cell r="G20" t="str">
            <v>н/д</v>
          </cell>
          <cell r="H20">
            <v>205.34</v>
          </cell>
          <cell r="I20">
            <v>60000000</v>
          </cell>
          <cell r="J20">
            <v>1467476</v>
          </cell>
          <cell r="K20">
            <v>105237200</v>
          </cell>
          <cell r="L20">
            <v>1444576</v>
          </cell>
          <cell r="M20">
            <v>95099000</v>
          </cell>
          <cell r="N20">
            <v>175.4</v>
          </cell>
          <cell r="O20">
            <v>7</v>
          </cell>
          <cell r="P20">
            <v>100</v>
          </cell>
          <cell r="Q20" t="str">
            <v>н/д</v>
          </cell>
          <cell r="R20" t="str">
            <v>н/д</v>
          </cell>
          <cell r="S20" t="str">
            <v>н/д</v>
          </cell>
          <cell r="T20" t="str">
            <v>ГКО-3</v>
          </cell>
        </row>
        <row r="21">
          <cell r="B21" t="str">
            <v>18/3</v>
          </cell>
          <cell r="C21">
            <v>34730</v>
          </cell>
          <cell r="D21">
            <v>34823</v>
          </cell>
          <cell r="E21">
            <v>93</v>
          </cell>
          <cell r="F21">
            <v>65.94</v>
          </cell>
          <cell r="G21" t="str">
            <v>н/д</v>
          </cell>
          <cell r="H21">
            <v>204.34</v>
          </cell>
          <cell r="I21">
            <v>70000000</v>
          </cell>
          <cell r="J21">
            <v>2023644</v>
          </cell>
          <cell r="K21">
            <v>133231200</v>
          </cell>
          <cell r="L21">
            <v>1354544</v>
          </cell>
          <cell r="M21">
            <v>89316000</v>
          </cell>
          <cell r="N21">
            <v>190.3</v>
          </cell>
          <cell r="O21">
            <v>7</v>
          </cell>
          <cell r="P21">
            <v>100</v>
          </cell>
          <cell r="Q21" t="str">
            <v>н/д</v>
          </cell>
          <cell r="R21" t="str">
            <v>н/д</v>
          </cell>
          <cell r="S21" t="str">
            <v>н/д</v>
          </cell>
          <cell r="T21" t="str">
            <v>ГКО-3</v>
          </cell>
        </row>
        <row r="22">
          <cell r="B22" t="str">
            <v>19/3</v>
          </cell>
          <cell r="C22">
            <v>34737</v>
          </cell>
          <cell r="D22">
            <v>34830</v>
          </cell>
          <cell r="E22">
            <v>93</v>
          </cell>
          <cell r="F22">
            <v>66.099999999999994</v>
          </cell>
          <cell r="G22" t="str">
            <v>н/д</v>
          </cell>
          <cell r="H22">
            <v>202.89</v>
          </cell>
          <cell r="I22">
            <v>80000000</v>
          </cell>
          <cell r="J22">
            <v>2406673</v>
          </cell>
          <cell r="K22">
            <v>158407100</v>
          </cell>
          <cell r="L22">
            <v>1199773</v>
          </cell>
          <cell r="M22">
            <v>79307000</v>
          </cell>
          <cell r="N22">
            <v>198</v>
          </cell>
          <cell r="O22">
            <v>7</v>
          </cell>
          <cell r="P22">
            <v>100</v>
          </cell>
          <cell r="Q22" t="str">
            <v>н/д</v>
          </cell>
          <cell r="R22" t="str">
            <v>н/д</v>
          </cell>
          <cell r="S22" t="str">
            <v>н/д</v>
          </cell>
          <cell r="T22" t="str">
            <v>ГКО-3</v>
          </cell>
        </row>
        <row r="23">
          <cell r="B23" t="str">
            <v>20/3</v>
          </cell>
          <cell r="C23">
            <v>34744</v>
          </cell>
          <cell r="D23">
            <v>34837</v>
          </cell>
          <cell r="E23">
            <v>93</v>
          </cell>
          <cell r="F23">
            <v>66.260000000000005</v>
          </cell>
          <cell r="G23" t="str">
            <v>н/д</v>
          </cell>
          <cell r="H23">
            <v>201.44</v>
          </cell>
          <cell r="I23">
            <v>50000000</v>
          </cell>
          <cell r="J23">
            <v>1457078</v>
          </cell>
          <cell r="K23">
            <v>96370200</v>
          </cell>
          <cell r="L23">
            <v>807378</v>
          </cell>
          <cell r="M23">
            <v>53498000</v>
          </cell>
          <cell r="N23">
            <v>192.7</v>
          </cell>
          <cell r="O23">
            <v>9</v>
          </cell>
          <cell r="P23">
            <v>100</v>
          </cell>
          <cell r="Q23" t="str">
            <v>н/д</v>
          </cell>
          <cell r="R23" t="str">
            <v>н/д</v>
          </cell>
          <cell r="S23" t="str">
            <v>н/д</v>
          </cell>
          <cell r="T23" t="str">
            <v>ГКО-3</v>
          </cell>
        </row>
        <row r="24">
          <cell r="B24" t="str">
            <v>21/3</v>
          </cell>
          <cell r="C24">
            <v>34751</v>
          </cell>
          <cell r="D24">
            <v>34844</v>
          </cell>
          <cell r="E24">
            <v>93</v>
          </cell>
          <cell r="F24">
            <v>66.42</v>
          </cell>
          <cell r="G24" t="str">
            <v>н/д</v>
          </cell>
          <cell r="H24">
            <v>200.01</v>
          </cell>
          <cell r="I24">
            <v>70000000</v>
          </cell>
          <cell r="J24">
            <v>1637593</v>
          </cell>
          <cell r="K24">
            <v>108626100</v>
          </cell>
          <cell r="L24">
            <v>1004493</v>
          </cell>
          <cell r="M24">
            <v>66720000</v>
          </cell>
          <cell r="N24">
            <v>155.19999999999999</v>
          </cell>
          <cell r="O24">
            <v>8</v>
          </cell>
          <cell r="P24">
            <v>100</v>
          </cell>
          <cell r="Q24" t="str">
            <v>н/д</v>
          </cell>
          <cell r="R24" t="str">
            <v>н/д</v>
          </cell>
          <cell r="S24" t="str">
            <v>н/д</v>
          </cell>
          <cell r="T24" t="str">
            <v>ГКО-3</v>
          </cell>
        </row>
        <row r="25">
          <cell r="B25" t="str">
            <v>22/3</v>
          </cell>
          <cell r="C25">
            <v>34758</v>
          </cell>
          <cell r="D25">
            <v>34851</v>
          </cell>
          <cell r="E25">
            <v>93</v>
          </cell>
          <cell r="F25">
            <v>66.48</v>
          </cell>
          <cell r="G25" t="str">
            <v>н/д</v>
          </cell>
          <cell r="H25">
            <v>199.47</v>
          </cell>
          <cell r="I25">
            <v>70000000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 t="str">
            <v>н/д</v>
          </cell>
          <cell r="T25" t="str">
            <v>ГКО-3</v>
          </cell>
        </row>
        <row r="26">
          <cell r="B26" t="str">
            <v>23/3</v>
          </cell>
          <cell r="C26">
            <v>34765</v>
          </cell>
          <cell r="D26">
            <v>34858</v>
          </cell>
          <cell r="E26">
            <v>93</v>
          </cell>
          <cell r="F26">
            <v>66.56</v>
          </cell>
          <cell r="G26" t="str">
            <v>н/д</v>
          </cell>
          <cell r="H26">
            <v>198.75</v>
          </cell>
          <cell r="I26">
            <v>70000000</v>
          </cell>
          <cell r="J26">
            <v>1789740</v>
          </cell>
          <cell r="K26">
            <v>119067600</v>
          </cell>
          <cell r="L26">
            <v>1148040</v>
          </cell>
          <cell r="M26">
            <v>76412000</v>
          </cell>
          <cell r="N26">
            <v>170.1</v>
          </cell>
          <cell r="O26">
            <v>9</v>
          </cell>
          <cell r="P26">
            <v>100</v>
          </cell>
          <cell r="Q26" t="str">
            <v>н/д</v>
          </cell>
          <cell r="R26" t="str">
            <v>н/д</v>
          </cell>
          <cell r="S26" t="str">
            <v>н/д</v>
          </cell>
          <cell r="T26" t="str">
            <v>ГКО-3</v>
          </cell>
        </row>
        <row r="27">
          <cell r="B27" t="str">
            <v>24/3</v>
          </cell>
          <cell r="C27">
            <v>34772</v>
          </cell>
          <cell r="D27">
            <v>34865</v>
          </cell>
          <cell r="E27">
            <v>93</v>
          </cell>
          <cell r="F27">
            <v>66.58</v>
          </cell>
          <cell r="G27" t="str">
            <v>н/д</v>
          </cell>
          <cell r="H27">
            <v>198.57</v>
          </cell>
          <cell r="I27">
            <v>73000000</v>
          </cell>
          <cell r="J27">
            <v>1484400</v>
          </cell>
          <cell r="K27">
            <v>98890200</v>
          </cell>
          <cell r="L27">
            <v>1288600</v>
          </cell>
          <cell r="M27">
            <v>85800000</v>
          </cell>
          <cell r="N27">
            <v>135.5</v>
          </cell>
          <cell r="O27">
            <v>9</v>
          </cell>
          <cell r="P27">
            <v>100</v>
          </cell>
          <cell r="Q27" t="str">
            <v>н/д</v>
          </cell>
          <cell r="R27" t="str">
            <v>н/д</v>
          </cell>
          <cell r="S27" t="str">
            <v>н/д</v>
          </cell>
          <cell r="T27" t="str">
            <v>ГКО-3</v>
          </cell>
        </row>
        <row r="28">
          <cell r="B28" t="str">
            <v>25/3</v>
          </cell>
          <cell r="C28">
            <v>34779</v>
          </cell>
          <cell r="D28">
            <v>34872</v>
          </cell>
          <cell r="E28">
            <v>93</v>
          </cell>
          <cell r="F28">
            <v>68.209999999999994</v>
          </cell>
          <cell r="G28" t="str">
            <v>н/д</v>
          </cell>
          <cell r="H28">
            <v>184.38</v>
          </cell>
          <cell r="I28">
            <v>80000000</v>
          </cell>
          <cell r="J28">
            <v>1666457</v>
          </cell>
          <cell r="K28">
            <v>113132300</v>
          </cell>
          <cell r="L28">
            <v>1329257</v>
          </cell>
          <cell r="M28">
            <v>90664000</v>
          </cell>
          <cell r="N28">
            <v>141.4</v>
          </cell>
          <cell r="O28">
            <v>9</v>
          </cell>
          <cell r="P28">
            <v>100</v>
          </cell>
          <cell r="Q28" t="str">
            <v>н/д</v>
          </cell>
          <cell r="R28" t="str">
            <v>н/д</v>
          </cell>
          <cell r="S28" t="str">
            <v>н/д</v>
          </cell>
          <cell r="T28" t="str">
            <v>ГКО-3</v>
          </cell>
        </row>
        <row r="29">
          <cell r="B29" t="str">
            <v>26/3</v>
          </cell>
          <cell r="C29">
            <v>34786</v>
          </cell>
          <cell r="D29">
            <v>34879</v>
          </cell>
          <cell r="E29">
            <v>93</v>
          </cell>
          <cell r="F29">
            <v>68.75</v>
          </cell>
          <cell r="G29" t="str">
            <v>н/д</v>
          </cell>
          <cell r="H29">
            <v>179.82</v>
          </cell>
          <cell r="I29">
            <v>85000000</v>
          </cell>
          <cell r="J29">
            <v>1891659</v>
          </cell>
          <cell r="K29">
            <v>129583900</v>
          </cell>
          <cell r="L29">
            <v>1097459</v>
          </cell>
          <cell r="M29">
            <v>75448000</v>
          </cell>
          <cell r="N29">
            <v>152.5</v>
          </cell>
          <cell r="O29">
            <v>10</v>
          </cell>
          <cell r="P29">
            <v>100</v>
          </cell>
          <cell r="Q29" t="str">
            <v>н/д</v>
          </cell>
          <cell r="R29" t="str">
            <v>н/д</v>
          </cell>
          <cell r="S29" t="str">
            <v>н/д</v>
          </cell>
          <cell r="T29" t="str">
            <v>ГКО-3</v>
          </cell>
        </row>
        <row r="30">
          <cell r="B30" t="str">
            <v>27/3</v>
          </cell>
          <cell r="C30">
            <v>34793</v>
          </cell>
          <cell r="D30">
            <v>34886</v>
          </cell>
          <cell r="E30">
            <v>93</v>
          </cell>
          <cell r="F30">
            <v>69.17</v>
          </cell>
          <cell r="G30" t="str">
            <v>н/д</v>
          </cell>
          <cell r="H30">
            <v>176.33</v>
          </cell>
          <cell r="I30">
            <v>85000000</v>
          </cell>
          <cell r="J30">
            <v>2114800</v>
          </cell>
          <cell r="K30">
            <v>146100000</v>
          </cell>
          <cell r="L30">
            <v>1712900</v>
          </cell>
          <cell r="M30">
            <v>118500000</v>
          </cell>
          <cell r="N30">
            <v>171.9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 t="str">
            <v>н/д</v>
          </cell>
          <cell r="T30" t="str">
            <v>ГКО-3</v>
          </cell>
        </row>
        <row r="31">
          <cell r="B31" t="str">
            <v>28/3</v>
          </cell>
          <cell r="C31">
            <v>34800</v>
          </cell>
          <cell r="D31">
            <v>34893</v>
          </cell>
          <cell r="E31">
            <v>93</v>
          </cell>
          <cell r="F31">
            <v>69.52</v>
          </cell>
          <cell r="G31" t="str">
            <v>н/д</v>
          </cell>
          <cell r="H31">
            <v>173.45</v>
          </cell>
          <cell r="I31">
            <v>105000000</v>
          </cell>
          <cell r="J31">
            <v>3524800</v>
          </cell>
          <cell r="K31">
            <v>244500000</v>
          </cell>
          <cell r="L31">
            <v>1473800</v>
          </cell>
          <cell r="M31">
            <v>102400000</v>
          </cell>
          <cell r="N31">
            <v>232.9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 t="str">
            <v>н/д</v>
          </cell>
          <cell r="T31" t="str">
            <v>ГКО-3</v>
          </cell>
        </row>
        <row r="32">
          <cell r="B32" t="str">
            <v>29/3</v>
          </cell>
          <cell r="C32">
            <v>34807</v>
          </cell>
          <cell r="D32">
            <v>34900</v>
          </cell>
          <cell r="E32">
            <v>93</v>
          </cell>
          <cell r="F32">
            <v>70.03</v>
          </cell>
          <cell r="G32" t="str">
            <v>н/д</v>
          </cell>
          <cell r="H32">
            <v>169.3</v>
          </cell>
          <cell r="I32">
            <v>115000000</v>
          </cell>
          <cell r="J32">
            <v>3643500</v>
          </cell>
          <cell r="K32">
            <v>255000000</v>
          </cell>
          <cell r="L32">
            <v>2115600</v>
          </cell>
          <cell r="M32">
            <v>148200000</v>
          </cell>
          <cell r="N32">
            <v>221.7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 t="str">
            <v>н/д</v>
          </cell>
          <cell r="T32" t="str">
            <v>ГКО-3</v>
          </cell>
        </row>
        <row r="33">
          <cell r="B33" t="str">
            <v>30/3</v>
          </cell>
          <cell r="C33">
            <v>34814</v>
          </cell>
          <cell r="D33">
            <v>34907</v>
          </cell>
          <cell r="E33">
            <v>93</v>
          </cell>
          <cell r="F33">
            <v>70.69</v>
          </cell>
          <cell r="G33" t="str">
            <v>н/д</v>
          </cell>
          <cell r="H33">
            <v>164.03</v>
          </cell>
          <cell r="I33">
            <v>130000000</v>
          </cell>
          <cell r="J33">
            <v>2999400</v>
          </cell>
          <cell r="K33">
            <v>211700000</v>
          </cell>
          <cell r="L33">
            <v>2010200</v>
          </cell>
          <cell r="M33">
            <v>142100000</v>
          </cell>
          <cell r="N33">
            <v>162.80000000000001</v>
          </cell>
          <cell r="O33" t="str">
            <v>н/д</v>
          </cell>
          <cell r="P33">
            <v>100</v>
          </cell>
          <cell r="Q33" t="str">
            <v>н/д</v>
          </cell>
          <cell r="R33" t="str">
            <v>н/д</v>
          </cell>
          <cell r="S33" t="str">
            <v>н/д</v>
          </cell>
          <cell r="T33" t="str">
            <v>ГКО-3</v>
          </cell>
        </row>
        <row r="34">
          <cell r="B34" t="str">
            <v>31/3</v>
          </cell>
          <cell r="C34">
            <v>34821</v>
          </cell>
          <cell r="D34">
            <v>34914</v>
          </cell>
          <cell r="E34">
            <v>93</v>
          </cell>
          <cell r="F34">
            <v>72.819999999999993</v>
          </cell>
          <cell r="G34" t="str">
            <v>н/д</v>
          </cell>
          <cell r="H34">
            <v>147.66</v>
          </cell>
          <cell r="I34">
            <v>140000000</v>
          </cell>
          <cell r="J34">
            <v>881100</v>
          </cell>
          <cell r="K34">
            <v>206300000</v>
          </cell>
          <cell r="L34">
            <v>1922600</v>
          </cell>
          <cell r="M34">
            <v>140000000</v>
          </cell>
          <cell r="N34">
            <v>147.4</v>
          </cell>
          <cell r="O34" t="str">
            <v>н/д</v>
          </cell>
          <cell r="P34">
            <v>100</v>
          </cell>
          <cell r="Q34" t="str">
            <v>н/д</v>
          </cell>
          <cell r="R34" t="str">
            <v>н/д</v>
          </cell>
          <cell r="S34" t="str">
            <v>н/д</v>
          </cell>
          <cell r="T34" t="str">
            <v>ГКО-3</v>
          </cell>
        </row>
        <row r="35">
          <cell r="B35" t="str">
            <v>32/3</v>
          </cell>
          <cell r="C35">
            <v>34829</v>
          </cell>
          <cell r="D35">
            <v>34921</v>
          </cell>
          <cell r="E35">
            <v>92</v>
          </cell>
          <cell r="F35">
            <v>74.12</v>
          </cell>
          <cell r="G35" t="str">
            <v>н/д</v>
          </cell>
          <cell r="H35">
            <v>139.66999999999999</v>
          </cell>
          <cell r="I35">
            <v>125000000</v>
          </cell>
          <cell r="J35">
            <v>3221600</v>
          </cell>
          <cell r="K35">
            <v>237600000</v>
          </cell>
          <cell r="L35">
            <v>1686500</v>
          </cell>
          <cell r="M35">
            <v>125000000</v>
          </cell>
          <cell r="N35">
            <v>190.1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 t="str">
            <v>н/д</v>
          </cell>
          <cell r="T35" t="str">
            <v>ГКО-3</v>
          </cell>
        </row>
        <row r="36">
          <cell r="B36" t="str">
            <v>33/3</v>
          </cell>
          <cell r="C36">
            <v>34835</v>
          </cell>
          <cell r="D36">
            <v>34928</v>
          </cell>
          <cell r="E36">
            <v>93</v>
          </cell>
          <cell r="F36">
            <v>75.900000000000006</v>
          </cell>
          <cell r="G36" t="str">
            <v>н/д</v>
          </cell>
          <cell r="H36">
            <v>125.61</v>
          </cell>
          <cell r="I36">
            <v>125000000</v>
          </cell>
          <cell r="J36">
            <v>4844500</v>
          </cell>
          <cell r="K36">
            <v>364400000</v>
          </cell>
          <cell r="L36">
            <v>1341300</v>
          </cell>
          <cell r="M36">
            <v>101800000</v>
          </cell>
          <cell r="N36">
            <v>291.5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 t="str">
            <v>н/д</v>
          </cell>
          <cell r="T36" t="str">
            <v>ГКО-3</v>
          </cell>
        </row>
        <row r="37">
          <cell r="B37" t="str">
            <v>34/3</v>
          </cell>
          <cell r="C37">
            <v>34842</v>
          </cell>
          <cell r="D37">
            <v>34935</v>
          </cell>
          <cell r="E37">
            <v>93</v>
          </cell>
          <cell r="F37">
            <v>77.31</v>
          </cell>
          <cell r="G37" t="str">
            <v>н/д</v>
          </cell>
          <cell r="H37">
            <v>116.11</v>
          </cell>
          <cell r="I37">
            <v>125000000</v>
          </cell>
          <cell r="J37">
            <v>5496400</v>
          </cell>
          <cell r="K37">
            <v>380900000</v>
          </cell>
          <cell r="L37">
            <v>1930600</v>
          </cell>
          <cell r="M37">
            <v>149200000</v>
          </cell>
          <cell r="N37">
            <v>304.7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 t="str">
            <v>н/д</v>
          </cell>
          <cell r="T37" t="str">
            <v>ГКО-3</v>
          </cell>
        </row>
        <row r="38">
          <cell r="B38" t="str">
            <v>35/3</v>
          </cell>
          <cell r="C38">
            <v>34849</v>
          </cell>
          <cell r="D38">
            <v>34942</v>
          </cell>
          <cell r="E38">
            <v>93</v>
          </cell>
          <cell r="F38">
            <v>79.900000000000006</v>
          </cell>
          <cell r="G38" t="str">
            <v>н/д</v>
          </cell>
          <cell r="H38">
            <v>99.52</v>
          </cell>
          <cell r="I38">
            <v>140000000</v>
          </cell>
          <cell r="J38">
            <v>7209800</v>
          </cell>
          <cell r="K38">
            <v>566900000</v>
          </cell>
          <cell r="L38">
            <v>2128800</v>
          </cell>
          <cell r="M38">
            <v>168170000</v>
          </cell>
          <cell r="N38">
            <v>404.9</v>
          </cell>
          <cell r="O38" t="str">
            <v>н/д</v>
          </cell>
          <cell r="P38">
            <v>100</v>
          </cell>
          <cell r="Q38" t="str">
            <v>н/д</v>
          </cell>
          <cell r="R38" t="str">
            <v>н/д</v>
          </cell>
          <cell r="S38" t="str">
            <v>н/д</v>
          </cell>
          <cell r="T38" t="str">
            <v>ГКО-3</v>
          </cell>
        </row>
        <row r="39">
          <cell r="B39" t="str">
            <v>36/3</v>
          </cell>
          <cell r="C39">
            <v>34856</v>
          </cell>
          <cell r="D39">
            <v>34949</v>
          </cell>
          <cell r="E39">
            <v>93</v>
          </cell>
          <cell r="F39">
            <v>86.6</v>
          </cell>
          <cell r="G39">
            <v>85.7</v>
          </cell>
          <cell r="H39">
            <v>61.21</v>
          </cell>
          <cell r="I39">
            <v>155000000</v>
          </cell>
          <cell r="J39">
            <v>9492800</v>
          </cell>
          <cell r="K39">
            <v>782700000</v>
          </cell>
          <cell r="L39">
            <v>1789800</v>
          </cell>
          <cell r="M39">
            <v>155000000</v>
          </cell>
          <cell r="N39">
            <v>505</v>
          </cell>
          <cell r="O39">
            <v>13</v>
          </cell>
          <cell r="P39">
            <v>100</v>
          </cell>
          <cell r="Q39" t="str">
            <v>н/д</v>
          </cell>
          <cell r="R39" t="str">
            <v>н/д</v>
          </cell>
          <cell r="S39" t="str">
            <v>н/д</v>
          </cell>
          <cell r="T39" t="str">
            <v>ГКО-3</v>
          </cell>
        </row>
        <row r="40">
          <cell r="B40" t="str">
            <v>37/3</v>
          </cell>
          <cell r="C40">
            <v>34863</v>
          </cell>
          <cell r="D40">
            <v>34959</v>
          </cell>
          <cell r="E40">
            <v>96</v>
          </cell>
          <cell r="F40">
            <v>90.58</v>
          </cell>
          <cell r="G40" t="str">
            <v>н/д</v>
          </cell>
          <cell r="H40">
            <v>39.83</v>
          </cell>
          <cell r="I40">
            <v>170000000</v>
          </cell>
          <cell r="J40">
            <v>10399400</v>
          </cell>
          <cell r="K40">
            <v>911000000</v>
          </cell>
          <cell r="L40">
            <v>2318000</v>
          </cell>
          <cell r="M40">
            <v>210000000</v>
          </cell>
          <cell r="N40">
            <v>535.9</v>
          </cell>
          <cell r="O40">
            <v>13</v>
          </cell>
          <cell r="P40">
            <v>100</v>
          </cell>
          <cell r="Q40" t="str">
            <v>н/д</v>
          </cell>
          <cell r="R40" t="str">
            <v>н/д</v>
          </cell>
          <cell r="S40" t="str">
            <v>н/д</v>
          </cell>
          <cell r="T40" t="str">
            <v>ГКО-3</v>
          </cell>
        </row>
        <row r="41">
          <cell r="B41" t="str">
            <v>38/3</v>
          </cell>
          <cell r="C41">
            <v>34870</v>
          </cell>
          <cell r="D41">
            <v>34963</v>
          </cell>
          <cell r="E41">
            <v>93</v>
          </cell>
          <cell r="F41">
            <v>86.85</v>
          </cell>
          <cell r="G41" t="str">
            <v>н/д</v>
          </cell>
          <cell r="H41">
            <v>59.9</v>
          </cell>
          <cell r="I41">
            <v>200000000</v>
          </cell>
          <cell r="J41">
            <v>9837200</v>
          </cell>
          <cell r="K41">
            <v>828000000</v>
          </cell>
          <cell r="L41">
            <v>2307100</v>
          </cell>
          <cell r="M41">
            <v>200400000</v>
          </cell>
          <cell r="N41">
            <v>414</v>
          </cell>
          <cell r="O41">
            <v>11</v>
          </cell>
          <cell r="P41">
            <v>100</v>
          </cell>
          <cell r="Q41" t="str">
            <v>н/д</v>
          </cell>
          <cell r="R41" t="str">
            <v>н/д</v>
          </cell>
          <cell r="S41" t="str">
            <v>н/д</v>
          </cell>
          <cell r="T41" t="str">
            <v>ГКО-3</v>
          </cell>
        </row>
        <row r="42">
          <cell r="B42" t="str">
            <v>39/3</v>
          </cell>
          <cell r="C42">
            <v>34877</v>
          </cell>
          <cell r="D42">
            <v>34970</v>
          </cell>
          <cell r="E42">
            <v>93</v>
          </cell>
          <cell r="F42">
            <v>88.8</v>
          </cell>
          <cell r="G42" t="str">
            <v>н/д</v>
          </cell>
          <cell r="H42">
            <v>49.9</v>
          </cell>
          <cell r="I42">
            <v>200000000</v>
          </cell>
          <cell r="J42">
            <v>8725800</v>
          </cell>
          <cell r="K42">
            <v>764500000</v>
          </cell>
          <cell r="L42">
            <v>2281700</v>
          </cell>
          <cell r="M42">
            <v>202600000</v>
          </cell>
          <cell r="N42">
            <v>382.3</v>
          </cell>
          <cell r="O42">
            <v>12</v>
          </cell>
          <cell r="P42">
            <v>100</v>
          </cell>
          <cell r="Q42" t="str">
            <v>н/д</v>
          </cell>
          <cell r="R42" t="str">
            <v>н/д</v>
          </cell>
          <cell r="S42" t="str">
            <v>н/д</v>
          </cell>
          <cell r="T42" t="str">
            <v>ГКО-3</v>
          </cell>
        </row>
        <row r="43">
          <cell r="B43" t="str">
            <v>40/3</v>
          </cell>
          <cell r="C43">
            <v>34884</v>
          </cell>
          <cell r="D43">
            <v>34977</v>
          </cell>
          <cell r="E43">
            <v>93</v>
          </cell>
          <cell r="F43">
            <v>88.89</v>
          </cell>
          <cell r="G43">
            <v>88.64</v>
          </cell>
          <cell r="H43">
            <v>49.44</v>
          </cell>
          <cell r="I43">
            <v>200000000</v>
          </cell>
          <cell r="J43">
            <v>11855900</v>
          </cell>
          <cell r="K43">
            <v>1046200000</v>
          </cell>
          <cell r="L43">
            <v>2295200</v>
          </cell>
          <cell r="M43">
            <v>204000000</v>
          </cell>
          <cell r="N43">
            <v>523.1</v>
          </cell>
          <cell r="O43">
            <v>13</v>
          </cell>
          <cell r="P43">
            <v>100</v>
          </cell>
          <cell r="Q43" t="str">
            <v>н/д</v>
          </cell>
          <cell r="R43" t="str">
            <v>н/д</v>
          </cell>
          <cell r="S43" t="str">
            <v>н/д</v>
          </cell>
          <cell r="T43" t="str">
            <v>ГКО-3</v>
          </cell>
        </row>
        <row r="44">
          <cell r="B44" t="str">
            <v>41/3</v>
          </cell>
          <cell r="C44">
            <v>34891</v>
          </cell>
          <cell r="D44">
            <v>34984</v>
          </cell>
          <cell r="E44">
            <v>93</v>
          </cell>
          <cell r="F44">
            <v>89.86</v>
          </cell>
          <cell r="G44">
            <v>89.7</v>
          </cell>
          <cell r="H44">
            <v>44.64</v>
          </cell>
          <cell r="I44">
            <v>225000000</v>
          </cell>
          <cell r="J44">
            <v>12118700</v>
          </cell>
          <cell r="K44">
            <v>1080300000</v>
          </cell>
          <cell r="L44">
            <v>2503900</v>
          </cell>
          <cell r="M44">
            <v>225000000</v>
          </cell>
          <cell r="N44">
            <v>480.1</v>
          </cell>
          <cell r="O44">
            <v>12</v>
          </cell>
          <cell r="P44">
            <v>100</v>
          </cell>
          <cell r="Q44" t="str">
            <v>н/д</v>
          </cell>
          <cell r="R44" t="str">
            <v>н/д</v>
          </cell>
          <cell r="S44" t="str">
            <v>н/д</v>
          </cell>
          <cell r="T44" t="str">
            <v>ГКО-3</v>
          </cell>
        </row>
        <row r="45">
          <cell r="B45" t="str">
            <v>42/3</v>
          </cell>
          <cell r="C45">
            <v>34898</v>
          </cell>
          <cell r="D45">
            <v>34991</v>
          </cell>
          <cell r="E45">
            <v>93</v>
          </cell>
          <cell r="F45">
            <v>90.33</v>
          </cell>
          <cell r="G45" t="str">
            <v>н/д</v>
          </cell>
          <cell r="H45">
            <v>42.35</v>
          </cell>
          <cell r="I45">
            <v>225000000</v>
          </cell>
          <cell r="J45">
            <v>9529800</v>
          </cell>
          <cell r="K45">
            <v>857200000</v>
          </cell>
          <cell r="L45">
            <v>2795400</v>
          </cell>
          <cell r="M45">
            <v>252500000</v>
          </cell>
          <cell r="N45">
            <v>381</v>
          </cell>
          <cell r="O45">
            <v>7</v>
          </cell>
          <cell r="P45">
            <v>100</v>
          </cell>
          <cell r="Q45" t="str">
            <v>н/д</v>
          </cell>
          <cell r="R45" t="str">
            <v>н/д</v>
          </cell>
          <cell r="S45" t="str">
            <v>н/д</v>
          </cell>
          <cell r="T45" t="str">
            <v>ГКО-3</v>
          </cell>
        </row>
        <row r="46">
          <cell r="B46" t="str">
            <v>1/6</v>
          </cell>
          <cell r="C46">
            <v>34904</v>
          </cell>
          <cell r="D46">
            <v>35090</v>
          </cell>
          <cell r="E46">
            <v>186</v>
          </cell>
          <cell r="F46">
            <v>79.19</v>
          </cell>
          <cell r="H46">
            <v>52.27</v>
          </cell>
          <cell r="I46">
            <v>60000000</v>
          </cell>
          <cell r="J46">
            <v>5823200</v>
          </cell>
          <cell r="K46">
            <v>398600000</v>
          </cell>
          <cell r="L46">
            <v>756970</v>
          </cell>
          <cell r="M46">
            <v>60000022</v>
          </cell>
          <cell r="N46">
            <v>664.3</v>
          </cell>
          <cell r="P46">
            <v>100</v>
          </cell>
          <cell r="T46" t="str">
            <v>ГКО-6</v>
          </cell>
        </row>
        <row r="47">
          <cell r="B47" t="str">
            <v>43/3</v>
          </cell>
          <cell r="C47">
            <v>34905</v>
          </cell>
          <cell r="D47">
            <v>34998</v>
          </cell>
          <cell r="E47">
            <v>93</v>
          </cell>
          <cell r="F47">
            <v>90.65</v>
          </cell>
          <cell r="G47" t="str">
            <v>н/д</v>
          </cell>
          <cell r="H47">
            <v>40.799999999999997</v>
          </cell>
          <cell r="I47">
            <v>250000000</v>
          </cell>
          <cell r="J47">
            <v>10621300</v>
          </cell>
          <cell r="K47">
            <v>958800000</v>
          </cell>
          <cell r="L47">
            <v>2774600</v>
          </cell>
          <cell r="M47">
            <v>251500000</v>
          </cell>
          <cell r="N47">
            <v>383.5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 t="str">
            <v>н/д</v>
          </cell>
          <cell r="T47" t="str">
            <v>ГКО-3</v>
          </cell>
        </row>
        <row r="48">
          <cell r="B48" t="str">
            <v>44/3</v>
          </cell>
          <cell r="C48">
            <v>34912</v>
          </cell>
          <cell r="D48">
            <v>35005</v>
          </cell>
          <cell r="E48">
            <v>93</v>
          </cell>
          <cell r="F48">
            <v>91</v>
          </cell>
          <cell r="G48" t="str">
            <v>н/д</v>
          </cell>
          <cell r="H48">
            <v>39.130000000000003</v>
          </cell>
          <cell r="I48">
            <v>265000000</v>
          </cell>
          <cell r="J48">
            <v>10758000</v>
          </cell>
          <cell r="K48">
            <v>976100000</v>
          </cell>
          <cell r="L48">
            <v>2947000</v>
          </cell>
          <cell r="M48">
            <v>268200000</v>
          </cell>
          <cell r="N48">
            <v>368.3</v>
          </cell>
          <cell r="O48" t="str">
            <v>н/д</v>
          </cell>
          <cell r="P48">
            <v>100</v>
          </cell>
          <cell r="Q48" t="str">
            <v>н/д</v>
          </cell>
          <cell r="R48" t="str">
            <v>н/д</v>
          </cell>
          <cell r="S48" t="str">
            <v>н/д</v>
          </cell>
          <cell r="T48" t="str">
            <v>ГКО-3</v>
          </cell>
        </row>
        <row r="49">
          <cell r="B49" t="str">
            <v>45/3</v>
          </cell>
          <cell r="C49">
            <v>34919</v>
          </cell>
          <cell r="D49">
            <v>35012</v>
          </cell>
          <cell r="E49">
            <v>93</v>
          </cell>
          <cell r="F49">
            <v>91.12</v>
          </cell>
          <cell r="G49" t="str">
            <v>н/д</v>
          </cell>
          <cell r="H49">
            <v>38.549999999999997</v>
          </cell>
          <cell r="I49">
            <v>280000000</v>
          </cell>
          <cell r="J49">
            <v>11347500</v>
          </cell>
          <cell r="K49">
            <v>1022600000</v>
          </cell>
          <cell r="L49">
            <v>2909900</v>
          </cell>
          <cell r="M49">
            <v>265100000</v>
          </cell>
          <cell r="N49">
            <v>365.2</v>
          </cell>
          <cell r="O49" t="str">
            <v>н/д</v>
          </cell>
          <cell r="P49">
            <v>100</v>
          </cell>
          <cell r="Q49" t="str">
            <v>н/д</v>
          </cell>
          <cell r="R49" t="str">
            <v>н/д</v>
          </cell>
          <cell r="S49" t="str">
            <v>н/д</v>
          </cell>
          <cell r="T49" t="str">
            <v>ГКО-3</v>
          </cell>
        </row>
        <row r="50">
          <cell r="B50" t="str">
            <v>46/3</v>
          </cell>
          <cell r="C50">
            <v>34926</v>
          </cell>
          <cell r="D50">
            <v>35019</v>
          </cell>
          <cell r="E50">
            <v>93</v>
          </cell>
          <cell r="F50">
            <v>90.7</v>
          </cell>
          <cell r="G50">
            <v>89.18</v>
          </cell>
          <cell r="H50">
            <v>40.56</v>
          </cell>
          <cell r="I50">
            <v>300000000</v>
          </cell>
          <cell r="J50">
            <v>3307600</v>
          </cell>
          <cell r="K50">
            <v>300000000</v>
          </cell>
          <cell r="L50">
            <v>3307600</v>
          </cell>
          <cell r="M50">
            <v>300000000</v>
          </cell>
          <cell r="N50">
            <v>100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 t="str">
            <v>н/д</v>
          </cell>
          <cell r="T50" t="str">
            <v>ГКО-3</v>
          </cell>
        </row>
        <row r="51">
          <cell r="B51" t="str">
            <v>2/6</v>
          </cell>
          <cell r="C51">
            <v>34932</v>
          </cell>
          <cell r="D51">
            <v>35118</v>
          </cell>
          <cell r="E51">
            <v>186</v>
          </cell>
          <cell r="F51">
            <v>79.66</v>
          </cell>
          <cell r="H51">
            <v>50.79</v>
          </cell>
          <cell r="I51">
            <v>40000000</v>
          </cell>
          <cell r="J51">
            <v>651800</v>
          </cell>
          <cell r="K51">
            <v>51400000</v>
          </cell>
          <cell r="L51">
            <v>502133</v>
          </cell>
          <cell r="M51">
            <v>40000003</v>
          </cell>
          <cell r="N51">
            <v>128.5</v>
          </cell>
          <cell r="P51">
            <v>100</v>
          </cell>
          <cell r="T51" t="str">
            <v>ГКО-6</v>
          </cell>
        </row>
        <row r="52">
          <cell r="B52" t="str">
            <v>47/3</v>
          </cell>
          <cell r="C52">
            <v>34933</v>
          </cell>
          <cell r="D52">
            <v>35026</v>
          </cell>
          <cell r="E52">
            <v>93</v>
          </cell>
          <cell r="F52">
            <v>89.73</v>
          </cell>
          <cell r="G52" t="str">
            <v>н/д</v>
          </cell>
          <cell r="H52">
            <v>45.28</v>
          </cell>
          <cell r="I52">
            <v>200000000</v>
          </cell>
          <cell r="J52">
            <v>1850500</v>
          </cell>
          <cell r="K52">
            <v>165800000</v>
          </cell>
          <cell r="L52">
            <v>1676300</v>
          </cell>
          <cell r="M52">
            <v>150400000</v>
          </cell>
          <cell r="N52">
            <v>82.9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 t="str">
            <v>н/д</v>
          </cell>
          <cell r="T52" t="str">
            <v>ГКО-3</v>
          </cell>
        </row>
        <row r="53">
          <cell r="B53" t="str">
            <v>48/3</v>
          </cell>
          <cell r="C53">
            <v>34940</v>
          </cell>
          <cell r="D53">
            <v>35033</v>
          </cell>
          <cell r="E53">
            <v>93</v>
          </cell>
          <cell r="F53">
            <v>89.29</v>
          </cell>
          <cell r="G53">
            <v>88.2</v>
          </cell>
          <cell r="H53">
            <v>47.45</v>
          </cell>
          <cell r="I53">
            <v>215000000</v>
          </cell>
          <cell r="J53">
            <v>1337200</v>
          </cell>
          <cell r="K53">
            <v>119400000</v>
          </cell>
          <cell r="L53">
            <v>1337200</v>
          </cell>
          <cell r="M53">
            <v>119400000</v>
          </cell>
          <cell r="N53">
            <v>55.5</v>
          </cell>
          <cell r="O53" t="str">
            <v>н/д</v>
          </cell>
          <cell r="P53">
            <v>100</v>
          </cell>
          <cell r="Q53" t="str">
            <v>н/д</v>
          </cell>
          <cell r="R53" t="str">
            <v>н/д</v>
          </cell>
          <cell r="S53" t="str">
            <v>н/д</v>
          </cell>
          <cell r="T53" t="str">
            <v>ГКО-3</v>
          </cell>
        </row>
        <row r="54">
          <cell r="B54" t="str">
            <v>49/3</v>
          </cell>
          <cell r="C54">
            <v>34947</v>
          </cell>
          <cell r="D54">
            <v>35040</v>
          </cell>
          <cell r="E54">
            <v>93</v>
          </cell>
          <cell r="F54">
            <v>88.45</v>
          </cell>
          <cell r="G54">
            <v>86.5</v>
          </cell>
          <cell r="H54">
            <v>51.66</v>
          </cell>
          <cell r="I54">
            <v>180000000</v>
          </cell>
          <cell r="J54">
            <v>522200</v>
          </cell>
          <cell r="K54">
            <v>46200000</v>
          </cell>
          <cell r="L54">
            <v>522200</v>
          </cell>
          <cell r="M54">
            <v>46200000</v>
          </cell>
          <cell r="N54">
            <v>25.7</v>
          </cell>
          <cell r="O54" t="str">
            <v>н/д</v>
          </cell>
          <cell r="P54">
            <v>100</v>
          </cell>
          <cell r="Q54" t="str">
            <v>н/д</v>
          </cell>
          <cell r="R54" t="str">
            <v>н/д</v>
          </cell>
          <cell r="S54" t="str">
            <v>н/д</v>
          </cell>
          <cell r="T54" t="str">
            <v>ГКО-3</v>
          </cell>
        </row>
        <row r="55">
          <cell r="B55" t="str">
            <v>50/3</v>
          </cell>
          <cell r="C55">
            <v>34954</v>
          </cell>
          <cell r="D55">
            <v>35047</v>
          </cell>
          <cell r="E55">
            <v>93</v>
          </cell>
          <cell r="F55">
            <v>88.18</v>
          </cell>
          <cell r="G55" t="str">
            <v>н/д</v>
          </cell>
          <cell r="H55">
            <v>53.03</v>
          </cell>
          <cell r="I55">
            <v>240000000</v>
          </cell>
          <cell r="J55">
            <v>5215700</v>
          </cell>
          <cell r="K55">
            <v>457400000</v>
          </cell>
          <cell r="L55">
            <v>2715500</v>
          </cell>
          <cell r="M55">
            <v>240000000</v>
          </cell>
          <cell r="N55">
            <v>190.6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 t="str">
            <v>н/д</v>
          </cell>
          <cell r="T55" t="str">
            <v>ГКО-3</v>
          </cell>
        </row>
        <row r="56">
          <cell r="B56" t="str">
            <v>3/6</v>
          </cell>
          <cell r="C56">
            <v>34960</v>
          </cell>
          <cell r="D56">
            <v>35146</v>
          </cell>
          <cell r="E56">
            <v>186</v>
          </cell>
          <cell r="F56">
            <v>76.56</v>
          </cell>
          <cell r="G56" t="str">
            <v>н/д</v>
          </cell>
          <cell r="H56">
            <v>60.9</v>
          </cell>
          <cell r="I56">
            <v>40000000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T56" t="str">
            <v>ГКО-6</v>
          </cell>
        </row>
        <row r="57">
          <cell r="B57" t="str">
            <v>51/3</v>
          </cell>
          <cell r="C57">
            <v>34961</v>
          </cell>
          <cell r="D57">
            <v>35054</v>
          </cell>
          <cell r="E57">
            <v>93</v>
          </cell>
          <cell r="F57">
            <v>87.52</v>
          </cell>
          <cell r="G57">
            <v>87.47</v>
          </cell>
          <cell r="H57">
            <v>56.41</v>
          </cell>
          <cell r="I57">
            <v>240000000</v>
          </cell>
          <cell r="J57">
            <v>2743800</v>
          </cell>
          <cell r="K57">
            <v>240000000</v>
          </cell>
          <cell r="L57">
            <v>2170691</v>
          </cell>
          <cell r="M57">
            <v>190000000</v>
          </cell>
          <cell r="N57">
            <v>100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 t="str">
            <v>н/д</v>
          </cell>
          <cell r="T57" t="str">
            <v>ГКО-3</v>
          </cell>
        </row>
        <row r="58">
          <cell r="B58" t="str">
            <v>52/3</v>
          </cell>
          <cell r="C58">
            <v>34968</v>
          </cell>
          <cell r="D58">
            <v>35061</v>
          </cell>
          <cell r="E58">
            <v>93</v>
          </cell>
          <cell r="F58">
            <v>87.48</v>
          </cell>
          <cell r="G58">
            <v>87.06</v>
          </cell>
          <cell r="H58">
            <v>56.62</v>
          </cell>
          <cell r="I58">
            <v>230000000</v>
          </cell>
          <cell r="J58">
            <v>4706600</v>
          </cell>
          <cell r="K58">
            <v>409200000</v>
          </cell>
          <cell r="L58">
            <v>2633335</v>
          </cell>
          <cell r="M58">
            <v>230400000</v>
          </cell>
          <cell r="N58">
            <v>177.9</v>
          </cell>
          <cell r="O58" t="str">
            <v>н/д</v>
          </cell>
          <cell r="P58">
            <v>100</v>
          </cell>
          <cell r="Q58" t="str">
            <v>н/д</v>
          </cell>
          <cell r="R58" t="str">
            <v>н/д</v>
          </cell>
          <cell r="S58" t="str">
            <v>н/д</v>
          </cell>
          <cell r="T58" t="str">
            <v>ГКО-3</v>
          </cell>
        </row>
        <row r="59">
          <cell r="B59" t="str">
            <v>53/3</v>
          </cell>
          <cell r="C59">
            <v>34975</v>
          </cell>
          <cell r="D59">
            <v>35068</v>
          </cell>
          <cell r="E59">
            <v>93</v>
          </cell>
          <cell r="F59">
            <v>87.2</v>
          </cell>
          <cell r="G59">
            <v>87.76</v>
          </cell>
          <cell r="H59">
            <v>58.07</v>
          </cell>
          <cell r="I59">
            <v>240000000</v>
          </cell>
          <cell r="J59" t="str">
            <v>н/д</v>
          </cell>
          <cell r="K59" t="str">
            <v>н/д</v>
          </cell>
          <cell r="L59">
            <v>2714910</v>
          </cell>
          <cell r="M59">
            <v>236738709</v>
          </cell>
          <cell r="N59" t="str">
            <v>н/д</v>
          </cell>
          <cell r="O59" t="str">
            <v>н/д</v>
          </cell>
          <cell r="P59">
            <v>100</v>
          </cell>
          <cell r="Q59" t="str">
            <v>н/д</v>
          </cell>
          <cell r="R59" t="str">
            <v>н/д</v>
          </cell>
          <cell r="S59" t="str">
            <v>н/д</v>
          </cell>
          <cell r="T59" t="str">
            <v>ГКО-3</v>
          </cell>
        </row>
        <row r="60">
          <cell r="B60" t="str">
            <v>54/3</v>
          </cell>
          <cell r="C60">
            <v>34982</v>
          </cell>
          <cell r="D60">
            <v>35075</v>
          </cell>
          <cell r="E60">
            <v>93</v>
          </cell>
          <cell r="F60">
            <v>87.3</v>
          </cell>
          <cell r="G60">
            <v>86.9</v>
          </cell>
          <cell r="H60">
            <v>57.55</v>
          </cell>
          <cell r="I60">
            <v>260000000</v>
          </cell>
          <cell r="J60" t="str">
            <v>н/д</v>
          </cell>
          <cell r="K60" t="str">
            <v>н/д</v>
          </cell>
          <cell r="L60">
            <v>2978000</v>
          </cell>
          <cell r="M60">
            <v>259999978</v>
          </cell>
          <cell r="N60" t="str">
            <v>н/д</v>
          </cell>
          <cell r="O60">
            <v>15</v>
          </cell>
          <cell r="P60">
            <v>100</v>
          </cell>
          <cell r="Q60">
            <v>90</v>
          </cell>
          <cell r="R60">
            <v>20</v>
          </cell>
          <cell r="S60">
            <v>30</v>
          </cell>
          <cell r="T60" t="str">
            <v>ГКО-3</v>
          </cell>
        </row>
        <row r="61">
          <cell r="B61" t="str">
            <v>55/3</v>
          </cell>
          <cell r="C61">
            <v>34989</v>
          </cell>
          <cell r="D61">
            <v>35082</v>
          </cell>
          <cell r="E61">
            <v>93</v>
          </cell>
          <cell r="F61">
            <v>87.32</v>
          </cell>
          <cell r="G61">
            <v>87.08</v>
          </cell>
          <cell r="H61">
            <v>57.45</v>
          </cell>
          <cell r="I61">
            <v>295000000</v>
          </cell>
          <cell r="J61" t="str">
            <v>н/д</v>
          </cell>
          <cell r="K61" t="str">
            <v>н/д</v>
          </cell>
          <cell r="L61">
            <v>3378609</v>
          </cell>
          <cell r="M61">
            <v>295020000</v>
          </cell>
          <cell r="N61" t="str">
            <v>н/д</v>
          </cell>
          <cell r="O61">
            <v>12</v>
          </cell>
          <cell r="P61">
            <v>100</v>
          </cell>
          <cell r="Q61">
            <v>90</v>
          </cell>
          <cell r="R61">
            <v>20</v>
          </cell>
          <cell r="S61">
            <v>30</v>
          </cell>
          <cell r="T61" t="str">
            <v>ГКО-3</v>
          </cell>
        </row>
        <row r="62">
          <cell r="B62" t="str">
            <v>8/n</v>
          </cell>
          <cell r="C62">
            <v>34990</v>
          </cell>
          <cell r="D62">
            <v>35004</v>
          </cell>
          <cell r="E62">
            <v>14</v>
          </cell>
          <cell r="F62">
            <v>98.38</v>
          </cell>
          <cell r="G62">
            <v>98.05</v>
          </cell>
          <cell r="H62">
            <v>45.6</v>
          </cell>
          <cell r="I62">
            <v>500000000</v>
          </cell>
          <cell r="J62" t="str">
            <v>н/д</v>
          </cell>
          <cell r="K62" t="str">
            <v>н/д</v>
          </cell>
          <cell r="L62" t="str">
            <v>н/д</v>
          </cell>
          <cell r="M62">
            <v>500000000</v>
          </cell>
          <cell r="N62" t="str">
            <v>н/д</v>
          </cell>
          <cell r="O62">
            <v>8</v>
          </cell>
          <cell r="P62">
            <v>100</v>
          </cell>
          <cell r="T62" t="str">
            <v>Ноты-14</v>
          </cell>
        </row>
        <row r="63">
          <cell r="B63" t="str">
            <v>4/6</v>
          </cell>
          <cell r="C63">
            <v>34995</v>
          </cell>
          <cell r="D63">
            <v>35181</v>
          </cell>
          <cell r="E63">
            <v>186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50000000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30</v>
          </cell>
          <cell r="T63" t="str">
            <v>ГКО-6</v>
          </cell>
        </row>
        <row r="64">
          <cell r="B64" t="str">
            <v>56/3</v>
          </cell>
          <cell r="C64">
            <v>34996</v>
          </cell>
          <cell r="D64">
            <v>35089</v>
          </cell>
          <cell r="E64">
            <v>93</v>
          </cell>
          <cell r="F64">
            <v>87.43</v>
          </cell>
          <cell r="G64">
            <v>87.15</v>
          </cell>
          <cell r="H64">
            <v>56.88</v>
          </cell>
          <cell r="I64">
            <v>295000000</v>
          </cell>
          <cell r="J64">
            <v>5400000</v>
          </cell>
          <cell r="K64">
            <v>473500000</v>
          </cell>
          <cell r="L64">
            <v>3373758</v>
          </cell>
          <cell r="M64">
            <v>295000000</v>
          </cell>
          <cell r="N64">
            <v>160.5</v>
          </cell>
          <cell r="O64">
            <v>14</v>
          </cell>
          <cell r="P64">
            <v>100</v>
          </cell>
          <cell r="Q64">
            <v>70</v>
          </cell>
          <cell r="R64">
            <v>20</v>
          </cell>
          <cell r="S64">
            <v>30</v>
          </cell>
          <cell r="T64" t="str">
            <v>ГКО-3</v>
          </cell>
        </row>
        <row r="65">
          <cell r="B65" t="str">
            <v>57/3</v>
          </cell>
          <cell r="C65">
            <v>35003</v>
          </cell>
          <cell r="D65">
            <v>35096</v>
          </cell>
          <cell r="E65">
            <v>93</v>
          </cell>
          <cell r="F65">
            <v>87.5</v>
          </cell>
          <cell r="G65">
            <v>87.26</v>
          </cell>
          <cell r="H65">
            <v>56.51</v>
          </cell>
          <cell r="I65">
            <v>295000000</v>
          </cell>
          <cell r="J65">
            <v>5800000</v>
          </cell>
          <cell r="K65">
            <v>510000000</v>
          </cell>
          <cell r="L65">
            <v>3372323</v>
          </cell>
          <cell r="M65">
            <v>295000000</v>
          </cell>
          <cell r="N65">
            <v>172.9</v>
          </cell>
          <cell r="O65">
            <v>14</v>
          </cell>
          <cell r="P65">
            <v>100</v>
          </cell>
          <cell r="Q65">
            <v>70</v>
          </cell>
          <cell r="R65">
            <v>20</v>
          </cell>
          <cell r="S65">
            <v>30</v>
          </cell>
          <cell r="T65" t="str">
            <v>ГКО-3</v>
          </cell>
        </row>
        <row r="66">
          <cell r="B66" t="str">
            <v>9/n</v>
          </cell>
          <cell r="C66">
            <v>35004</v>
          </cell>
          <cell r="D66">
            <v>35018</v>
          </cell>
          <cell r="E66">
            <v>14</v>
          </cell>
          <cell r="F66">
            <v>98.37</v>
          </cell>
          <cell r="G66">
            <v>98.32</v>
          </cell>
          <cell r="H66">
            <v>45.89</v>
          </cell>
          <cell r="I66">
            <v>500000000</v>
          </cell>
          <cell r="J66">
            <v>12600000</v>
          </cell>
          <cell r="K66">
            <v>1238000000</v>
          </cell>
          <cell r="L66">
            <v>5100000</v>
          </cell>
          <cell r="M66">
            <v>500000000</v>
          </cell>
          <cell r="N66">
            <v>247.6</v>
          </cell>
          <cell r="O66">
            <v>11</v>
          </cell>
          <cell r="P66">
            <v>100</v>
          </cell>
          <cell r="T66" t="str">
            <v>Ноты-14</v>
          </cell>
        </row>
        <row r="67">
          <cell r="B67" t="str">
            <v>58/3</v>
          </cell>
          <cell r="C67">
            <v>35010</v>
          </cell>
          <cell r="D67">
            <v>35103</v>
          </cell>
          <cell r="E67">
            <v>93</v>
          </cell>
          <cell r="F67">
            <v>87.78</v>
          </cell>
          <cell r="G67">
            <v>87.5</v>
          </cell>
          <cell r="H67">
            <v>55.07</v>
          </cell>
          <cell r="I67">
            <v>300000000</v>
          </cell>
          <cell r="J67">
            <v>5972400</v>
          </cell>
          <cell r="K67">
            <v>522500000</v>
          </cell>
          <cell r="L67">
            <v>3417700</v>
          </cell>
          <cell r="M67">
            <v>300000000</v>
          </cell>
          <cell r="N67">
            <v>174.2</v>
          </cell>
          <cell r="O67">
            <v>12</v>
          </cell>
          <cell r="P67">
            <v>100</v>
          </cell>
          <cell r="Q67">
            <v>70</v>
          </cell>
          <cell r="R67">
            <v>20</v>
          </cell>
          <cell r="S67">
            <v>30</v>
          </cell>
          <cell r="T67" t="str">
            <v>ГКО-3</v>
          </cell>
        </row>
        <row r="68">
          <cell r="B68" t="str">
            <v>10/n</v>
          </cell>
          <cell r="C68">
            <v>35011</v>
          </cell>
          <cell r="D68">
            <v>35025</v>
          </cell>
          <cell r="E68">
            <v>14</v>
          </cell>
          <cell r="F68">
            <v>98.39</v>
          </cell>
          <cell r="G68">
            <v>98.32</v>
          </cell>
          <cell r="H68">
            <v>45.31</v>
          </cell>
          <cell r="I68">
            <v>300000000</v>
          </cell>
          <cell r="J68">
            <v>7180000</v>
          </cell>
          <cell r="K68">
            <v>706000000</v>
          </cell>
          <cell r="L68">
            <v>3000000</v>
          </cell>
          <cell r="M68">
            <v>300000000</v>
          </cell>
          <cell r="N68">
            <v>235.3</v>
          </cell>
          <cell r="O68">
            <v>8</v>
          </cell>
          <cell r="P68">
            <v>100</v>
          </cell>
          <cell r="T68" t="str">
            <v>Ноты-14</v>
          </cell>
        </row>
        <row r="69">
          <cell r="B69" t="str">
            <v>59/3</v>
          </cell>
          <cell r="C69">
            <v>35017</v>
          </cell>
          <cell r="D69">
            <v>35110</v>
          </cell>
          <cell r="E69">
            <v>93</v>
          </cell>
          <cell r="F69">
            <v>87.96</v>
          </cell>
          <cell r="G69">
            <v>87.71</v>
          </cell>
          <cell r="H69">
            <v>54.15</v>
          </cell>
          <cell r="I69">
            <v>295000000</v>
          </cell>
          <cell r="J69">
            <v>5800000</v>
          </cell>
          <cell r="K69">
            <v>510000000</v>
          </cell>
          <cell r="L69">
            <v>3372323</v>
          </cell>
          <cell r="M69">
            <v>341600000</v>
          </cell>
          <cell r="N69">
            <v>172.9</v>
          </cell>
          <cell r="O69">
            <v>14</v>
          </cell>
          <cell r="P69">
            <v>100</v>
          </cell>
          <cell r="Q69">
            <v>70</v>
          </cell>
          <cell r="R69">
            <v>20</v>
          </cell>
          <cell r="S69">
            <v>30</v>
          </cell>
          <cell r="T69" t="str">
            <v>ГКО-3</v>
          </cell>
        </row>
        <row r="70">
          <cell r="B70" t="str">
            <v>11/n</v>
          </cell>
          <cell r="C70">
            <v>35018</v>
          </cell>
          <cell r="D70">
            <v>35033</v>
          </cell>
          <cell r="E70">
            <v>15</v>
          </cell>
          <cell r="F70">
            <v>98.45</v>
          </cell>
          <cell r="G70">
            <v>98.42</v>
          </cell>
          <cell r="H70">
            <v>40.479999999999997</v>
          </cell>
          <cell r="I70">
            <v>500000000</v>
          </cell>
          <cell r="K70">
            <v>1015000000</v>
          </cell>
          <cell r="L70">
            <v>5100000</v>
          </cell>
          <cell r="M70">
            <v>500000000</v>
          </cell>
          <cell r="N70">
            <v>203</v>
          </cell>
          <cell r="O70">
            <v>9</v>
          </cell>
          <cell r="P70">
            <v>100</v>
          </cell>
          <cell r="T70" t="str">
            <v>Ноты-14</v>
          </cell>
        </row>
        <row r="71">
          <cell r="B71" t="str">
            <v>5/6</v>
          </cell>
          <cell r="C71">
            <v>35023</v>
          </cell>
          <cell r="D71">
            <v>35208</v>
          </cell>
          <cell r="E71">
            <v>185</v>
          </cell>
          <cell r="F71">
            <v>77.03</v>
          </cell>
          <cell r="G71">
            <v>76.8</v>
          </cell>
          <cell r="H71">
            <v>59.64</v>
          </cell>
          <cell r="I71">
            <v>60000000</v>
          </cell>
          <cell r="J71">
            <v>778900</v>
          </cell>
          <cell r="K71">
            <v>60000000</v>
          </cell>
          <cell r="L71">
            <v>778918</v>
          </cell>
          <cell r="M71">
            <v>60000067</v>
          </cell>
          <cell r="N71">
            <v>100</v>
          </cell>
          <cell r="O71">
            <v>2</v>
          </cell>
          <cell r="P71">
            <v>100</v>
          </cell>
          <cell r="Q71">
            <v>70</v>
          </cell>
          <cell r="R71">
            <v>20</v>
          </cell>
          <cell r="S71">
            <v>30</v>
          </cell>
          <cell r="T71" t="str">
            <v>ГКО-6</v>
          </cell>
        </row>
        <row r="72">
          <cell r="B72" t="str">
            <v>60/3</v>
          </cell>
          <cell r="C72">
            <v>35024</v>
          </cell>
          <cell r="D72">
            <v>35117</v>
          </cell>
          <cell r="E72">
            <v>93</v>
          </cell>
          <cell r="F72">
            <v>88.35</v>
          </cell>
          <cell r="G72">
            <v>88.17</v>
          </cell>
          <cell r="H72">
            <v>52.17</v>
          </cell>
          <cell r="I72">
            <v>305000000</v>
          </cell>
          <cell r="J72">
            <v>7923300</v>
          </cell>
          <cell r="K72">
            <v>697800000</v>
          </cell>
          <cell r="L72">
            <v>3452000</v>
          </cell>
          <cell r="M72">
            <v>305000000</v>
          </cell>
          <cell r="N72">
            <v>228.8</v>
          </cell>
          <cell r="O72">
            <v>14</v>
          </cell>
          <cell r="P72">
            <v>100</v>
          </cell>
          <cell r="Q72">
            <v>70</v>
          </cell>
          <cell r="R72">
            <v>20</v>
          </cell>
          <cell r="S72">
            <v>30</v>
          </cell>
          <cell r="T72" t="str">
            <v>ГКО-3</v>
          </cell>
        </row>
        <row r="73">
          <cell r="B73" t="str">
            <v>12/n</v>
          </cell>
          <cell r="C73">
            <v>35026</v>
          </cell>
          <cell r="D73">
            <v>35040</v>
          </cell>
          <cell r="E73">
            <v>14</v>
          </cell>
          <cell r="F73">
            <v>98.48</v>
          </cell>
          <cell r="G73">
            <v>98.44</v>
          </cell>
          <cell r="H73">
            <v>42.74</v>
          </cell>
          <cell r="I73">
            <v>500000000</v>
          </cell>
          <cell r="J73">
            <v>11100000</v>
          </cell>
          <cell r="K73">
            <v>1090000000</v>
          </cell>
          <cell r="L73">
            <v>5100000</v>
          </cell>
          <cell r="M73">
            <v>500000000</v>
          </cell>
          <cell r="N73">
            <v>218</v>
          </cell>
          <cell r="O73">
            <v>8</v>
          </cell>
          <cell r="P73">
            <v>100</v>
          </cell>
          <cell r="T73" t="str">
            <v>Ноты-14</v>
          </cell>
        </row>
        <row r="74">
          <cell r="B74" t="str">
            <v>61/3</v>
          </cell>
          <cell r="C74">
            <v>35031</v>
          </cell>
          <cell r="D74">
            <v>35124</v>
          </cell>
          <cell r="E74">
            <v>93</v>
          </cell>
          <cell r="F74">
            <v>88.5</v>
          </cell>
          <cell r="G74">
            <v>88.39</v>
          </cell>
          <cell r="H74">
            <v>51.41</v>
          </cell>
          <cell r="I74">
            <v>330000000</v>
          </cell>
          <cell r="J74">
            <v>5624600</v>
          </cell>
          <cell r="K74">
            <v>497300000</v>
          </cell>
          <cell r="L74">
            <v>3728562</v>
          </cell>
          <cell r="M74">
            <v>329999900</v>
          </cell>
          <cell r="N74">
            <v>150.69999999999999</v>
          </cell>
          <cell r="O74">
            <v>9</v>
          </cell>
          <cell r="P74">
            <v>100</v>
          </cell>
          <cell r="Q74">
            <v>70</v>
          </cell>
          <cell r="R74">
            <v>20</v>
          </cell>
          <cell r="S74">
            <v>30</v>
          </cell>
          <cell r="T74" t="str">
            <v>ГКО-3</v>
          </cell>
        </row>
        <row r="75">
          <cell r="B75" t="str">
            <v>13/n</v>
          </cell>
          <cell r="C75">
            <v>35033</v>
          </cell>
          <cell r="D75">
            <v>35048</v>
          </cell>
          <cell r="E75">
            <v>15</v>
          </cell>
          <cell r="F75">
            <v>98.51</v>
          </cell>
          <cell r="G75">
            <v>98.45</v>
          </cell>
          <cell r="H75">
            <v>38.89</v>
          </cell>
          <cell r="I75">
            <v>600000000</v>
          </cell>
          <cell r="J75">
            <v>6900000</v>
          </cell>
          <cell r="K75">
            <v>684000000</v>
          </cell>
          <cell r="L75">
            <v>5100000</v>
          </cell>
          <cell r="M75">
            <v>505000000</v>
          </cell>
          <cell r="N75">
            <v>114</v>
          </cell>
          <cell r="O75">
            <v>6</v>
          </cell>
          <cell r="P75">
            <v>100</v>
          </cell>
          <cell r="T75" t="str">
            <v>Ноты-14</v>
          </cell>
        </row>
        <row r="76">
          <cell r="B76" t="str">
            <v>62/3</v>
          </cell>
          <cell r="C76">
            <v>35038</v>
          </cell>
          <cell r="D76">
            <v>35131</v>
          </cell>
          <cell r="E76">
            <v>93</v>
          </cell>
          <cell r="F76">
            <v>88.75</v>
          </cell>
          <cell r="G76">
            <v>88.43</v>
          </cell>
          <cell r="H76">
            <v>50.15</v>
          </cell>
          <cell r="I76">
            <v>330000000</v>
          </cell>
          <cell r="J76">
            <v>5397774</v>
          </cell>
          <cell r="K76">
            <v>478563950.01999998</v>
          </cell>
          <cell r="L76">
            <v>3716487</v>
          </cell>
          <cell r="M76">
            <v>330000027</v>
          </cell>
          <cell r="N76">
            <v>145</v>
          </cell>
          <cell r="O76">
            <v>16</v>
          </cell>
          <cell r="P76">
            <v>100</v>
          </cell>
          <cell r="Q76">
            <v>70</v>
          </cell>
          <cell r="R76">
            <v>20</v>
          </cell>
          <cell r="S76">
            <v>30</v>
          </cell>
          <cell r="T76" t="str">
            <v>ГКО-3</v>
          </cell>
        </row>
        <row r="77">
          <cell r="B77" t="str">
            <v>14/n</v>
          </cell>
          <cell r="C77">
            <v>35040</v>
          </cell>
          <cell r="D77">
            <v>35055</v>
          </cell>
          <cell r="E77">
            <v>15</v>
          </cell>
          <cell r="F77">
            <v>98.53</v>
          </cell>
          <cell r="G77">
            <v>98.49</v>
          </cell>
          <cell r="H77">
            <v>38.36</v>
          </cell>
          <cell r="I77">
            <v>600000000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T77" t="str">
            <v>Ноты-14</v>
          </cell>
        </row>
        <row r="78">
          <cell r="B78" t="str">
            <v>6/6</v>
          </cell>
          <cell r="C78">
            <v>35044</v>
          </cell>
          <cell r="D78">
            <v>35229</v>
          </cell>
          <cell r="E78">
            <v>185</v>
          </cell>
          <cell r="F78">
            <v>77.17</v>
          </cell>
          <cell r="G78">
            <v>76.5</v>
          </cell>
          <cell r="H78">
            <v>59.17</v>
          </cell>
          <cell r="I78">
            <v>100000000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30</v>
          </cell>
          <cell r="T78" t="str">
            <v>ГКО-6</v>
          </cell>
        </row>
        <row r="79">
          <cell r="B79" t="str">
            <v>63/3</v>
          </cell>
          <cell r="C79">
            <v>35045</v>
          </cell>
          <cell r="D79">
            <v>35138</v>
          </cell>
          <cell r="E79">
            <v>93</v>
          </cell>
          <cell r="F79">
            <v>88.96</v>
          </cell>
          <cell r="G79">
            <v>88.49</v>
          </cell>
          <cell r="H79">
            <v>49.09</v>
          </cell>
          <cell r="I79">
            <v>350000000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</v>
          </cell>
          <cell r="Q79">
            <v>70</v>
          </cell>
          <cell r="R79">
            <v>20</v>
          </cell>
          <cell r="S79">
            <v>30</v>
          </cell>
          <cell r="T79" t="str">
            <v>ГКО-3</v>
          </cell>
        </row>
        <row r="80">
          <cell r="B80" t="str">
            <v>15/n</v>
          </cell>
          <cell r="C80">
            <v>35047</v>
          </cell>
          <cell r="D80">
            <v>35061</v>
          </cell>
          <cell r="E80">
            <v>14</v>
          </cell>
          <cell r="F80">
            <v>98.62</v>
          </cell>
          <cell r="G80">
            <v>98.58</v>
          </cell>
          <cell r="H80">
            <v>38.75</v>
          </cell>
          <cell r="I80">
            <v>700000000</v>
          </cell>
          <cell r="J80">
            <v>12817714</v>
          </cell>
          <cell r="K80">
            <v>1263683787</v>
          </cell>
          <cell r="L80">
            <v>7098017</v>
          </cell>
          <cell r="M80">
            <v>700000054.21000004</v>
          </cell>
          <cell r="N80">
            <v>180.5</v>
          </cell>
          <cell r="O80">
            <v>7</v>
          </cell>
          <cell r="P80">
            <v>100</v>
          </cell>
          <cell r="T80" t="str">
            <v>Ноты-14</v>
          </cell>
        </row>
        <row r="81">
          <cell r="B81" t="str">
            <v>64/3</v>
          </cell>
          <cell r="C81">
            <v>35052</v>
          </cell>
          <cell r="D81">
            <v>35145</v>
          </cell>
          <cell r="E81">
            <v>93</v>
          </cell>
          <cell r="F81">
            <v>89.02</v>
          </cell>
          <cell r="G81">
            <v>88.6</v>
          </cell>
          <cell r="H81">
            <v>48.8</v>
          </cell>
          <cell r="I81">
            <v>370000000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30</v>
          </cell>
          <cell r="T81" t="str">
            <v>ГКО-3</v>
          </cell>
        </row>
        <row r="82">
          <cell r="B82" t="str">
            <v>7/6</v>
          </cell>
          <cell r="C82">
            <v>35053</v>
          </cell>
          <cell r="D82">
            <v>35238</v>
          </cell>
          <cell r="E82">
            <v>185</v>
          </cell>
          <cell r="F82">
            <v>80.7</v>
          </cell>
          <cell r="G82">
            <v>80.599999999999994</v>
          </cell>
          <cell r="H82">
            <v>47.83</v>
          </cell>
          <cell r="I82">
            <v>630000000</v>
          </cell>
          <cell r="J82">
            <v>9039850</v>
          </cell>
          <cell r="K82">
            <v>710736460</v>
          </cell>
          <cell r="L82">
            <v>1300000</v>
          </cell>
          <cell r="M82">
            <v>104910000</v>
          </cell>
          <cell r="N82">
            <v>112.8</v>
          </cell>
          <cell r="O82">
            <v>5</v>
          </cell>
          <cell r="P82">
            <v>100</v>
          </cell>
          <cell r="Q82">
            <v>70</v>
          </cell>
          <cell r="R82">
            <v>20</v>
          </cell>
          <cell r="S82">
            <v>30</v>
          </cell>
          <cell r="T82" t="str">
            <v>ГКО-6</v>
          </cell>
        </row>
        <row r="83">
          <cell r="B83" t="str">
            <v>16/n</v>
          </cell>
          <cell r="C83">
            <v>35054</v>
          </cell>
          <cell r="D83">
            <v>35067</v>
          </cell>
          <cell r="E83">
            <v>13</v>
          </cell>
          <cell r="F83">
            <v>98.64</v>
          </cell>
          <cell r="G83">
            <v>98.61</v>
          </cell>
          <cell r="H83">
            <v>41.36</v>
          </cell>
          <cell r="I83">
            <v>800000000</v>
          </cell>
          <cell r="J83">
            <v>9573104</v>
          </cell>
          <cell r="K83">
            <v>944248312</v>
          </cell>
          <cell r="L83">
            <v>8110171</v>
          </cell>
          <cell r="M83">
            <v>800000147.76999998</v>
          </cell>
          <cell r="N83">
            <v>118</v>
          </cell>
          <cell r="O83">
            <v>4</v>
          </cell>
          <cell r="P83">
            <v>100</v>
          </cell>
          <cell r="T83" t="str">
            <v>Ноты-14</v>
          </cell>
        </row>
        <row r="84">
          <cell r="B84" t="str">
            <v>65/3</v>
          </cell>
          <cell r="C84">
            <v>35059</v>
          </cell>
          <cell r="D84">
            <v>35152</v>
          </cell>
          <cell r="E84">
            <v>93</v>
          </cell>
          <cell r="F84">
            <v>89.09</v>
          </cell>
          <cell r="G84">
            <v>88.85</v>
          </cell>
          <cell r="H84">
            <v>48.45</v>
          </cell>
          <cell r="I84">
            <v>371900000</v>
          </cell>
          <cell r="J84">
            <v>6090051</v>
          </cell>
          <cell r="K84">
            <v>541756082.38</v>
          </cell>
          <cell r="L84">
            <v>4173566</v>
          </cell>
          <cell r="M84">
            <v>371936718</v>
          </cell>
          <cell r="N84">
            <v>145.69999999999999</v>
          </cell>
          <cell r="O84">
            <v>12</v>
          </cell>
          <cell r="P84">
            <v>100</v>
          </cell>
          <cell r="Q84">
            <v>80</v>
          </cell>
          <cell r="R84">
            <v>20</v>
          </cell>
          <cell r="S84">
            <v>30</v>
          </cell>
          <cell r="T84" t="str">
            <v>ГКО-3</v>
          </cell>
        </row>
        <row r="85">
          <cell r="B85" t="str">
            <v>17/n</v>
          </cell>
          <cell r="C85">
            <v>35060</v>
          </cell>
          <cell r="D85">
            <v>35073</v>
          </cell>
          <cell r="E85">
            <v>13</v>
          </cell>
          <cell r="F85">
            <v>98.67</v>
          </cell>
          <cell r="G85">
            <v>98.61</v>
          </cell>
          <cell r="H85">
            <v>40.44</v>
          </cell>
          <cell r="I85">
            <v>900000000</v>
          </cell>
          <cell r="J85">
            <v>11247750</v>
          </cell>
          <cell r="K85">
            <v>1109676737.5</v>
          </cell>
          <cell r="L85">
            <v>11247750</v>
          </cell>
          <cell r="M85">
            <v>1109676737.5</v>
          </cell>
          <cell r="N85">
            <v>123.3</v>
          </cell>
          <cell r="O85">
            <v>4</v>
          </cell>
          <cell r="P85">
            <v>100</v>
          </cell>
          <cell r="T85" t="str">
            <v>Ноты-14</v>
          </cell>
        </row>
        <row r="86">
          <cell r="B86" t="str">
            <v>8/6</v>
          </cell>
          <cell r="C86">
            <v>35061</v>
          </cell>
          <cell r="D86">
            <v>35246</v>
          </cell>
          <cell r="E86">
            <v>185</v>
          </cell>
          <cell r="F86">
            <v>82.78</v>
          </cell>
          <cell r="G86">
            <v>82.45</v>
          </cell>
          <cell r="H86">
            <v>41.6</v>
          </cell>
          <cell r="I86">
            <v>390000000</v>
          </cell>
          <cell r="J86">
            <v>4863000</v>
          </cell>
          <cell r="K86">
            <v>402231350</v>
          </cell>
          <cell r="L86">
            <v>4710978</v>
          </cell>
          <cell r="M86">
            <v>390000036.10000002</v>
          </cell>
          <cell r="N86">
            <v>103.1</v>
          </cell>
          <cell r="O86">
            <v>4</v>
          </cell>
          <cell r="P86">
            <v>100</v>
          </cell>
          <cell r="Q86">
            <v>100</v>
          </cell>
          <cell r="R86">
            <v>20</v>
          </cell>
          <cell r="S86">
            <v>30</v>
          </cell>
          <cell r="T86" t="str">
            <v>ГКО-6</v>
          </cell>
        </row>
        <row r="87">
          <cell r="B87" t="str">
            <v>18/n</v>
          </cell>
          <cell r="C87">
            <v>35062</v>
          </cell>
          <cell r="D87">
            <v>35069</v>
          </cell>
          <cell r="E87">
            <v>7</v>
          </cell>
          <cell r="F87">
            <v>99.15</v>
          </cell>
          <cell r="G87">
            <v>99.4</v>
          </cell>
          <cell r="H87">
            <v>51.44</v>
          </cell>
          <cell r="I87">
            <v>600000000</v>
          </cell>
          <cell r="J87" t="str">
            <v>н/д</v>
          </cell>
          <cell r="K87" t="str">
            <v>н/д</v>
          </cell>
          <cell r="L87">
            <v>6138000</v>
          </cell>
          <cell r="M87">
            <v>610093700.10000002</v>
          </cell>
          <cell r="N87" t="str">
            <v>н/д</v>
          </cell>
          <cell r="O87">
            <v>7</v>
          </cell>
          <cell r="P87">
            <v>100</v>
          </cell>
          <cell r="T87" t="str">
            <v>Ноты-07</v>
          </cell>
        </row>
        <row r="88">
          <cell r="B88" t="str">
            <v>19/n</v>
          </cell>
          <cell r="C88">
            <v>35063</v>
          </cell>
          <cell r="D88">
            <v>35077</v>
          </cell>
          <cell r="E88">
            <v>14</v>
          </cell>
          <cell r="F88">
            <v>98.36</v>
          </cell>
          <cell r="G88">
            <v>98.78</v>
          </cell>
          <cell r="H88">
            <v>46.17</v>
          </cell>
          <cell r="I88">
            <v>600000000</v>
          </cell>
          <cell r="J88" t="str">
            <v>н/д</v>
          </cell>
          <cell r="K88" t="str">
            <v>н/д</v>
          </cell>
          <cell r="L88">
            <v>6100000</v>
          </cell>
          <cell r="M88">
            <v>602572000.60000002</v>
          </cell>
          <cell r="N88" t="str">
            <v>н/д</v>
          </cell>
          <cell r="O88">
            <v>3</v>
          </cell>
          <cell r="P88">
            <v>100</v>
          </cell>
          <cell r="T88" t="str">
            <v>Ноты-14</v>
          </cell>
        </row>
        <row r="89">
          <cell r="B89" t="str">
            <v>66/3</v>
          </cell>
          <cell r="C89">
            <v>35067</v>
          </cell>
          <cell r="D89">
            <v>35160</v>
          </cell>
          <cell r="E89">
            <v>93</v>
          </cell>
          <cell r="F89">
            <v>89.11</v>
          </cell>
          <cell r="G89">
            <v>88.9</v>
          </cell>
          <cell r="H89">
            <v>48.35</v>
          </cell>
          <cell r="I89">
            <v>370000000</v>
          </cell>
          <cell r="J89" t="str">
            <v>н/д</v>
          </cell>
          <cell r="K89">
            <v>384200000</v>
          </cell>
          <cell r="L89">
            <v>4152171</v>
          </cell>
          <cell r="M89">
            <v>369999987.64999998</v>
          </cell>
          <cell r="N89">
            <v>103.8</v>
          </cell>
          <cell r="O89">
            <v>11</v>
          </cell>
          <cell r="P89">
            <v>100</v>
          </cell>
          <cell r="Q89">
            <v>80</v>
          </cell>
          <cell r="R89">
            <v>20</v>
          </cell>
          <cell r="S89">
            <v>30</v>
          </cell>
          <cell r="T89" t="str">
            <v>ГКО-3</v>
          </cell>
        </row>
        <row r="90">
          <cell r="B90" t="str">
            <v>20/n</v>
          </cell>
          <cell r="C90">
            <v>35068</v>
          </cell>
          <cell r="D90">
            <v>35082</v>
          </cell>
          <cell r="E90">
            <v>14</v>
          </cell>
          <cell r="F90">
            <v>98.64</v>
          </cell>
          <cell r="G90">
            <v>98.6</v>
          </cell>
          <cell r="H90">
            <v>38.18</v>
          </cell>
          <cell r="I90">
            <v>1400000000</v>
          </cell>
          <cell r="J90">
            <v>15217175</v>
          </cell>
          <cell r="K90">
            <v>1500833248.55</v>
          </cell>
          <cell r="L90">
            <v>14194319</v>
          </cell>
          <cell r="M90">
            <v>1400000104.0699999</v>
          </cell>
          <cell r="N90">
            <v>107.2</v>
          </cell>
          <cell r="O90">
            <v>4</v>
          </cell>
          <cell r="P90">
            <v>100</v>
          </cell>
          <cell r="T90" t="str">
            <v>Ноты-14</v>
          </cell>
        </row>
        <row r="91">
          <cell r="B91" t="str">
            <v>67/3</v>
          </cell>
          <cell r="C91">
            <v>35073</v>
          </cell>
          <cell r="D91">
            <v>35166</v>
          </cell>
          <cell r="E91">
            <v>93</v>
          </cell>
          <cell r="F91">
            <v>89.2</v>
          </cell>
          <cell r="G91">
            <v>89.02</v>
          </cell>
          <cell r="H91">
            <v>47.9</v>
          </cell>
          <cell r="I91">
            <v>370000000</v>
          </cell>
          <cell r="J91">
            <v>7555268</v>
          </cell>
          <cell r="K91">
            <v>671514726.98000002</v>
          </cell>
          <cell r="L91">
            <v>4148058</v>
          </cell>
          <cell r="M91">
            <v>369999960.63</v>
          </cell>
          <cell r="N91">
            <v>181.5</v>
          </cell>
          <cell r="O91">
            <v>14</v>
          </cell>
          <cell r="P91">
            <v>100</v>
          </cell>
          <cell r="Q91">
            <v>80</v>
          </cell>
          <cell r="R91">
            <v>20</v>
          </cell>
          <cell r="S91">
            <v>30</v>
          </cell>
          <cell r="T91" t="str">
            <v>ГКО-3</v>
          </cell>
        </row>
        <row r="92">
          <cell r="B92" t="str">
            <v>21/n</v>
          </cell>
          <cell r="C92">
            <v>35075</v>
          </cell>
          <cell r="D92">
            <v>35089</v>
          </cell>
          <cell r="E92">
            <v>14</v>
          </cell>
          <cell r="F92">
            <v>98.64</v>
          </cell>
          <cell r="G92">
            <v>98.61</v>
          </cell>
          <cell r="H92">
            <v>38.18</v>
          </cell>
          <cell r="I92">
            <v>900000000</v>
          </cell>
          <cell r="J92">
            <v>15838693</v>
          </cell>
          <cell r="K92">
            <v>1562214057.8800001</v>
          </cell>
          <cell r="L92">
            <v>15002385</v>
          </cell>
          <cell r="M92">
            <v>1479766236.25</v>
          </cell>
          <cell r="N92">
            <v>173.6</v>
          </cell>
          <cell r="O92">
            <v>9</v>
          </cell>
          <cell r="P92">
            <v>100</v>
          </cell>
          <cell r="T92" t="str">
            <v>Ноты-14</v>
          </cell>
        </row>
        <row r="93">
          <cell r="B93" t="str">
            <v>68/3</v>
          </cell>
          <cell r="C93">
            <v>35080</v>
          </cell>
          <cell r="D93">
            <v>35173</v>
          </cell>
          <cell r="E93">
            <v>93</v>
          </cell>
          <cell r="F93">
            <v>89.22</v>
          </cell>
          <cell r="G93">
            <v>89.09</v>
          </cell>
          <cell r="H93">
            <v>47.8</v>
          </cell>
          <cell r="I93">
            <v>390000000</v>
          </cell>
          <cell r="J93">
            <v>6218614</v>
          </cell>
          <cell r="K93">
            <v>554328480.82000005</v>
          </cell>
          <cell r="L93">
            <v>4387205</v>
          </cell>
          <cell r="M93">
            <v>391469495.01999998</v>
          </cell>
          <cell r="N93">
            <v>142.1</v>
          </cell>
          <cell r="O93">
            <v>16</v>
          </cell>
          <cell r="P93">
            <v>100</v>
          </cell>
          <cell r="Q93">
            <v>80</v>
          </cell>
          <cell r="R93">
            <v>20</v>
          </cell>
          <cell r="S93">
            <v>30</v>
          </cell>
          <cell r="T93" t="str">
            <v>ГКО-3</v>
          </cell>
        </row>
        <row r="94">
          <cell r="B94" t="str">
            <v>22/n</v>
          </cell>
          <cell r="C94">
            <v>35082</v>
          </cell>
          <cell r="D94">
            <v>35096</v>
          </cell>
          <cell r="E94">
            <v>14</v>
          </cell>
          <cell r="F94">
            <v>98.64</v>
          </cell>
          <cell r="G94">
            <v>98.61</v>
          </cell>
          <cell r="H94">
            <v>38.18</v>
          </cell>
          <cell r="I94">
            <v>1100000000</v>
          </cell>
          <cell r="J94">
            <v>15713476</v>
          </cell>
          <cell r="K94">
            <v>1549758175.5</v>
          </cell>
          <cell r="L94">
            <v>11151970</v>
          </cell>
          <cell r="M94">
            <v>1000000118.84</v>
          </cell>
          <cell r="N94">
            <v>140.9</v>
          </cell>
          <cell r="O94">
            <v>8</v>
          </cell>
          <cell r="P94">
            <v>100</v>
          </cell>
          <cell r="T94" t="str">
            <v>Ноты-14</v>
          </cell>
        </row>
        <row r="95">
          <cell r="B95" t="str">
            <v>9/6</v>
          </cell>
          <cell r="C95">
            <v>35086</v>
          </cell>
          <cell r="D95">
            <v>35271</v>
          </cell>
          <cell r="E95">
            <v>185</v>
          </cell>
          <cell r="F95">
            <v>78.459999999999994</v>
          </cell>
          <cell r="G95">
            <v>75.5</v>
          </cell>
          <cell r="H95">
            <v>54.91</v>
          </cell>
          <cell r="I95">
            <v>180000000</v>
          </cell>
          <cell r="J95">
            <v>1472970</v>
          </cell>
          <cell r="K95">
            <v>115575019.59999999</v>
          </cell>
          <cell r="L95">
            <v>1472970</v>
          </cell>
          <cell r="M95">
            <v>115575019.59999999</v>
          </cell>
          <cell r="N95">
            <v>64.2</v>
          </cell>
          <cell r="O95">
            <v>4</v>
          </cell>
          <cell r="P95">
            <v>100</v>
          </cell>
          <cell r="Q95">
            <v>100</v>
          </cell>
          <cell r="R95">
            <v>20</v>
          </cell>
          <cell r="S95">
            <v>30</v>
          </cell>
          <cell r="T95" t="str">
            <v>ГКО-6</v>
          </cell>
        </row>
        <row r="96">
          <cell r="B96" t="str">
            <v>69/3</v>
          </cell>
          <cell r="C96">
            <v>35087</v>
          </cell>
          <cell r="D96">
            <v>35180</v>
          </cell>
          <cell r="E96">
            <v>93</v>
          </cell>
          <cell r="F96">
            <v>89.26</v>
          </cell>
          <cell r="G96">
            <v>89.16</v>
          </cell>
          <cell r="H96">
            <v>47.6</v>
          </cell>
          <cell r="I96">
            <v>300000000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30</v>
          </cell>
          <cell r="T96" t="str">
            <v>ГКО-3</v>
          </cell>
        </row>
        <row r="97">
          <cell r="B97" t="str">
            <v>23/n</v>
          </cell>
          <cell r="C97">
            <v>35089</v>
          </cell>
          <cell r="D97">
            <v>35103</v>
          </cell>
          <cell r="E97">
            <v>14</v>
          </cell>
          <cell r="F97">
            <v>98.64</v>
          </cell>
          <cell r="G97">
            <v>98.61</v>
          </cell>
          <cell r="H97">
            <v>38.18</v>
          </cell>
          <cell r="I97">
            <v>1000000000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T97" t="str">
            <v>Ноты-14</v>
          </cell>
        </row>
        <row r="98">
          <cell r="B98" t="str">
            <v>70/3</v>
          </cell>
          <cell r="C98">
            <v>35094</v>
          </cell>
          <cell r="D98">
            <v>35187</v>
          </cell>
          <cell r="E98">
            <v>93</v>
          </cell>
          <cell r="F98">
            <v>89.38</v>
          </cell>
          <cell r="G98">
            <v>89.35</v>
          </cell>
          <cell r="H98">
            <v>47.01</v>
          </cell>
          <cell r="I98">
            <v>390000000</v>
          </cell>
          <cell r="J98">
            <v>12175756</v>
          </cell>
          <cell r="K98">
            <v>1087205572.3199999</v>
          </cell>
          <cell r="L98">
            <v>4363428</v>
          </cell>
          <cell r="M98">
            <v>389999887.33999997</v>
          </cell>
          <cell r="N98">
            <v>278.8</v>
          </cell>
          <cell r="O98">
            <v>18</v>
          </cell>
          <cell r="P98">
            <v>100</v>
          </cell>
          <cell r="Q98">
            <v>70</v>
          </cell>
          <cell r="R98">
            <v>20</v>
          </cell>
          <cell r="S98">
            <v>30</v>
          </cell>
          <cell r="T98" t="str">
            <v>ГКО-3</v>
          </cell>
        </row>
        <row r="99">
          <cell r="B99" t="str">
            <v>24/n</v>
          </cell>
          <cell r="C99">
            <v>35096</v>
          </cell>
          <cell r="D99">
            <v>35110</v>
          </cell>
          <cell r="E99">
            <v>14</v>
          </cell>
          <cell r="F99">
            <v>98.65</v>
          </cell>
          <cell r="G99">
            <v>98.61</v>
          </cell>
          <cell r="H99">
            <v>37.9</v>
          </cell>
          <cell r="I99">
            <v>1000000000</v>
          </cell>
          <cell r="J99">
            <v>13627922</v>
          </cell>
          <cell r="K99">
            <v>1344197069.26</v>
          </cell>
          <cell r="L99">
            <v>10137333</v>
          </cell>
          <cell r="M99">
            <v>1000000087.97</v>
          </cell>
          <cell r="N99">
            <v>134.4</v>
          </cell>
          <cell r="O99">
            <v>9</v>
          </cell>
          <cell r="P99">
            <v>100</v>
          </cell>
          <cell r="T99" t="str">
            <v>Ноты-14</v>
          </cell>
        </row>
        <row r="100">
          <cell r="B100" t="str">
            <v>71/3</v>
          </cell>
          <cell r="C100">
            <v>35101</v>
          </cell>
          <cell r="D100">
            <v>35195</v>
          </cell>
          <cell r="E100">
            <v>94</v>
          </cell>
          <cell r="F100">
            <v>89.48</v>
          </cell>
          <cell r="G100">
            <v>89.4</v>
          </cell>
          <cell r="H100">
            <v>46</v>
          </cell>
          <cell r="I100">
            <v>390000000</v>
          </cell>
          <cell r="J100">
            <v>9937738</v>
          </cell>
          <cell r="K100">
            <v>888051972.26999998</v>
          </cell>
          <cell r="L100">
            <v>4358638</v>
          </cell>
          <cell r="M100">
            <v>389999818.60000002</v>
          </cell>
          <cell r="N100">
            <v>227.7</v>
          </cell>
          <cell r="O100">
            <v>18</v>
          </cell>
          <cell r="P100">
            <v>100</v>
          </cell>
          <cell r="Q100">
            <v>70</v>
          </cell>
          <cell r="R100">
            <v>20</v>
          </cell>
          <cell r="S100">
            <v>30</v>
          </cell>
          <cell r="T100" t="str">
            <v>ГКО-3</v>
          </cell>
        </row>
        <row r="101">
          <cell r="B101" t="str">
            <v>25/n</v>
          </cell>
          <cell r="C101">
            <v>35103</v>
          </cell>
          <cell r="D101">
            <v>35117</v>
          </cell>
          <cell r="E101">
            <v>14</v>
          </cell>
          <cell r="F101">
            <v>98.63</v>
          </cell>
          <cell r="G101">
            <v>98.38</v>
          </cell>
          <cell r="H101">
            <v>38.47</v>
          </cell>
          <cell r="I101">
            <v>1000000000</v>
          </cell>
          <cell r="J101">
            <v>13416671</v>
          </cell>
          <cell r="K101">
            <v>1323123332.5599999</v>
          </cell>
          <cell r="L101">
            <v>13046671</v>
          </cell>
          <cell r="M101">
            <v>1286732132.5599999</v>
          </cell>
          <cell r="N101">
            <v>132.30000000000001</v>
          </cell>
          <cell r="O101">
            <v>8</v>
          </cell>
          <cell r="P101">
            <v>100</v>
          </cell>
          <cell r="T101" t="str">
            <v>Ноты-14</v>
          </cell>
        </row>
        <row r="102">
          <cell r="B102" t="str">
            <v>72/3</v>
          </cell>
          <cell r="C102">
            <v>35108</v>
          </cell>
          <cell r="D102">
            <v>35201</v>
          </cell>
          <cell r="E102">
            <v>93</v>
          </cell>
          <cell r="F102">
            <v>89.52</v>
          </cell>
          <cell r="G102">
            <v>89.47</v>
          </cell>
          <cell r="H102">
            <v>46.31</v>
          </cell>
          <cell r="I102">
            <v>400000000</v>
          </cell>
          <cell r="J102">
            <v>9996572</v>
          </cell>
          <cell r="K102">
            <v>893175524.39999998</v>
          </cell>
          <cell r="L102">
            <v>4468295</v>
          </cell>
          <cell r="M102">
            <v>400000073.97000003</v>
          </cell>
          <cell r="N102">
            <v>223.3</v>
          </cell>
          <cell r="O102">
            <v>17</v>
          </cell>
          <cell r="P102">
            <v>100</v>
          </cell>
          <cell r="Q102">
            <v>70</v>
          </cell>
          <cell r="R102">
            <v>20</v>
          </cell>
          <cell r="S102">
            <v>30</v>
          </cell>
          <cell r="T102" t="str">
            <v>ГКО-3</v>
          </cell>
        </row>
        <row r="103">
          <cell r="B103" t="str">
            <v>26/n</v>
          </cell>
          <cell r="C103">
            <v>35110</v>
          </cell>
          <cell r="D103">
            <v>35124</v>
          </cell>
          <cell r="E103">
            <v>14</v>
          </cell>
          <cell r="F103">
            <v>98.63</v>
          </cell>
          <cell r="G103">
            <v>98.51</v>
          </cell>
          <cell r="H103">
            <v>38.47</v>
          </cell>
          <cell r="I103">
            <v>1000000000</v>
          </cell>
          <cell r="J103">
            <v>15309468</v>
          </cell>
          <cell r="K103">
            <v>1509472347.75</v>
          </cell>
          <cell r="L103">
            <v>13185034</v>
          </cell>
          <cell r="M103">
            <v>1300394456.1099999</v>
          </cell>
          <cell r="N103">
            <v>150.9</v>
          </cell>
          <cell r="O103">
            <v>8</v>
          </cell>
          <cell r="P103">
            <v>100</v>
          </cell>
          <cell r="T103" t="str">
            <v>Ноты-14</v>
          </cell>
        </row>
        <row r="104">
          <cell r="B104" t="str">
            <v>10/6</v>
          </cell>
          <cell r="C104">
            <v>35114</v>
          </cell>
          <cell r="D104">
            <v>35299</v>
          </cell>
          <cell r="E104">
            <v>185</v>
          </cell>
          <cell r="F104">
            <v>77.22</v>
          </cell>
          <cell r="G104">
            <v>75.58</v>
          </cell>
          <cell r="H104">
            <v>59</v>
          </cell>
          <cell r="I104">
            <v>180000000</v>
          </cell>
          <cell r="J104">
            <v>3502670</v>
          </cell>
          <cell r="K104">
            <v>268340285.5</v>
          </cell>
          <cell r="L104">
            <v>2331027</v>
          </cell>
          <cell r="M104">
            <v>179999983.06</v>
          </cell>
          <cell r="N104">
            <v>149.1</v>
          </cell>
          <cell r="O104">
            <v>9</v>
          </cell>
          <cell r="P104">
            <v>100</v>
          </cell>
          <cell r="Q104">
            <v>100</v>
          </cell>
          <cell r="R104">
            <v>20</v>
          </cell>
          <cell r="S104">
            <v>30</v>
          </cell>
          <cell r="T104" t="str">
            <v>ГКО-6</v>
          </cell>
        </row>
        <row r="105">
          <cell r="B105" t="str">
            <v>73/3</v>
          </cell>
          <cell r="C105">
            <v>35115</v>
          </cell>
          <cell r="D105">
            <v>35208</v>
          </cell>
          <cell r="E105">
            <v>93</v>
          </cell>
          <cell r="F105">
            <v>89.59</v>
          </cell>
          <cell r="G105">
            <v>89.58</v>
          </cell>
          <cell r="H105">
            <v>45.97</v>
          </cell>
          <cell r="I105">
            <v>380000000</v>
          </cell>
          <cell r="J105">
            <v>11619192</v>
          </cell>
          <cell r="K105">
            <v>1040446973.21</v>
          </cell>
          <cell r="L105">
            <v>3683306</v>
          </cell>
          <cell r="M105">
            <v>329999777.67000002</v>
          </cell>
          <cell r="N105">
            <v>273.8</v>
          </cell>
          <cell r="O105">
            <v>17</v>
          </cell>
          <cell r="P105">
            <v>100</v>
          </cell>
          <cell r="Q105">
            <v>70</v>
          </cell>
          <cell r="R105">
            <v>20</v>
          </cell>
          <cell r="S105">
            <v>30</v>
          </cell>
          <cell r="T105" t="str">
            <v>ГКО-3</v>
          </cell>
        </row>
        <row r="106">
          <cell r="B106" t="str">
            <v>27/n</v>
          </cell>
          <cell r="C106">
            <v>35117</v>
          </cell>
          <cell r="D106">
            <v>35131</v>
          </cell>
          <cell r="E106">
            <v>14</v>
          </cell>
          <cell r="F106">
            <v>98.61</v>
          </cell>
          <cell r="G106">
            <v>98.56</v>
          </cell>
          <cell r="H106">
            <v>39.03</v>
          </cell>
          <cell r="I106">
            <v>1300000000</v>
          </cell>
          <cell r="J106">
            <v>15634897</v>
          </cell>
          <cell r="K106">
            <v>1541436761.1099999</v>
          </cell>
          <cell r="L106">
            <v>13182814</v>
          </cell>
          <cell r="M106">
            <v>1300000096.8900001</v>
          </cell>
          <cell r="N106">
            <v>118.6</v>
          </cell>
          <cell r="O106">
            <v>9</v>
          </cell>
          <cell r="P106">
            <v>100</v>
          </cell>
          <cell r="T106" t="str">
            <v>Ноты-14</v>
          </cell>
        </row>
        <row r="107">
          <cell r="B107" t="str">
            <v>74/3</v>
          </cell>
          <cell r="C107">
            <v>35122</v>
          </cell>
          <cell r="D107">
            <v>35215</v>
          </cell>
          <cell r="E107">
            <v>93</v>
          </cell>
          <cell r="F107">
            <v>89.77</v>
          </cell>
          <cell r="G107">
            <v>89.71</v>
          </cell>
          <cell r="H107">
            <v>45.08</v>
          </cell>
          <cell r="I107">
            <v>400000000</v>
          </cell>
          <cell r="J107">
            <v>12028631</v>
          </cell>
          <cell r="K107">
            <v>1078715598.22</v>
          </cell>
          <cell r="L107">
            <v>4455893</v>
          </cell>
          <cell r="M107">
            <v>400000011.37</v>
          </cell>
          <cell r="N107">
            <v>269.7</v>
          </cell>
          <cell r="O107">
            <v>17</v>
          </cell>
          <cell r="P107">
            <v>100</v>
          </cell>
          <cell r="Q107">
            <v>70</v>
          </cell>
          <cell r="R107">
            <v>20</v>
          </cell>
          <cell r="S107">
            <v>30</v>
          </cell>
          <cell r="T107" t="str">
            <v>ГКО-3</v>
          </cell>
        </row>
        <row r="108">
          <cell r="B108" t="str">
            <v>28/n</v>
          </cell>
          <cell r="C108">
            <v>35123</v>
          </cell>
          <cell r="D108">
            <v>35137</v>
          </cell>
          <cell r="E108">
            <v>14</v>
          </cell>
          <cell r="F108">
            <v>98.63</v>
          </cell>
          <cell r="G108">
            <v>98.59</v>
          </cell>
          <cell r="H108">
            <v>38.47</v>
          </cell>
          <cell r="I108">
            <v>1300000000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T108" t="str">
            <v>Ноты-14</v>
          </cell>
        </row>
        <row r="109">
          <cell r="B109" t="str">
            <v>75/3</v>
          </cell>
          <cell r="C109">
            <v>35129</v>
          </cell>
          <cell r="D109">
            <v>35222</v>
          </cell>
          <cell r="E109">
            <v>93</v>
          </cell>
          <cell r="F109">
            <v>89.9</v>
          </cell>
          <cell r="G109">
            <v>89.89</v>
          </cell>
          <cell r="H109">
            <v>44.44</v>
          </cell>
          <cell r="I109">
            <v>400000000</v>
          </cell>
          <cell r="J109">
            <v>12864465</v>
          </cell>
          <cell r="K109">
            <v>1155805526.04</v>
          </cell>
          <cell r="L109">
            <v>4449232</v>
          </cell>
          <cell r="M109">
            <v>399999899.98000002</v>
          </cell>
          <cell r="N109">
            <v>289</v>
          </cell>
          <cell r="O109">
            <v>17</v>
          </cell>
          <cell r="P109">
            <v>100</v>
          </cell>
          <cell r="Q109">
            <v>70</v>
          </cell>
          <cell r="R109">
            <v>20</v>
          </cell>
          <cell r="S109">
            <v>30</v>
          </cell>
          <cell r="T109" t="str">
            <v>ГКО-3</v>
          </cell>
        </row>
        <row r="110">
          <cell r="B110" t="str">
            <v>29/n</v>
          </cell>
          <cell r="C110">
            <v>35130</v>
          </cell>
          <cell r="D110">
            <v>35144</v>
          </cell>
          <cell r="E110">
            <v>14</v>
          </cell>
          <cell r="F110">
            <v>98.65</v>
          </cell>
          <cell r="G110">
            <v>98.62</v>
          </cell>
          <cell r="H110">
            <v>37.9</v>
          </cell>
          <cell r="I110">
            <v>1300000000</v>
          </cell>
          <cell r="J110">
            <v>16720444</v>
          </cell>
          <cell r="K110">
            <v>1649283252.98</v>
          </cell>
          <cell r="L110">
            <v>13178485</v>
          </cell>
          <cell r="M110">
            <v>1300000098.9400001</v>
          </cell>
          <cell r="N110">
            <v>126.9</v>
          </cell>
          <cell r="O110">
            <v>11</v>
          </cell>
          <cell r="P110">
            <v>100</v>
          </cell>
          <cell r="T110" t="str">
            <v>Ноты-14</v>
          </cell>
        </row>
        <row r="111">
          <cell r="B111" t="str">
            <v>76/3</v>
          </cell>
          <cell r="C111">
            <v>35136</v>
          </cell>
          <cell r="D111">
            <v>35229</v>
          </cell>
          <cell r="E111">
            <v>93</v>
          </cell>
          <cell r="F111">
            <v>90.05</v>
          </cell>
          <cell r="G111">
            <v>90</v>
          </cell>
          <cell r="H111">
            <v>43.71</v>
          </cell>
          <cell r="I111">
            <v>430000000</v>
          </cell>
          <cell r="J111">
            <v>10531316</v>
          </cell>
          <cell r="K111">
            <v>947791746.71000004</v>
          </cell>
          <cell r="L111">
            <v>4775026</v>
          </cell>
          <cell r="M111">
            <v>429999851.51999998</v>
          </cell>
          <cell r="N111">
            <v>220.4</v>
          </cell>
          <cell r="O111">
            <v>16</v>
          </cell>
          <cell r="P111">
            <v>100</v>
          </cell>
          <cell r="Q111">
            <v>70</v>
          </cell>
          <cell r="R111">
            <v>20</v>
          </cell>
          <cell r="S111">
            <v>30</v>
          </cell>
          <cell r="T111" t="str">
            <v>ГКО-3</v>
          </cell>
        </row>
        <row r="112">
          <cell r="B112" t="str">
            <v>30/n</v>
          </cell>
          <cell r="C112">
            <v>35138</v>
          </cell>
          <cell r="D112">
            <v>35156</v>
          </cell>
          <cell r="E112">
            <v>18</v>
          </cell>
          <cell r="F112">
            <v>98.32</v>
          </cell>
          <cell r="G112">
            <v>98.24</v>
          </cell>
          <cell r="H112">
            <v>36.18</v>
          </cell>
          <cell r="I112">
            <v>1400000000</v>
          </cell>
          <cell r="J112">
            <v>19531115</v>
          </cell>
          <cell r="K112">
            <v>1919829990.9200001</v>
          </cell>
          <cell r="L112">
            <v>16273796</v>
          </cell>
          <cell r="M112">
            <v>1600000127.1600001</v>
          </cell>
          <cell r="N112">
            <v>137.1</v>
          </cell>
          <cell r="O112">
            <v>9</v>
          </cell>
          <cell r="P112">
            <v>100</v>
          </cell>
          <cell r="T112" t="str">
            <v>Ноты-14</v>
          </cell>
        </row>
        <row r="113">
          <cell r="B113" t="str">
            <v>11/6</v>
          </cell>
          <cell r="C113">
            <v>35142</v>
          </cell>
          <cell r="D113">
            <v>35328</v>
          </cell>
          <cell r="E113">
            <v>186</v>
          </cell>
          <cell r="F113">
            <v>79.400000000000006</v>
          </cell>
          <cell r="G113">
            <v>79.25</v>
          </cell>
          <cell r="H113">
            <v>51.61</v>
          </cell>
          <cell r="I113">
            <v>180000000</v>
          </cell>
          <cell r="J113">
            <v>7918120</v>
          </cell>
          <cell r="K113">
            <v>615832576.76999998</v>
          </cell>
          <cell r="L113">
            <v>2267005</v>
          </cell>
          <cell r="M113">
            <v>179999992.55000001</v>
          </cell>
          <cell r="N113">
            <v>342.1</v>
          </cell>
          <cell r="O113">
            <v>14</v>
          </cell>
          <cell r="P113">
            <v>100</v>
          </cell>
          <cell r="Q113">
            <v>80</v>
          </cell>
          <cell r="R113">
            <v>20</v>
          </cell>
          <cell r="S113">
            <v>30</v>
          </cell>
          <cell r="T113" t="str">
            <v>ГКО-6</v>
          </cell>
        </row>
        <row r="114">
          <cell r="B114" t="str">
            <v>77/3</v>
          </cell>
          <cell r="C114">
            <v>35143</v>
          </cell>
          <cell r="D114">
            <v>35236</v>
          </cell>
          <cell r="E114">
            <v>93</v>
          </cell>
          <cell r="F114">
            <v>90.67</v>
          </cell>
          <cell r="G114">
            <v>90.42</v>
          </cell>
          <cell r="H114">
            <v>40.71</v>
          </cell>
          <cell r="I114">
            <v>350000000</v>
          </cell>
          <cell r="J114">
            <v>10572953</v>
          </cell>
          <cell r="K114">
            <v>955680418.75999999</v>
          </cell>
          <cell r="L114">
            <v>4088956</v>
          </cell>
          <cell r="M114">
            <v>370691258.01999998</v>
          </cell>
          <cell r="N114">
            <v>273.10000000000002</v>
          </cell>
          <cell r="O114">
            <v>14</v>
          </cell>
          <cell r="P114">
            <v>100</v>
          </cell>
          <cell r="Q114">
            <v>70</v>
          </cell>
          <cell r="R114">
            <v>20</v>
          </cell>
          <cell r="S114">
            <v>30</v>
          </cell>
          <cell r="T114" t="str">
            <v>ГКО-3</v>
          </cell>
        </row>
        <row r="115">
          <cell r="B115" t="str">
            <v>31/n</v>
          </cell>
          <cell r="C115">
            <v>35144</v>
          </cell>
          <cell r="D115">
            <v>35158</v>
          </cell>
          <cell r="E115">
            <v>14</v>
          </cell>
          <cell r="F115">
            <v>98.7</v>
          </cell>
          <cell r="G115">
            <v>98.66</v>
          </cell>
          <cell r="H115">
            <v>36.47</v>
          </cell>
          <cell r="I115">
            <v>1400000000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T115" t="str">
            <v>Ноты-14</v>
          </cell>
        </row>
        <row r="116">
          <cell r="B116" t="str">
            <v>78/3</v>
          </cell>
          <cell r="C116">
            <v>35150</v>
          </cell>
          <cell r="D116">
            <v>35243</v>
          </cell>
          <cell r="E116">
            <v>93</v>
          </cell>
          <cell r="F116">
            <v>90.84</v>
          </cell>
          <cell r="G116">
            <v>90.76</v>
          </cell>
          <cell r="H116">
            <v>39.89</v>
          </cell>
          <cell r="I116">
            <v>430000000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30</v>
          </cell>
          <cell r="T116" t="str">
            <v>ГКО-3</v>
          </cell>
        </row>
        <row r="117">
          <cell r="B117" t="str">
            <v>32/n</v>
          </cell>
          <cell r="C117">
            <v>35152</v>
          </cell>
          <cell r="D117">
            <v>35166</v>
          </cell>
          <cell r="E117">
            <v>14</v>
          </cell>
          <cell r="F117">
            <v>98.71</v>
          </cell>
          <cell r="G117">
            <v>98.67</v>
          </cell>
          <cell r="H117">
            <v>36.19</v>
          </cell>
          <cell r="I117">
            <v>1900000000</v>
          </cell>
          <cell r="J117">
            <v>23425718</v>
          </cell>
          <cell r="K117">
            <v>2312125504.3699999</v>
          </cell>
          <cell r="L117">
            <v>20260502</v>
          </cell>
          <cell r="M117">
            <v>2000000130.8699999</v>
          </cell>
          <cell r="N117">
            <v>121.7</v>
          </cell>
          <cell r="O117">
            <v>9</v>
          </cell>
          <cell r="P117">
            <v>100</v>
          </cell>
          <cell r="T117" t="str">
            <v>Ноты-14</v>
          </cell>
        </row>
        <row r="118">
          <cell r="B118" t="str">
            <v>12/6</v>
          </cell>
          <cell r="C118">
            <v>35156</v>
          </cell>
          <cell r="D118">
            <v>35341</v>
          </cell>
          <cell r="E118">
            <v>185</v>
          </cell>
          <cell r="F118">
            <v>81.39</v>
          </cell>
          <cell r="G118">
            <v>81.2</v>
          </cell>
          <cell r="H118">
            <v>45.73</v>
          </cell>
          <cell r="I118">
            <v>180000000</v>
          </cell>
          <cell r="J118">
            <v>7259396</v>
          </cell>
          <cell r="K118">
            <v>585363158.26999998</v>
          </cell>
          <cell r="L118">
            <v>2270991</v>
          </cell>
          <cell r="M118">
            <v>184840777.59999999</v>
          </cell>
          <cell r="N118">
            <v>325.2</v>
          </cell>
          <cell r="O118">
            <v>10</v>
          </cell>
          <cell r="P118">
            <v>100</v>
          </cell>
          <cell r="Q118">
            <v>80</v>
          </cell>
          <cell r="R118">
            <v>20</v>
          </cell>
          <cell r="S118">
            <v>30</v>
          </cell>
          <cell r="T118" t="str">
            <v>ГКО-6</v>
          </cell>
        </row>
        <row r="119">
          <cell r="B119" t="str">
            <v>79/3</v>
          </cell>
          <cell r="C119">
            <v>35157</v>
          </cell>
          <cell r="D119">
            <v>35250</v>
          </cell>
          <cell r="E119">
            <v>93</v>
          </cell>
          <cell r="F119">
            <v>91.15</v>
          </cell>
          <cell r="G119">
            <v>91.08</v>
          </cell>
          <cell r="H119">
            <v>38.409999999999997</v>
          </cell>
          <cell r="I119">
            <v>370000000</v>
          </cell>
          <cell r="J119">
            <v>10653641</v>
          </cell>
          <cell r="K119">
            <v>969797216.12</v>
          </cell>
          <cell r="L119">
            <v>4059330</v>
          </cell>
          <cell r="M119">
            <v>370000036.92000002</v>
          </cell>
          <cell r="N119">
            <v>262.10000000000002</v>
          </cell>
          <cell r="O119">
            <v>13</v>
          </cell>
          <cell r="P119">
            <v>100</v>
          </cell>
          <cell r="Q119">
            <v>70</v>
          </cell>
          <cell r="R119">
            <v>20</v>
          </cell>
          <cell r="S119">
            <v>30</v>
          </cell>
          <cell r="T119" t="str">
            <v>ГКО-3</v>
          </cell>
        </row>
        <row r="120">
          <cell r="B120" t="str">
            <v>33/n</v>
          </cell>
          <cell r="C120">
            <v>35159</v>
          </cell>
          <cell r="D120">
            <v>35173</v>
          </cell>
          <cell r="E120">
            <v>14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1000000000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T120" t="str">
            <v>Ноты-14</v>
          </cell>
        </row>
        <row r="121">
          <cell r="B121" t="str">
            <v>80/3</v>
          </cell>
          <cell r="C121">
            <v>35164</v>
          </cell>
          <cell r="D121">
            <v>35257</v>
          </cell>
          <cell r="E121">
            <v>93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420000000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30</v>
          </cell>
          <cell r="T121" t="str">
            <v>ГКО-3</v>
          </cell>
        </row>
        <row r="122">
          <cell r="B122" t="str">
            <v>34/n</v>
          </cell>
          <cell r="C122">
            <v>35166</v>
          </cell>
          <cell r="D122">
            <v>35180</v>
          </cell>
          <cell r="E122">
            <v>14</v>
          </cell>
          <cell r="F122">
            <v>98.84</v>
          </cell>
          <cell r="G122">
            <v>98.8</v>
          </cell>
          <cell r="H122">
            <v>32.5</v>
          </cell>
          <cell r="I122">
            <v>1000000000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T122" t="str">
            <v>Ноты-14</v>
          </cell>
        </row>
        <row r="123">
          <cell r="B123" t="str">
            <v>13/6</v>
          </cell>
          <cell r="C123">
            <v>35170</v>
          </cell>
          <cell r="D123">
            <v>35355</v>
          </cell>
          <cell r="E123">
            <v>185</v>
          </cell>
          <cell r="F123">
            <v>82.78</v>
          </cell>
          <cell r="G123">
            <v>82.7</v>
          </cell>
          <cell r="H123">
            <v>41.6</v>
          </cell>
          <cell r="I123">
            <v>180000000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30</v>
          </cell>
          <cell r="T123" t="str">
            <v>ГКО-6</v>
          </cell>
        </row>
        <row r="124">
          <cell r="B124" t="str">
            <v>81/3</v>
          </cell>
          <cell r="C124">
            <v>35171</v>
          </cell>
          <cell r="D124">
            <v>35264</v>
          </cell>
          <cell r="E124">
            <v>93</v>
          </cell>
          <cell r="F124">
            <v>91.98</v>
          </cell>
          <cell r="G124">
            <v>91.85</v>
          </cell>
          <cell r="H124">
            <v>34.49</v>
          </cell>
          <cell r="I124">
            <v>420000000</v>
          </cell>
          <cell r="J124">
            <v>10963733</v>
          </cell>
          <cell r="K124">
            <v>1006700152.76</v>
          </cell>
          <cell r="L124">
            <v>4566318</v>
          </cell>
          <cell r="M124">
            <v>420000155.99000001</v>
          </cell>
          <cell r="N124">
            <v>239.7</v>
          </cell>
          <cell r="O124">
            <v>12</v>
          </cell>
          <cell r="P124">
            <v>100</v>
          </cell>
          <cell r="Q124">
            <v>70</v>
          </cell>
          <cell r="R124">
            <v>20</v>
          </cell>
          <cell r="S124">
            <v>30</v>
          </cell>
          <cell r="T124" t="str">
            <v>ГКО-3</v>
          </cell>
        </row>
        <row r="125">
          <cell r="B125" t="str">
            <v>35/n</v>
          </cell>
          <cell r="C125">
            <v>35173</v>
          </cell>
          <cell r="D125">
            <v>35187</v>
          </cell>
          <cell r="E125">
            <v>14</v>
          </cell>
          <cell r="F125">
            <v>98.94</v>
          </cell>
          <cell r="G125">
            <v>98.9</v>
          </cell>
          <cell r="H125">
            <v>29.67</v>
          </cell>
          <cell r="I125">
            <v>800000000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T125" t="str">
            <v>Ноты-14</v>
          </cell>
        </row>
        <row r="126">
          <cell r="B126" t="str">
            <v>82/3</v>
          </cell>
          <cell r="C126">
            <v>35178</v>
          </cell>
          <cell r="D126">
            <v>35271</v>
          </cell>
          <cell r="E126">
            <v>93</v>
          </cell>
          <cell r="F126">
            <v>92.53</v>
          </cell>
          <cell r="G126">
            <v>92.35</v>
          </cell>
          <cell r="H126">
            <v>31.94</v>
          </cell>
          <cell r="I126">
            <v>420000000</v>
          </cell>
          <cell r="J126">
            <v>12006778</v>
          </cell>
          <cell r="K126">
            <v>1106454687.8</v>
          </cell>
          <cell r="L126">
            <v>4539110</v>
          </cell>
          <cell r="M126">
            <v>420000095.30000001</v>
          </cell>
          <cell r="N126">
            <v>263.39999999999998</v>
          </cell>
          <cell r="O126">
            <v>14</v>
          </cell>
          <cell r="P126">
            <v>100</v>
          </cell>
          <cell r="Q126">
            <v>70</v>
          </cell>
          <cell r="R126">
            <v>20</v>
          </cell>
          <cell r="S126">
            <v>30</v>
          </cell>
          <cell r="T126" t="str">
            <v>ГКО-3</v>
          </cell>
        </row>
        <row r="127">
          <cell r="B127" t="str">
            <v>36/n</v>
          </cell>
          <cell r="C127">
            <v>35180</v>
          </cell>
          <cell r="D127">
            <v>35192</v>
          </cell>
          <cell r="E127">
            <v>12</v>
          </cell>
          <cell r="F127">
            <v>99.15</v>
          </cell>
          <cell r="G127">
            <v>99.11</v>
          </cell>
          <cell r="H127">
            <v>28.06</v>
          </cell>
          <cell r="I127">
            <v>1000000000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T127" t="str">
            <v>Ноты-07</v>
          </cell>
        </row>
        <row r="128">
          <cell r="B128" t="str">
            <v>14/6</v>
          </cell>
          <cell r="C128">
            <v>35184</v>
          </cell>
          <cell r="D128">
            <v>35369</v>
          </cell>
          <cell r="E128">
            <v>185</v>
          </cell>
          <cell r="F128">
            <v>84.4</v>
          </cell>
          <cell r="G128">
            <v>84.2</v>
          </cell>
          <cell r="H128">
            <v>36.97</v>
          </cell>
          <cell r="I128">
            <v>200000000</v>
          </cell>
          <cell r="J128">
            <v>9410080</v>
          </cell>
          <cell r="K128">
            <v>785854306.19000006</v>
          </cell>
          <cell r="L128">
            <v>2369694</v>
          </cell>
          <cell r="M128">
            <v>200000041.5</v>
          </cell>
          <cell r="N128">
            <v>392.9</v>
          </cell>
          <cell r="O128">
            <v>13</v>
          </cell>
          <cell r="P128">
            <v>100</v>
          </cell>
          <cell r="Q128">
            <v>80</v>
          </cell>
          <cell r="R128">
            <v>10</v>
          </cell>
          <cell r="S128">
            <v>30</v>
          </cell>
          <cell r="T128" t="str">
            <v>ГКО-6</v>
          </cell>
        </row>
        <row r="129">
          <cell r="B129" t="str">
            <v>83/3</v>
          </cell>
          <cell r="C129">
            <v>35185</v>
          </cell>
          <cell r="D129">
            <v>35278</v>
          </cell>
          <cell r="E129">
            <v>93</v>
          </cell>
          <cell r="F129">
            <v>92.98</v>
          </cell>
          <cell r="G129">
            <v>92.85</v>
          </cell>
          <cell r="H129">
            <v>29.87</v>
          </cell>
          <cell r="I129">
            <v>420000000</v>
          </cell>
          <cell r="J129">
            <v>7723304</v>
          </cell>
          <cell r="K129">
            <v>716708148.79999995</v>
          </cell>
          <cell r="L129">
            <v>4515578</v>
          </cell>
          <cell r="M129">
            <v>419876010.72000003</v>
          </cell>
          <cell r="N129">
            <v>170.6</v>
          </cell>
          <cell r="O129">
            <v>11</v>
          </cell>
          <cell r="P129">
            <v>100</v>
          </cell>
          <cell r="Q129">
            <v>70</v>
          </cell>
          <cell r="R129">
            <v>10</v>
          </cell>
          <cell r="S129">
            <v>30</v>
          </cell>
          <cell r="T129" t="str">
            <v>ГКО-3</v>
          </cell>
        </row>
        <row r="130">
          <cell r="B130" t="str">
            <v>37/n</v>
          </cell>
          <cell r="C130">
            <v>35187</v>
          </cell>
          <cell r="D130">
            <v>35201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700000000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T130" t="str">
            <v>Ноты-14</v>
          </cell>
        </row>
        <row r="131">
          <cell r="B131" t="str">
            <v>84/3</v>
          </cell>
          <cell r="C131">
            <v>35191</v>
          </cell>
          <cell r="D131">
            <v>35284</v>
          </cell>
          <cell r="E131">
            <v>93</v>
          </cell>
          <cell r="F131">
            <v>93.22</v>
          </cell>
          <cell r="G131">
            <v>93.03</v>
          </cell>
          <cell r="H131">
            <v>28.77</v>
          </cell>
          <cell r="I131">
            <v>420000000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30</v>
          </cell>
          <cell r="T131" t="str">
            <v>ГКО-3</v>
          </cell>
        </row>
        <row r="132">
          <cell r="B132" t="str">
            <v>38/n</v>
          </cell>
          <cell r="C132">
            <v>35193</v>
          </cell>
          <cell r="D132">
            <v>35207</v>
          </cell>
          <cell r="E132">
            <v>14</v>
          </cell>
          <cell r="F132">
            <v>99.11</v>
          </cell>
          <cell r="G132">
            <v>99.05</v>
          </cell>
          <cell r="H132">
            <v>24.87</v>
          </cell>
          <cell r="I132">
            <v>800000000</v>
          </cell>
          <cell r="J132">
            <v>9044577</v>
          </cell>
          <cell r="K132">
            <v>896317063.74000001</v>
          </cell>
          <cell r="L132">
            <v>8072099</v>
          </cell>
          <cell r="M132">
            <v>800000117.84000003</v>
          </cell>
          <cell r="N132">
            <v>112</v>
          </cell>
          <cell r="O132">
            <v>4</v>
          </cell>
          <cell r="P132">
            <v>100</v>
          </cell>
          <cell r="T132" t="str">
            <v>Ноты-14</v>
          </cell>
        </row>
        <row r="133">
          <cell r="B133" t="str">
            <v>15/6</v>
          </cell>
          <cell r="C133">
            <v>35198</v>
          </cell>
          <cell r="D133">
            <v>35383</v>
          </cell>
          <cell r="E133">
            <v>185</v>
          </cell>
          <cell r="F133">
            <v>85.22</v>
          </cell>
          <cell r="G133">
            <v>84.7</v>
          </cell>
          <cell r="H133">
            <v>34.69</v>
          </cell>
          <cell r="I133">
            <v>200000000</v>
          </cell>
          <cell r="J133">
            <v>6470774</v>
          </cell>
          <cell r="K133">
            <v>549222150.76999998</v>
          </cell>
          <cell r="L133">
            <v>2995840</v>
          </cell>
          <cell r="M133">
            <v>255298631.28999999</v>
          </cell>
          <cell r="N133">
            <v>274.60000000000002</v>
          </cell>
          <cell r="O133">
            <v>9</v>
          </cell>
          <cell r="P133">
            <v>100</v>
          </cell>
          <cell r="Q133">
            <v>70</v>
          </cell>
          <cell r="R133">
            <v>10</v>
          </cell>
          <cell r="S133">
            <v>30</v>
          </cell>
          <cell r="T133" t="str">
            <v>ГКО-6</v>
          </cell>
        </row>
        <row r="134">
          <cell r="B134" t="str">
            <v>85/3</v>
          </cell>
          <cell r="C134">
            <v>35199</v>
          </cell>
          <cell r="D134">
            <v>35292</v>
          </cell>
          <cell r="E134">
            <v>93</v>
          </cell>
          <cell r="F134">
            <v>93.32</v>
          </cell>
          <cell r="G134">
            <v>92.95</v>
          </cell>
          <cell r="H134">
            <v>28.32</v>
          </cell>
          <cell r="I134">
            <v>420000000</v>
          </cell>
          <cell r="J134">
            <v>5452990</v>
          </cell>
          <cell r="K134">
            <v>508834892.30000001</v>
          </cell>
          <cell r="L134">
            <v>4499554</v>
          </cell>
          <cell r="M134">
            <v>420000092.20999998</v>
          </cell>
          <cell r="N134">
            <v>121.2</v>
          </cell>
          <cell r="O134">
            <v>10</v>
          </cell>
          <cell r="P134">
            <v>100</v>
          </cell>
          <cell r="Q134">
            <v>50</v>
          </cell>
          <cell r="R134">
            <v>10</v>
          </cell>
          <cell r="S134">
            <v>30</v>
          </cell>
          <cell r="T134" t="str">
            <v>ГКО-3</v>
          </cell>
        </row>
        <row r="135">
          <cell r="B135" t="str">
            <v>39/n</v>
          </cell>
          <cell r="C135">
            <v>35201</v>
          </cell>
          <cell r="D135">
            <v>35215</v>
          </cell>
          <cell r="E135">
            <v>14</v>
          </cell>
          <cell r="F135">
            <v>99.13</v>
          </cell>
          <cell r="G135">
            <v>99.1</v>
          </cell>
          <cell r="H135">
            <v>24.3</v>
          </cell>
          <cell r="I135">
            <v>500000000</v>
          </cell>
          <cell r="J135">
            <v>9309557</v>
          </cell>
          <cell r="K135">
            <v>922573538.10000002</v>
          </cell>
          <cell r="L135">
            <v>5044007</v>
          </cell>
          <cell r="M135">
            <v>500000133.10000002</v>
          </cell>
          <cell r="N135">
            <v>184.5</v>
          </cell>
          <cell r="O135">
            <v>7</v>
          </cell>
          <cell r="P135">
            <v>100</v>
          </cell>
          <cell r="T135" t="str">
            <v>Ноты-14</v>
          </cell>
        </row>
        <row r="136">
          <cell r="B136" t="str">
            <v>86/3</v>
          </cell>
          <cell r="C136">
            <v>35206</v>
          </cell>
          <cell r="D136">
            <v>35299</v>
          </cell>
          <cell r="E136">
            <v>93</v>
          </cell>
          <cell r="F136">
            <v>93.25</v>
          </cell>
          <cell r="G136">
            <v>92.35</v>
          </cell>
          <cell r="H136">
            <v>28.64</v>
          </cell>
          <cell r="I136">
            <v>420000000</v>
          </cell>
          <cell r="J136">
            <v>5428499</v>
          </cell>
          <cell r="K136">
            <v>506101371.87</v>
          </cell>
          <cell r="L136">
            <v>4613975</v>
          </cell>
          <cell r="M136">
            <v>430283071.63</v>
          </cell>
          <cell r="N136">
            <v>120.5</v>
          </cell>
          <cell r="O136">
            <v>10</v>
          </cell>
          <cell r="P136">
            <v>100</v>
          </cell>
          <cell r="Q136">
            <v>50</v>
          </cell>
          <cell r="R136">
            <v>10</v>
          </cell>
          <cell r="S136">
            <v>30</v>
          </cell>
          <cell r="T136" t="str">
            <v>ГКО-3</v>
          </cell>
        </row>
        <row r="137">
          <cell r="B137" t="str">
            <v>40/n</v>
          </cell>
          <cell r="C137">
            <v>35208</v>
          </cell>
          <cell r="D137">
            <v>35222</v>
          </cell>
          <cell r="E137">
            <v>14</v>
          </cell>
          <cell r="F137">
            <v>99.13</v>
          </cell>
          <cell r="G137">
            <v>99.05</v>
          </cell>
          <cell r="H137">
            <v>24.3</v>
          </cell>
          <cell r="I137">
            <v>340000000</v>
          </cell>
          <cell r="J137">
            <v>3425400</v>
          </cell>
          <cell r="K137">
            <v>339555624</v>
          </cell>
          <cell r="L137">
            <v>3425400</v>
          </cell>
          <cell r="M137">
            <v>339555624</v>
          </cell>
          <cell r="N137">
            <v>99.9</v>
          </cell>
          <cell r="O137">
            <v>4</v>
          </cell>
          <cell r="P137">
            <v>100</v>
          </cell>
          <cell r="T137" t="str">
            <v>Ноты-14</v>
          </cell>
        </row>
        <row r="138">
          <cell r="B138" t="str">
            <v>16/6</v>
          </cell>
          <cell r="C138">
            <v>35212</v>
          </cell>
          <cell r="D138">
            <v>35397</v>
          </cell>
          <cell r="E138">
            <v>185</v>
          </cell>
          <cell r="F138">
            <v>85.05</v>
          </cell>
          <cell r="G138">
            <v>84.71</v>
          </cell>
          <cell r="H138">
            <v>35.159999999999997</v>
          </cell>
          <cell r="I138">
            <v>250000000</v>
          </cell>
          <cell r="J138">
            <v>7807956</v>
          </cell>
          <cell r="K138">
            <v>660105817.97000003</v>
          </cell>
          <cell r="L138">
            <v>3754264</v>
          </cell>
          <cell r="M138">
            <v>319303996.30000001</v>
          </cell>
          <cell r="N138">
            <v>264</v>
          </cell>
          <cell r="O138">
            <v>12</v>
          </cell>
          <cell r="P138">
            <v>100</v>
          </cell>
          <cell r="Q138">
            <v>70</v>
          </cell>
          <cell r="R138">
            <v>10</v>
          </cell>
          <cell r="S138">
            <v>30</v>
          </cell>
          <cell r="T138" t="str">
            <v>ГКО-6</v>
          </cell>
        </row>
        <row r="139">
          <cell r="B139" t="str">
            <v>87/3</v>
          </cell>
          <cell r="C139">
            <v>35213</v>
          </cell>
          <cell r="D139">
            <v>35306</v>
          </cell>
          <cell r="E139">
            <v>93</v>
          </cell>
          <cell r="F139">
            <v>93.08</v>
          </cell>
          <cell r="G139">
            <v>92.8</v>
          </cell>
          <cell r="H139">
            <v>29.41</v>
          </cell>
          <cell r="I139">
            <v>450000000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30</v>
          </cell>
          <cell r="T139" t="str">
            <v>ГКО-3</v>
          </cell>
        </row>
        <row r="140">
          <cell r="B140" t="str">
            <v>41/n</v>
          </cell>
          <cell r="C140">
            <v>35215</v>
          </cell>
          <cell r="D140">
            <v>35229</v>
          </cell>
          <cell r="E140">
            <v>14</v>
          </cell>
          <cell r="F140">
            <v>99.06</v>
          </cell>
          <cell r="G140">
            <v>98.72</v>
          </cell>
          <cell r="H140">
            <v>26.28</v>
          </cell>
          <cell r="I140">
            <v>500000000</v>
          </cell>
          <cell r="J140">
            <v>5111913</v>
          </cell>
          <cell r="K140">
            <v>506383488.25</v>
          </cell>
          <cell r="L140">
            <v>5047251</v>
          </cell>
          <cell r="M140">
            <v>500000055.61000001</v>
          </cell>
          <cell r="N140">
            <v>101.3</v>
          </cell>
          <cell r="O140">
            <v>6</v>
          </cell>
          <cell r="P140">
            <v>100</v>
          </cell>
          <cell r="T140" t="str">
            <v>Ноты-14</v>
          </cell>
        </row>
        <row r="141">
          <cell r="B141" t="str">
            <v>88/3</v>
          </cell>
          <cell r="C141">
            <v>35220</v>
          </cell>
          <cell r="D141">
            <v>35313</v>
          </cell>
          <cell r="E141">
            <v>93</v>
          </cell>
          <cell r="F141">
            <v>93.08</v>
          </cell>
          <cell r="G141">
            <v>92.9</v>
          </cell>
          <cell r="H141">
            <v>29.41</v>
          </cell>
          <cell r="I141">
            <v>450000000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30</v>
          </cell>
          <cell r="T141" t="str">
            <v>ГКО-3</v>
          </cell>
        </row>
        <row r="142">
          <cell r="B142" t="str">
            <v>17/6</v>
          </cell>
          <cell r="C142">
            <v>35226</v>
          </cell>
          <cell r="D142">
            <v>35411</v>
          </cell>
          <cell r="E142">
            <v>185</v>
          </cell>
          <cell r="F142">
            <v>84.98</v>
          </cell>
          <cell r="G142">
            <v>84.81</v>
          </cell>
          <cell r="H142">
            <v>35.35</v>
          </cell>
          <cell r="I142">
            <v>300000000</v>
          </cell>
          <cell r="J142">
            <v>8156816</v>
          </cell>
          <cell r="K142">
            <v>689704325.46000004</v>
          </cell>
          <cell r="L142">
            <v>3739955</v>
          </cell>
          <cell r="M142">
            <v>317817160.18000001</v>
          </cell>
          <cell r="N142">
            <v>229.9</v>
          </cell>
          <cell r="O142">
            <v>13</v>
          </cell>
          <cell r="P142">
            <v>100</v>
          </cell>
          <cell r="Q142">
            <v>80</v>
          </cell>
          <cell r="R142">
            <v>10</v>
          </cell>
          <cell r="S142">
            <v>30</v>
          </cell>
          <cell r="T142" t="str">
            <v>ГКО-6</v>
          </cell>
        </row>
        <row r="143">
          <cell r="B143" t="str">
            <v>89/3</v>
          </cell>
          <cell r="C143">
            <v>35227</v>
          </cell>
          <cell r="D143">
            <v>35320</v>
          </cell>
          <cell r="E143">
            <v>93</v>
          </cell>
          <cell r="F143">
            <v>93.08</v>
          </cell>
          <cell r="G143">
            <v>92.96</v>
          </cell>
          <cell r="H143">
            <v>29.41</v>
          </cell>
          <cell r="I143">
            <v>470000000</v>
          </cell>
          <cell r="J143">
            <v>9314121</v>
          </cell>
          <cell r="K143">
            <v>865527263.74000001</v>
          </cell>
          <cell r="L143">
            <v>5476211</v>
          </cell>
          <cell r="M143">
            <v>509742264.83999997</v>
          </cell>
          <cell r="N143">
            <v>184.2</v>
          </cell>
          <cell r="O143">
            <v>14</v>
          </cell>
          <cell r="P143">
            <v>100</v>
          </cell>
          <cell r="Q143">
            <v>80</v>
          </cell>
          <cell r="R143">
            <v>10</v>
          </cell>
          <cell r="S143">
            <v>30</v>
          </cell>
          <cell r="T143" t="str">
            <v>ГКО-3</v>
          </cell>
        </row>
        <row r="144">
          <cell r="B144" t="str">
            <v>90/3</v>
          </cell>
          <cell r="C144">
            <v>35234</v>
          </cell>
          <cell r="D144">
            <v>35327</v>
          </cell>
          <cell r="E144">
            <v>93</v>
          </cell>
          <cell r="F144">
            <v>93.12</v>
          </cell>
          <cell r="G144">
            <v>93.05</v>
          </cell>
          <cell r="H144">
            <v>29.23</v>
          </cell>
          <cell r="I144">
            <v>550000000</v>
          </cell>
          <cell r="J144">
            <v>13047022</v>
          </cell>
          <cell r="K144">
            <v>1213355226.55</v>
          </cell>
          <cell r="L144">
            <v>6480113</v>
          </cell>
          <cell r="M144">
            <v>603417389.57000005</v>
          </cell>
          <cell r="N144">
            <v>220.6</v>
          </cell>
          <cell r="O144">
            <v>13</v>
          </cell>
          <cell r="P144">
            <v>100</v>
          </cell>
          <cell r="Q144">
            <v>80</v>
          </cell>
          <cell r="R144">
            <v>10</v>
          </cell>
          <cell r="S144">
            <v>30</v>
          </cell>
          <cell r="T144" t="str">
            <v>ГКО-3</v>
          </cell>
        </row>
        <row r="145">
          <cell r="B145" t="str">
            <v>18/6</v>
          </cell>
          <cell r="C145">
            <v>35240</v>
          </cell>
          <cell r="D145">
            <v>35425</v>
          </cell>
          <cell r="E145">
            <v>185</v>
          </cell>
          <cell r="F145">
            <v>84.71</v>
          </cell>
          <cell r="G145">
            <v>82.7</v>
          </cell>
          <cell r="H145">
            <v>36.1</v>
          </cell>
          <cell r="I145">
            <v>500000000</v>
          </cell>
          <cell r="J145">
            <v>5902656</v>
          </cell>
          <cell r="K145">
            <v>500000030.98000002</v>
          </cell>
          <cell r="L145">
            <v>5902656</v>
          </cell>
          <cell r="M145">
            <v>500000030.98000002</v>
          </cell>
          <cell r="N145">
            <v>100</v>
          </cell>
          <cell r="O145">
            <v>11</v>
          </cell>
          <cell r="P145">
            <v>100</v>
          </cell>
          <cell r="Q145">
            <v>80</v>
          </cell>
          <cell r="R145">
            <v>10</v>
          </cell>
          <cell r="S145">
            <v>30</v>
          </cell>
          <cell r="T145" t="str">
            <v>ГКО-6</v>
          </cell>
        </row>
        <row r="146">
          <cell r="B146" t="str">
            <v>91/3</v>
          </cell>
          <cell r="C146">
            <v>35241</v>
          </cell>
          <cell r="D146">
            <v>35334</v>
          </cell>
          <cell r="E146">
            <v>93</v>
          </cell>
          <cell r="F146">
            <v>92.81</v>
          </cell>
          <cell r="G146">
            <v>91.5</v>
          </cell>
          <cell r="H146">
            <v>30.65</v>
          </cell>
          <cell r="I146">
            <v>550000000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30</v>
          </cell>
          <cell r="T146" t="str">
            <v>ГКО-3</v>
          </cell>
        </row>
        <row r="147">
          <cell r="B147" t="str">
            <v>92/3</v>
          </cell>
          <cell r="C147">
            <v>35248</v>
          </cell>
          <cell r="D147">
            <v>35341</v>
          </cell>
          <cell r="E147">
            <v>93</v>
          </cell>
          <cell r="F147">
            <v>92.45</v>
          </cell>
          <cell r="G147">
            <v>91.8</v>
          </cell>
          <cell r="H147">
            <v>32.31</v>
          </cell>
          <cell r="I147">
            <v>550000000</v>
          </cell>
          <cell r="J147">
            <v>7066291</v>
          </cell>
          <cell r="K147">
            <v>652010952.13</v>
          </cell>
          <cell r="L147">
            <v>5949285</v>
          </cell>
          <cell r="M147">
            <v>549999937.92999995</v>
          </cell>
          <cell r="N147">
            <v>118.5</v>
          </cell>
          <cell r="O147">
            <v>11</v>
          </cell>
          <cell r="P147">
            <v>100</v>
          </cell>
          <cell r="Q147">
            <v>80</v>
          </cell>
          <cell r="R147">
            <v>10</v>
          </cell>
          <cell r="S147">
            <v>30</v>
          </cell>
          <cell r="T147" t="str">
            <v>ГКО-3</v>
          </cell>
        </row>
        <row r="148">
          <cell r="B148" t="str">
            <v>19/6</v>
          </cell>
          <cell r="C148">
            <v>35254</v>
          </cell>
          <cell r="D148">
            <v>35438</v>
          </cell>
          <cell r="E148">
            <v>184</v>
          </cell>
          <cell r="F148">
            <v>83.84</v>
          </cell>
          <cell r="G148">
            <v>83.35</v>
          </cell>
          <cell r="H148">
            <v>38.76</v>
          </cell>
          <cell r="I148">
            <v>450000000</v>
          </cell>
          <cell r="J148">
            <v>8536096</v>
          </cell>
          <cell r="K148">
            <v>708324941.05999994</v>
          </cell>
          <cell r="L148">
            <v>5367361</v>
          </cell>
          <cell r="M148">
            <v>450000036.66000003</v>
          </cell>
          <cell r="N148">
            <v>157.4</v>
          </cell>
          <cell r="O148">
            <v>9</v>
          </cell>
          <cell r="P148">
            <v>100</v>
          </cell>
          <cell r="Q148">
            <v>70</v>
          </cell>
          <cell r="R148">
            <v>10</v>
          </cell>
          <cell r="S148">
            <v>30</v>
          </cell>
          <cell r="T148" t="str">
            <v>ГКО-6</v>
          </cell>
        </row>
        <row r="149">
          <cell r="B149" t="str">
            <v>93/3</v>
          </cell>
          <cell r="C149">
            <v>35255</v>
          </cell>
          <cell r="D149">
            <v>35348</v>
          </cell>
          <cell r="E149">
            <v>93</v>
          </cell>
          <cell r="F149">
            <v>92.37</v>
          </cell>
          <cell r="G149">
            <v>92.25</v>
          </cell>
          <cell r="H149">
            <v>32.68</v>
          </cell>
          <cell r="I149">
            <v>350000000</v>
          </cell>
          <cell r="J149">
            <v>6197238</v>
          </cell>
          <cell r="K149">
            <v>570923550.76999998</v>
          </cell>
          <cell r="L149">
            <v>3523364</v>
          </cell>
          <cell r="M149">
            <v>325464356.04000002</v>
          </cell>
          <cell r="N149">
            <v>163.1</v>
          </cell>
          <cell r="O149">
            <v>15</v>
          </cell>
          <cell r="P149">
            <v>100</v>
          </cell>
          <cell r="Q149">
            <v>70</v>
          </cell>
          <cell r="R149">
            <v>10</v>
          </cell>
          <cell r="S149">
            <v>30</v>
          </cell>
          <cell r="T149" t="str">
            <v>ГКО-3</v>
          </cell>
        </row>
        <row r="150">
          <cell r="B150" t="str">
            <v>94/3</v>
          </cell>
          <cell r="C150">
            <v>35262</v>
          </cell>
          <cell r="D150">
            <v>35355</v>
          </cell>
          <cell r="E150">
            <v>93</v>
          </cell>
          <cell r="F150">
            <v>92.48</v>
          </cell>
          <cell r="G150">
            <v>92.38</v>
          </cell>
          <cell r="H150">
            <v>32.17</v>
          </cell>
          <cell r="I150">
            <v>400000000</v>
          </cell>
          <cell r="J150">
            <v>8813699</v>
          </cell>
          <cell r="K150">
            <v>812288970.91999996</v>
          </cell>
          <cell r="L150">
            <v>4325337</v>
          </cell>
          <cell r="M150">
            <v>399999997.19</v>
          </cell>
          <cell r="N150">
            <v>203.1</v>
          </cell>
          <cell r="O150">
            <v>13</v>
          </cell>
          <cell r="P150">
            <v>100</v>
          </cell>
          <cell r="Q150">
            <v>70</v>
          </cell>
          <cell r="R150">
            <v>10</v>
          </cell>
          <cell r="S150">
            <v>30</v>
          </cell>
          <cell r="T150" t="str">
            <v>ГКО-3</v>
          </cell>
        </row>
        <row r="151">
          <cell r="B151" t="str">
            <v>20/6</v>
          </cell>
          <cell r="C151">
            <v>35268</v>
          </cell>
          <cell r="D151">
            <v>35452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400000000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30</v>
          </cell>
          <cell r="T151" t="str">
            <v>ГКО-6</v>
          </cell>
        </row>
        <row r="152">
          <cell r="B152" t="str">
            <v>95/3</v>
          </cell>
          <cell r="C152">
            <v>35269</v>
          </cell>
          <cell r="D152">
            <v>35362</v>
          </cell>
          <cell r="E152">
            <v>93</v>
          </cell>
          <cell r="F152">
            <v>92.64</v>
          </cell>
          <cell r="G152">
            <v>92.56</v>
          </cell>
          <cell r="H152">
            <v>31.43</v>
          </cell>
          <cell r="I152">
            <v>300000000</v>
          </cell>
          <cell r="J152">
            <v>13086424</v>
          </cell>
          <cell r="K152">
            <v>1205832835.9000001</v>
          </cell>
          <cell r="L152">
            <v>3238415</v>
          </cell>
          <cell r="M152">
            <v>299999963.26999998</v>
          </cell>
          <cell r="N152">
            <v>401.9</v>
          </cell>
          <cell r="O152">
            <v>16</v>
          </cell>
          <cell r="P152">
            <v>100</v>
          </cell>
          <cell r="Q152">
            <v>60</v>
          </cell>
          <cell r="R152">
            <v>10</v>
          </cell>
          <cell r="S152">
            <v>30</v>
          </cell>
          <cell r="T152" t="str">
            <v>ГКО-3</v>
          </cell>
        </row>
        <row r="153">
          <cell r="B153" t="str">
            <v>1/12</v>
          </cell>
          <cell r="C153">
            <v>35275</v>
          </cell>
          <cell r="D153">
            <v>35641</v>
          </cell>
          <cell r="E153">
            <v>366</v>
          </cell>
          <cell r="F153">
            <v>70.989999999999995</v>
          </cell>
          <cell r="G153">
            <v>70.8</v>
          </cell>
          <cell r="H153">
            <v>40.42</v>
          </cell>
          <cell r="I153">
            <v>60000000</v>
          </cell>
          <cell r="J153">
            <v>3090393</v>
          </cell>
          <cell r="K153">
            <v>202253478.16999999</v>
          </cell>
          <cell r="L153">
            <v>845189</v>
          </cell>
          <cell r="M153">
            <v>60000067.109999999</v>
          </cell>
          <cell r="N153">
            <v>337.1</v>
          </cell>
          <cell r="O153">
            <v>10</v>
          </cell>
          <cell r="P153">
            <v>100</v>
          </cell>
          <cell r="Q153">
            <v>80</v>
          </cell>
          <cell r="R153">
            <v>10</v>
          </cell>
          <cell r="S153">
            <v>30</v>
          </cell>
          <cell r="T153" t="str">
            <v>ГКО-12</v>
          </cell>
        </row>
        <row r="154">
          <cell r="B154" t="str">
            <v>96/3</v>
          </cell>
          <cell r="C154">
            <v>35276</v>
          </cell>
          <cell r="D154">
            <v>35369</v>
          </cell>
          <cell r="E154">
            <v>93</v>
          </cell>
          <cell r="F154">
            <v>92.93</v>
          </cell>
          <cell r="G154">
            <v>92.87</v>
          </cell>
          <cell r="H154">
            <v>30.1</v>
          </cell>
          <cell r="I154">
            <v>400000000</v>
          </cell>
          <cell r="J154">
            <v>14203820</v>
          </cell>
          <cell r="K154">
            <v>1315562597.9000001</v>
          </cell>
          <cell r="L154">
            <v>4304415</v>
          </cell>
          <cell r="M154">
            <v>399999957.38</v>
          </cell>
          <cell r="N154">
            <v>328.9</v>
          </cell>
          <cell r="O154">
            <v>16</v>
          </cell>
          <cell r="P154">
            <v>100</v>
          </cell>
          <cell r="Q154">
            <v>60</v>
          </cell>
          <cell r="R154">
            <v>10</v>
          </cell>
          <cell r="S154">
            <v>30</v>
          </cell>
          <cell r="T154" t="str">
            <v>ГКО-3</v>
          </cell>
        </row>
        <row r="155">
          <cell r="B155" t="str">
            <v>21/6</v>
          </cell>
          <cell r="C155">
            <v>35282</v>
          </cell>
          <cell r="D155">
            <v>35466</v>
          </cell>
          <cell r="E155">
            <v>184</v>
          </cell>
          <cell r="F155">
            <v>83.94</v>
          </cell>
          <cell r="G155">
            <v>83.51</v>
          </cell>
          <cell r="H155">
            <v>38.479999999999997</v>
          </cell>
          <cell r="I155">
            <v>450000000</v>
          </cell>
          <cell r="J155">
            <v>6361128</v>
          </cell>
          <cell r="K155">
            <v>532602089.67000002</v>
          </cell>
          <cell r="L155">
            <v>5361128</v>
          </cell>
          <cell r="M155">
            <v>450000030.20999998</v>
          </cell>
          <cell r="N155">
            <v>118.4</v>
          </cell>
          <cell r="O155">
            <v>12</v>
          </cell>
          <cell r="P155">
            <v>100</v>
          </cell>
          <cell r="Q155">
            <v>70</v>
          </cell>
          <cell r="R155">
            <v>10</v>
          </cell>
          <cell r="S155">
            <v>30</v>
          </cell>
          <cell r="T155" t="str">
            <v>ГКО-6</v>
          </cell>
        </row>
        <row r="156">
          <cell r="B156" t="str">
            <v>97/3</v>
          </cell>
          <cell r="C156">
            <v>35283</v>
          </cell>
          <cell r="D156">
            <v>35376</v>
          </cell>
          <cell r="E156">
            <v>93</v>
          </cell>
          <cell r="F156">
            <v>93.23</v>
          </cell>
          <cell r="G156">
            <v>93.18</v>
          </cell>
          <cell r="H156">
            <v>28.73</v>
          </cell>
          <cell r="I156">
            <v>300000000</v>
          </cell>
          <cell r="J156">
            <v>11233511</v>
          </cell>
          <cell r="K156">
            <v>1042719551.3200001</v>
          </cell>
          <cell r="L156">
            <v>3217768</v>
          </cell>
          <cell r="M156">
            <v>299999984.68000001</v>
          </cell>
          <cell r="N156">
            <v>347.6</v>
          </cell>
          <cell r="O156">
            <v>16</v>
          </cell>
          <cell r="P156">
            <v>100</v>
          </cell>
          <cell r="Q156">
            <v>60</v>
          </cell>
          <cell r="R156">
            <v>10</v>
          </cell>
          <cell r="S156">
            <v>30</v>
          </cell>
          <cell r="T156" t="str">
            <v>ГКО-3</v>
          </cell>
        </row>
        <row r="157">
          <cell r="B157" t="str">
            <v>98/3</v>
          </cell>
          <cell r="C157">
            <v>35290</v>
          </cell>
          <cell r="D157">
            <v>35383</v>
          </cell>
          <cell r="E157">
            <v>93</v>
          </cell>
          <cell r="F157">
            <v>93.46</v>
          </cell>
          <cell r="G157">
            <v>93.3</v>
          </cell>
          <cell r="H157">
            <v>27.68</v>
          </cell>
          <cell r="I157">
            <v>400000000</v>
          </cell>
          <cell r="J157">
            <v>13250964</v>
          </cell>
          <cell r="K157">
            <v>1233195154.1900001</v>
          </cell>
          <cell r="L157">
            <v>4279974</v>
          </cell>
          <cell r="M157">
            <v>400000004.54000002</v>
          </cell>
          <cell r="N157">
            <v>308.3</v>
          </cell>
          <cell r="O157">
            <v>15</v>
          </cell>
          <cell r="P157">
            <v>100</v>
          </cell>
          <cell r="Q157">
            <v>60</v>
          </cell>
          <cell r="R157">
            <v>10</v>
          </cell>
          <cell r="S157">
            <v>30</v>
          </cell>
          <cell r="T157" t="str">
            <v>ГКО-3</v>
          </cell>
        </row>
        <row r="158">
          <cell r="B158" t="str">
            <v>22/6</v>
          </cell>
          <cell r="C158">
            <v>35296</v>
          </cell>
          <cell r="D158">
            <v>35480</v>
          </cell>
          <cell r="E158">
            <v>184</v>
          </cell>
          <cell r="F158">
            <v>84.13</v>
          </cell>
          <cell r="G158">
            <v>83.92</v>
          </cell>
          <cell r="H158">
            <v>37.94</v>
          </cell>
          <cell r="I158">
            <v>500000000</v>
          </cell>
          <cell r="J158">
            <v>11136304</v>
          </cell>
          <cell r="K158">
            <v>933780884.30999994</v>
          </cell>
          <cell r="L158">
            <v>6144373</v>
          </cell>
          <cell r="M158">
            <v>516903583.06</v>
          </cell>
          <cell r="N158">
            <v>186.8</v>
          </cell>
          <cell r="O158">
            <v>13</v>
          </cell>
          <cell r="P158">
            <v>100</v>
          </cell>
          <cell r="Q158">
            <v>70</v>
          </cell>
          <cell r="R158">
            <v>10</v>
          </cell>
          <cell r="S158">
            <v>30</v>
          </cell>
          <cell r="T158" t="str">
            <v>ГКО-6</v>
          </cell>
        </row>
        <row r="159">
          <cell r="B159" t="str">
            <v>99/3</v>
          </cell>
          <cell r="C159">
            <v>35297</v>
          </cell>
          <cell r="D159">
            <v>35390</v>
          </cell>
          <cell r="E159">
            <v>93</v>
          </cell>
          <cell r="F159">
            <v>93.69</v>
          </cell>
          <cell r="G159">
            <v>93.59</v>
          </cell>
          <cell r="H159">
            <v>26.64</v>
          </cell>
          <cell r="I159">
            <v>450000000</v>
          </cell>
          <cell r="J159">
            <v>14772607</v>
          </cell>
          <cell r="K159">
            <v>1378255842.5999999</v>
          </cell>
          <cell r="L159">
            <v>6104260</v>
          </cell>
          <cell r="M159">
            <v>571893602.15999997</v>
          </cell>
          <cell r="N159">
            <v>306.3</v>
          </cell>
          <cell r="O159">
            <v>16</v>
          </cell>
          <cell r="P159">
            <v>100</v>
          </cell>
          <cell r="Q159">
            <v>60</v>
          </cell>
          <cell r="R159">
            <v>10</v>
          </cell>
          <cell r="S159">
            <v>30</v>
          </cell>
          <cell r="T159" t="str">
            <v>ГКО-3</v>
          </cell>
        </row>
        <row r="160">
          <cell r="B160" t="str">
            <v>2/12</v>
          </cell>
          <cell r="C160">
            <v>35303</v>
          </cell>
          <cell r="D160">
            <v>35669</v>
          </cell>
          <cell r="E160">
            <v>366</v>
          </cell>
          <cell r="F160">
            <v>71.69</v>
          </cell>
          <cell r="G160">
            <v>71.150000000000006</v>
          </cell>
          <cell r="H160">
            <v>39.06</v>
          </cell>
          <cell r="I160">
            <v>80000000</v>
          </cell>
          <cell r="J160">
            <v>5127166</v>
          </cell>
          <cell r="K160">
            <v>360086105.43000001</v>
          </cell>
          <cell r="L160">
            <v>1117265</v>
          </cell>
          <cell r="M160">
            <v>80098980.75</v>
          </cell>
          <cell r="N160">
            <v>450.1</v>
          </cell>
          <cell r="O160">
            <v>9</v>
          </cell>
          <cell r="P160">
            <v>100</v>
          </cell>
          <cell r="Q160">
            <v>80</v>
          </cell>
          <cell r="R160">
            <v>10</v>
          </cell>
          <cell r="S160">
            <v>30</v>
          </cell>
          <cell r="T160" t="str">
            <v>ГКО-12</v>
          </cell>
        </row>
        <row r="161">
          <cell r="B161" t="str">
            <v>100/3</v>
          </cell>
          <cell r="C161">
            <v>35304</v>
          </cell>
          <cell r="D161">
            <v>35397</v>
          </cell>
          <cell r="E161">
            <v>93</v>
          </cell>
          <cell r="F161">
            <v>93.8</v>
          </cell>
          <cell r="G161">
            <v>93.71</v>
          </cell>
          <cell r="H161">
            <v>26.15</v>
          </cell>
          <cell r="I161">
            <v>500000000</v>
          </cell>
          <cell r="J161">
            <v>14064972</v>
          </cell>
          <cell r="K161">
            <v>1313621108.27</v>
          </cell>
          <cell r="L161">
            <v>7211026</v>
          </cell>
          <cell r="M161">
            <v>676386080.36000001</v>
          </cell>
          <cell r="N161">
            <v>262.7</v>
          </cell>
          <cell r="O161">
            <v>17</v>
          </cell>
          <cell r="P161">
            <v>100</v>
          </cell>
          <cell r="Q161">
            <v>50</v>
          </cell>
          <cell r="R161">
            <v>20</v>
          </cell>
          <cell r="S161">
            <v>30</v>
          </cell>
          <cell r="T161" t="str">
            <v>ГКО-3</v>
          </cell>
        </row>
        <row r="162">
          <cell r="B162" t="str">
            <v>23/6</v>
          </cell>
          <cell r="C162">
            <v>35310</v>
          </cell>
          <cell r="D162">
            <v>35494</v>
          </cell>
          <cell r="E162">
            <v>184</v>
          </cell>
          <cell r="F162">
            <v>84.21</v>
          </cell>
          <cell r="G162">
            <v>84.03</v>
          </cell>
          <cell r="H162">
            <v>37.71</v>
          </cell>
          <cell r="I162">
            <v>600000000</v>
          </cell>
          <cell r="J162">
            <v>9377513</v>
          </cell>
          <cell r="K162">
            <v>786007713.78999996</v>
          </cell>
          <cell r="L162">
            <v>6531393</v>
          </cell>
          <cell r="M162">
            <v>549999969.75</v>
          </cell>
          <cell r="N162">
            <v>131</v>
          </cell>
          <cell r="O162">
            <v>13</v>
          </cell>
          <cell r="P162">
            <v>100</v>
          </cell>
          <cell r="Q162">
            <v>50</v>
          </cell>
          <cell r="R162">
            <v>20</v>
          </cell>
          <cell r="S162">
            <v>30</v>
          </cell>
          <cell r="T162" t="str">
            <v>ГКО-6</v>
          </cell>
        </row>
        <row r="163">
          <cell r="B163" t="str">
            <v>101/3</v>
          </cell>
          <cell r="C163">
            <v>35311</v>
          </cell>
          <cell r="D163">
            <v>35404</v>
          </cell>
          <cell r="E163">
            <v>93</v>
          </cell>
          <cell r="F163">
            <v>93.81</v>
          </cell>
          <cell r="G163">
            <v>93.68</v>
          </cell>
          <cell r="H163">
            <v>26.1</v>
          </cell>
          <cell r="I163">
            <v>600000000</v>
          </cell>
          <cell r="J163">
            <v>10149476</v>
          </cell>
          <cell r="K163">
            <v>947155719.91999996</v>
          </cell>
          <cell r="L163">
            <v>6396018</v>
          </cell>
          <cell r="M163">
            <v>599999912.38999999</v>
          </cell>
          <cell r="N163">
            <v>157.9</v>
          </cell>
          <cell r="O163">
            <v>13</v>
          </cell>
          <cell r="P163">
            <v>100</v>
          </cell>
          <cell r="Q163">
            <v>50</v>
          </cell>
          <cell r="R163">
            <v>20</v>
          </cell>
          <cell r="S163">
            <v>30</v>
          </cell>
          <cell r="T163" t="str">
            <v>ГКО-3</v>
          </cell>
        </row>
        <row r="164">
          <cell r="B164" t="str">
            <v>102/3</v>
          </cell>
          <cell r="C164">
            <v>35318</v>
          </cell>
          <cell r="D164">
            <v>35411</v>
          </cell>
          <cell r="E164">
            <v>93</v>
          </cell>
          <cell r="F164">
            <v>93.59</v>
          </cell>
          <cell r="G164">
            <v>92.95</v>
          </cell>
          <cell r="H164">
            <v>27.4</v>
          </cell>
          <cell r="I164">
            <v>550000000</v>
          </cell>
          <cell r="J164">
            <v>6983872</v>
          </cell>
          <cell r="K164">
            <v>651745104.27999997</v>
          </cell>
          <cell r="L164">
            <v>5877625</v>
          </cell>
          <cell r="M164">
            <v>550166804.37</v>
          </cell>
          <cell r="N164">
            <v>118.5</v>
          </cell>
          <cell r="O164">
            <v>12</v>
          </cell>
          <cell r="P164">
            <v>100</v>
          </cell>
          <cell r="Q164">
            <v>50</v>
          </cell>
          <cell r="R164">
            <v>20</v>
          </cell>
          <cell r="S164">
            <v>30</v>
          </cell>
          <cell r="T164" t="str">
            <v>ГКО-3</v>
          </cell>
        </row>
        <row r="165">
          <cell r="B165" t="str">
            <v>24/6</v>
          </cell>
          <cell r="C165">
            <v>35324</v>
          </cell>
          <cell r="D165">
            <v>35509</v>
          </cell>
          <cell r="E165">
            <v>185</v>
          </cell>
          <cell r="F165">
            <v>84.38</v>
          </cell>
          <cell r="G165">
            <v>84.1</v>
          </cell>
          <cell r="H165">
            <v>37.020000000000003</v>
          </cell>
          <cell r="I165">
            <v>550000000</v>
          </cell>
          <cell r="J165">
            <v>11849715</v>
          </cell>
          <cell r="K165">
            <v>993025889.03999996</v>
          </cell>
          <cell r="L165">
            <v>6518004</v>
          </cell>
          <cell r="M165">
            <v>549999973.50999999</v>
          </cell>
          <cell r="N165">
            <v>180.6</v>
          </cell>
          <cell r="O165">
            <v>13</v>
          </cell>
          <cell r="P165">
            <v>100</v>
          </cell>
          <cell r="Q165">
            <v>50</v>
          </cell>
          <cell r="R165">
            <v>20</v>
          </cell>
          <cell r="S165">
            <v>30</v>
          </cell>
          <cell r="T165" t="str">
            <v>ГКО-6</v>
          </cell>
        </row>
        <row r="166">
          <cell r="B166" t="str">
            <v>103/3</v>
          </cell>
          <cell r="C166">
            <v>35325</v>
          </cell>
          <cell r="D166">
            <v>35418</v>
          </cell>
          <cell r="E166">
            <v>93</v>
          </cell>
          <cell r="F166">
            <v>93.45</v>
          </cell>
          <cell r="G166">
            <v>92.97</v>
          </cell>
          <cell r="H166">
            <v>28.04</v>
          </cell>
          <cell r="I166">
            <v>500000000</v>
          </cell>
          <cell r="J166">
            <v>8360248</v>
          </cell>
          <cell r="K166">
            <v>778621127.44000006</v>
          </cell>
          <cell r="L166">
            <v>5400049</v>
          </cell>
          <cell r="M166">
            <v>504606370.26999998</v>
          </cell>
          <cell r="N166">
            <v>155.69999999999999</v>
          </cell>
          <cell r="O166">
            <v>12</v>
          </cell>
          <cell r="P166">
            <v>100</v>
          </cell>
          <cell r="Q166">
            <v>50</v>
          </cell>
          <cell r="R166">
            <v>20</v>
          </cell>
          <cell r="S166">
            <v>30</v>
          </cell>
          <cell r="T166" t="str">
            <v>ГКО-3</v>
          </cell>
        </row>
        <row r="167">
          <cell r="B167" t="str">
            <v>3/12</v>
          </cell>
          <cell r="C167">
            <v>35331</v>
          </cell>
          <cell r="D167">
            <v>35698</v>
          </cell>
          <cell r="E167">
            <v>367</v>
          </cell>
          <cell r="F167">
            <v>71.73</v>
          </cell>
          <cell r="G167">
            <v>71.349999999999994</v>
          </cell>
          <cell r="H167">
            <v>39.409999999999997</v>
          </cell>
          <cell r="I167">
            <v>100000000</v>
          </cell>
          <cell r="J167">
            <v>7280119</v>
          </cell>
          <cell r="K167">
            <v>519160602.32999998</v>
          </cell>
          <cell r="L167">
            <v>3494196</v>
          </cell>
          <cell r="M167">
            <v>250635493.24000001</v>
          </cell>
          <cell r="N167">
            <v>519.20000000000005</v>
          </cell>
          <cell r="O167">
            <v>8</v>
          </cell>
          <cell r="P167">
            <v>100</v>
          </cell>
          <cell r="Q167">
            <v>80</v>
          </cell>
          <cell r="R167">
            <v>20</v>
          </cell>
          <cell r="S167">
            <v>30</v>
          </cell>
          <cell r="T167" t="str">
            <v>ГКО-12</v>
          </cell>
        </row>
        <row r="168">
          <cell r="B168" t="str">
            <v>104/3</v>
          </cell>
          <cell r="C168">
            <v>35332</v>
          </cell>
          <cell r="D168">
            <v>35425</v>
          </cell>
          <cell r="E168">
            <v>93</v>
          </cell>
          <cell r="F168">
            <v>93.11</v>
          </cell>
          <cell r="G168">
            <v>92.9</v>
          </cell>
          <cell r="H168">
            <v>29.6</v>
          </cell>
          <cell r="I168">
            <v>500000000</v>
          </cell>
          <cell r="J168">
            <v>6344162</v>
          </cell>
          <cell r="K168">
            <v>589255194.27999997</v>
          </cell>
          <cell r="L168">
            <v>4335949</v>
          </cell>
          <cell r="M168">
            <v>403725511.36000001</v>
          </cell>
          <cell r="N168">
            <v>117.9</v>
          </cell>
          <cell r="O168">
            <v>15</v>
          </cell>
          <cell r="P168">
            <v>100</v>
          </cell>
          <cell r="Q168">
            <v>50</v>
          </cell>
          <cell r="R168">
            <v>20</v>
          </cell>
          <cell r="S168">
            <v>30</v>
          </cell>
          <cell r="T168" t="str">
            <v>ГКО-3</v>
          </cell>
        </row>
        <row r="169">
          <cell r="B169" t="str">
            <v>25/6</v>
          </cell>
          <cell r="C169">
            <v>35338</v>
          </cell>
          <cell r="D169">
            <v>35523</v>
          </cell>
          <cell r="E169">
            <v>185</v>
          </cell>
          <cell r="F169">
            <v>84.22</v>
          </cell>
          <cell r="G169">
            <v>84.09</v>
          </cell>
          <cell r="H169">
            <v>37.47</v>
          </cell>
          <cell r="I169">
            <v>550000000</v>
          </cell>
          <cell r="J169">
            <v>7345147</v>
          </cell>
          <cell r="K169">
            <v>615959798.96000004</v>
          </cell>
          <cell r="L169">
            <v>5501621</v>
          </cell>
          <cell r="M169">
            <v>463336947.80000001</v>
          </cell>
          <cell r="N169">
            <v>112</v>
          </cell>
          <cell r="O169">
            <v>10</v>
          </cell>
          <cell r="P169">
            <v>100</v>
          </cell>
          <cell r="Q169">
            <v>50</v>
          </cell>
          <cell r="R169">
            <v>20</v>
          </cell>
          <cell r="S169">
            <v>30</v>
          </cell>
          <cell r="T169" t="str">
            <v>ГКО-6</v>
          </cell>
        </row>
        <row r="170">
          <cell r="B170" t="str">
            <v>105/3</v>
          </cell>
          <cell r="C170">
            <v>35339</v>
          </cell>
          <cell r="D170">
            <v>35435</v>
          </cell>
          <cell r="E170">
            <v>96</v>
          </cell>
          <cell r="F170">
            <v>92.93</v>
          </cell>
          <cell r="G170">
            <v>92.37</v>
          </cell>
          <cell r="H170">
            <v>29.46</v>
          </cell>
          <cell r="I170">
            <v>500000000</v>
          </cell>
          <cell r="J170">
            <v>5515700</v>
          </cell>
          <cell r="K170">
            <v>512482107.48000002</v>
          </cell>
          <cell r="L170">
            <v>5380568</v>
          </cell>
          <cell r="M170">
            <v>499999964.63999999</v>
          </cell>
          <cell r="N170">
            <v>102.5</v>
          </cell>
          <cell r="O170">
            <v>10</v>
          </cell>
          <cell r="P170">
            <v>100</v>
          </cell>
          <cell r="Q170">
            <v>80</v>
          </cell>
          <cell r="R170">
            <v>20</v>
          </cell>
          <cell r="S170">
            <v>30</v>
          </cell>
          <cell r="T170" t="str">
            <v>ГКО-3</v>
          </cell>
        </row>
        <row r="171">
          <cell r="B171" t="str">
            <v>106/3</v>
          </cell>
          <cell r="C171">
            <v>35346</v>
          </cell>
          <cell r="D171">
            <v>35439</v>
          </cell>
          <cell r="E171">
            <v>93</v>
          </cell>
          <cell r="F171">
            <v>92.66</v>
          </cell>
          <cell r="G171">
            <v>92</v>
          </cell>
          <cell r="H171">
            <v>31.69</v>
          </cell>
          <cell r="I171">
            <v>500000000</v>
          </cell>
          <cell r="J171">
            <v>5986775</v>
          </cell>
          <cell r="K171">
            <v>553355219.37</v>
          </cell>
          <cell r="L171">
            <v>4233235</v>
          </cell>
          <cell r="M171">
            <v>392237667.48000002</v>
          </cell>
          <cell r="N171">
            <v>110.7</v>
          </cell>
          <cell r="O171">
            <v>10</v>
          </cell>
          <cell r="P171">
            <v>100</v>
          </cell>
          <cell r="Q171">
            <v>80</v>
          </cell>
          <cell r="R171">
            <v>20</v>
          </cell>
          <cell r="S171">
            <v>30</v>
          </cell>
          <cell r="T171" t="str">
            <v>ГКО-3</v>
          </cell>
        </row>
        <row r="172">
          <cell r="B172" t="str">
            <v>26/6</v>
          </cell>
          <cell r="C172">
            <v>35352</v>
          </cell>
          <cell r="D172">
            <v>35537</v>
          </cell>
          <cell r="E172">
            <v>185</v>
          </cell>
          <cell r="F172">
            <v>84.27</v>
          </cell>
          <cell r="G172">
            <v>84.17</v>
          </cell>
          <cell r="H172">
            <v>37.33</v>
          </cell>
          <cell r="I172">
            <v>550000000</v>
          </cell>
          <cell r="J172">
            <v>8452872</v>
          </cell>
          <cell r="K172">
            <v>709112099.35000002</v>
          </cell>
          <cell r="L172">
            <v>4448287</v>
          </cell>
          <cell r="M172">
            <v>374851721.10000002</v>
          </cell>
          <cell r="N172">
            <v>128.9</v>
          </cell>
          <cell r="O172">
            <v>10</v>
          </cell>
          <cell r="P172">
            <v>100</v>
          </cell>
          <cell r="Q172">
            <v>80</v>
          </cell>
          <cell r="R172">
            <v>20</v>
          </cell>
          <cell r="S172">
            <v>30</v>
          </cell>
          <cell r="T172" t="str">
            <v>ГКО-6</v>
          </cell>
        </row>
        <row r="173">
          <cell r="B173" t="str">
            <v>107/3</v>
          </cell>
          <cell r="C173">
            <v>35353</v>
          </cell>
          <cell r="D173">
            <v>35446</v>
          </cell>
          <cell r="E173">
            <v>93</v>
          </cell>
          <cell r="F173">
            <v>92.45</v>
          </cell>
          <cell r="G173">
            <v>92.31</v>
          </cell>
          <cell r="H173">
            <v>32.67</v>
          </cell>
          <cell r="I173">
            <v>500000000</v>
          </cell>
          <cell r="J173">
            <v>6936749</v>
          </cell>
          <cell r="K173">
            <v>640169061.85000002</v>
          </cell>
          <cell r="L173">
            <v>4000370</v>
          </cell>
          <cell r="M173">
            <v>369846569.5</v>
          </cell>
          <cell r="N173">
            <v>128</v>
          </cell>
          <cell r="O173">
            <v>10</v>
          </cell>
          <cell r="P173">
            <v>100</v>
          </cell>
          <cell r="Q173">
            <v>80</v>
          </cell>
          <cell r="R173">
            <v>20</v>
          </cell>
          <cell r="S173">
            <v>30</v>
          </cell>
          <cell r="T173" t="str">
            <v>ГКО-3</v>
          </cell>
        </row>
        <row r="174">
          <cell r="B174" t="str">
            <v>4/12</v>
          </cell>
          <cell r="C174">
            <v>35359</v>
          </cell>
          <cell r="D174">
            <v>35726</v>
          </cell>
          <cell r="E174">
            <v>367</v>
          </cell>
          <cell r="F174">
            <v>71.81</v>
          </cell>
          <cell r="G174">
            <v>71.59</v>
          </cell>
          <cell r="H174">
            <v>39.26</v>
          </cell>
          <cell r="I174">
            <v>100000000</v>
          </cell>
          <cell r="J174">
            <v>7141296</v>
          </cell>
          <cell r="K174">
            <v>504453277.06999999</v>
          </cell>
          <cell r="L174">
            <v>2795552</v>
          </cell>
          <cell r="M174">
            <v>200746489.34</v>
          </cell>
          <cell r="N174">
            <v>504.5</v>
          </cell>
          <cell r="O174">
            <v>11</v>
          </cell>
          <cell r="P174">
            <v>100</v>
          </cell>
          <cell r="Q174">
            <v>80</v>
          </cell>
          <cell r="R174">
            <v>25</v>
          </cell>
          <cell r="S174">
            <v>30</v>
          </cell>
          <cell r="T174" t="str">
            <v>ГКО-12</v>
          </cell>
        </row>
        <row r="175">
          <cell r="B175" t="str">
            <v>108/3</v>
          </cell>
          <cell r="C175">
            <v>35360</v>
          </cell>
          <cell r="D175">
            <v>35453</v>
          </cell>
          <cell r="E175">
            <v>93</v>
          </cell>
          <cell r="F175">
            <v>92.69</v>
          </cell>
          <cell r="G175">
            <v>92.52</v>
          </cell>
          <cell r="H175">
            <v>31.55</v>
          </cell>
          <cell r="I175">
            <v>500000000</v>
          </cell>
          <cell r="J175">
            <v>10177248</v>
          </cell>
          <cell r="K175">
            <v>936276976.14999998</v>
          </cell>
          <cell r="L175">
            <v>5394342</v>
          </cell>
          <cell r="M175">
            <v>500000062.16000003</v>
          </cell>
          <cell r="N175">
            <v>187.3</v>
          </cell>
          <cell r="O175">
            <v>12</v>
          </cell>
          <cell r="P175">
            <v>100</v>
          </cell>
          <cell r="Q175">
            <v>80</v>
          </cell>
          <cell r="R175">
            <v>25</v>
          </cell>
          <cell r="S175">
            <v>30</v>
          </cell>
          <cell r="T175" t="str">
            <v>ГКО-3</v>
          </cell>
        </row>
        <row r="176">
          <cell r="B176" t="str">
            <v>27/6</v>
          </cell>
          <cell r="C176">
            <v>35366</v>
          </cell>
          <cell r="D176">
            <v>35551</v>
          </cell>
          <cell r="E176">
            <v>185</v>
          </cell>
          <cell r="F176">
            <v>84.59</v>
          </cell>
          <cell r="G176">
            <v>84.35</v>
          </cell>
          <cell r="H176">
            <v>36.43</v>
          </cell>
          <cell r="I176">
            <v>550000000</v>
          </cell>
          <cell r="J176">
            <v>12001415</v>
          </cell>
          <cell r="K176">
            <v>1011627567.61</v>
          </cell>
          <cell r="L176">
            <v>6502073</v>
          </cell>
          <cell r="M176">
            <v>550000033.29999995</v>
          </cell>
          <cell r="N176">
            <v>183.9</v>
          </cell>
          <cell r="O176">
            <v>12</v>
          </cell>
          <cell r="P176">
            <v>100</v>
          </cell>
          <cell r="Q176">
            <v>80</v>
          </cell>
          <cell r="R176">
            <v>25</v>
          </cell>
          <cell r="S176">
            <v>30</v>
          </cell>
          <cell r="T176" t="str">
            <v>ГКО-6</v>
          </cell>
        </row>
        <row r="177">
          <cell r="B177" t="str">
            <v>109/3</v>
          </cell>
          <cell r="C177">
            <v>35367</v>
          </cell>
          <cell r="D177">
            <v>35460</v>
          </cell>
          <cell r="E177">
            <v>93</v>
          </cell>
          <cell r="F177">
            <v>92.77</v>
          </cell>
          <cell r="G177">
            <v>92.63</v>
          </cell>
          <cell r="H177">
            <v>31.17</v>
          </cell>
          <cell r="I177">
            <v>550000000</v>
          </cell>
          <cell r="J177">
            <v>9747346</v>
          </cell>
          <cell r="K177">
            <v>903212452.89999998</v>
          </cell>
          <cell r="L177">
            <v>5928913</v>
          </cell>
          <cell r="M177">
            <v>550000029.25</v>
          </cell>
          <cell r="N177">
            <v>164.2</v>
          </cell>
          <cell r="O177">
            <v>10</v>
          </cell>
          <cell r="P177">
            <v>100</v>
          </cell>
          <cell r="Q177">
            <v>80</v>
          </cell>
          <cell r="R177">
            <v>25</v>
          </cell>
          <cell r="S177">
            <v>30</v>
          </cell>
          <cell r="T177" t="str">
            <v>ГКО-3</v>
          </cell>
        </row>
        <row r="178">
          <cell r="B178" t="str">
            <v>42/n</v>
          </cell>
          <cell r="C178">
            <v>35368</v>
          </cell>
          <cell r="D178">
            <v>35382</v>
          </cell>
          <cell r="E178">
            <v>14</v>
          </cell>
          <cell r="F178">
            <v>99.08</v>
          </cell>
          <cell r="G178">
            <v>99.05</v>
          </cell>
          <cell r="H178">
            <v>26</v>
          </cell>
          <cell r="I178">
            <v>500000000</v>
          </cell>
          <cell r="J178">
            <v>9873394</v>
          </cell>
          <cell r="K178">
            <v>977831042.91999996</v>
          </cell>
          <cell r="L178">
            <v>5046351</v>
          </cell>
          <cell r="M178">
            <v>500000066.55000001</v>
          </cell>
          <cell r="N178">
            <v>195.6</v>
          </cell>
          <cell r="O178">
            <v>5</v>
          </cell>
          <cell r="P178">
            <v>100</v>
          </cell>
          <cell r="T178" t="str">
            <v>Ноты-14</v>
          </cell>
        </row>
        <row r="179">
          <cell r="B179" t="str">
            <v>110/3</v>
          </cell>
          <cell r="C179">
            <v>35374</v>
          </cell>
          <cell r="D179">
            <v>35467</v>
          </cell>
          <cell r="E179">
            <v>93</v>
          </cell>
          <cell r="F179">
            <v>93.02</v>
          </cell>
          <cell r="G179">
            <v>92.97</v>
          </cell>
          <cell r="H179">
            <v>30.02</v>
          </cell>
          <cell r="I179">
            <v>550000000</v>
          </cell>
          <cell r="J179">
            <v>17323771</v>
          </cell>
          <cell r="K179">
            <v>1608433568.04</v>
          </cell>
          <cell r="L179">
            <v>5912539</v>
          </cell>
          <cell r="M179">
            <v>550000129.67999995</v>
          </cell>
          <cell r="N179">
            <v>292.39999999999998</v>
          </cell>
          <cell r="O179">
            <v>13</v>
          </cell>
          <cell r="P179">
            <v>100</v>
          </cell>
          <cell r="Q179">
            <v>50</v>
          </cell>
          <cell r="R179">
            <v>25</v>
          </cell>
          <cell r="S179">
            <v>30</v>
          </cell>
          <cell r="T179" t="str">
            <v>ГКО-3</v>
          </cell>
        </row>
        <row r="180">
          <cell r="B180" t="str">
            <v>43/n</v>
          </cell>
          <cell r="C180">
            <v>35376</v>
          </cell>
          <cell r="D180">
            <v>35390</v>
          </cell>
          <cell r="E180">
            <v>14</v>
          </cell>
          <cell r="F180">
            <v>99.1</v>
          </cell>
          <cell r="G180">
            <v>99.06</v>
          </cell>
          <cell r="H180">
            <v>25.43</v>
          </cell>
          <cell r="I180">
            <v>500000000</v>
          </cell>
          <cell r="J180">
            <v>7099000</v>
          </cell>
          <cell r="K180">
            <v>703246148</v>
          </cell>
          <cell r="L180">
            <v>5045569</v>
          </cell>
          <cell r="M180">
            <v>500000071.13999999</v>
          </cell>
          <cell r="N180">
            <v>140.6</v>
          </cell>
          <cell r="O180">
            <v>6</v>
          </cell>
          <cell r="P180">
            <v>100</v>
          </cell>
          <cell r="T180" t="str">
            <v>Ноты-14</v>
          </cell>
        </row>
        <row r="181">
          <cell r="A181" t="str">
            <v>KZ46K1505978</v>
          </cell>
          <cell r="B181" t="str">
            <v>28/6</v>
          </cell>
          <cell r="C181">
            <v>35380</v>
          </cell>
          <cell r="D181">
            <v>35565</v>
          </cell>
          <cell r="E181">
            <v>185</v>
          </cell>
          <cell r="F181">
            <v>84.62</v>
          </cell>
          <cell r="G181">
            <v>84.44</v>
          </cell>
          <cell r="H181">
            <v>36.350744499999998</v>
          </cell>
          <cell r="I181">
            <v>600000000</v>
          </cell>
          <cell r="J181">
            <v>11720725</v>
          </cell>
          <cell r="K181">
            <v>988304422.10000002</v>
          </cell>
          <cell r="L181">
            <v>7090535</v>
          </cell>
          <cell r="M181">
            <v>599999960</v>
          </cell>
          <cell r="N181">
            <v>164.71740370000001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30</v>
          </cell>
          <cell r="T181" t="str">
            <v>ГКО-6</v>
          </cell>
        </row>
        <row r="182">
          <cell r="A182" t="str">
            <v>KZ43K1302977</v>
          </cell>
          <cell r="B182" t="str">
            <v>111/3</v>
          </cell>
          <cell r="C182">
            <v>35381</v>
          </cell>
          <cell r="D182">
            <v>35474</v>
          </cell>
          <cell r="E182">
            <v>93</v>
          </cell>
          <cell r="F182">
            <v>93.07</v>
          </cell>
          <cell r="G182">
            <v>92.68</v>
          </cell>
          <cell r="H182">
            <v>29.78</v>
          </cell>
          <cell r="I182">
            <v>550000000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30</v>
          </cell>
          <cell r="T182" t="str">
            <v>ГКО-3</v>
          </cell>
        </row>
        <row r="183">
          <cell r="A183" t="str">
            <v>KZ4CK2011971</v>
          </cell>
          <cell r="B183" t="str">
            <v>5/12</v>
          </cell>
          <cell r="C183">
            <v>35387</v>
          </cell>
          <cell r="D183">
            <v>35754</v>
          </cell>
          <cell r="E183">
            <v>367</v>
          </cell>
          <cell r="F183">
            <v>72.150000000000006</v>
          </cell>
          <cell r="G183">
            <v>71.97</v>
          </cell>
          <cell r="H183">
            <v>38.6</v>
          </cell>
          <cell r="I183">
            <v>200000000</v>
          </cell>
          <cell r="J183">
            <v>10152838</v>
          </cell>
          <cell r="K183">
            <v>726255614.90999997</v>
          </cell>
          <cell r="L183">
            <v>2771959</v>
          </cell>
          <cell r="M183">
            <v>199999987.41</v>
          </cell>
          <cell r="N183">
            <v>363.1</v>
          </cell>
          <cell r="O183">
            <v>7</v>
          </cell>
          <cell r="P183">
            <v>100</v>
          </cell>
          <cell r="Q183">
            <v>80</v>
          </cell>
          <cell r="R183">
            <v>25</v>
          </cell>
          <cell r="S183">
            <v>30</v>
          </cell>
          <cell r="T183" t="str">
            <v>ГКО-12</v>
          </cell>
        </row>
        <row r="184">
          <cell r="A184" t="str">
            <v>KZ43K2002972</v>
          </cell>
          <cell r="B184" t="str">
            <v>112/3</v>
          </cell>
          <cell r="C184">
            <v>35388</v>
          </cell>
          <cell r="D184">
            <v>35481</v>
          </cell>
          <cell r="E184">
            <v>93</v>
          </cell>
          <cell r="F184">
            <v>93.19</v>
          </cell>
          <cell r="G184">
            <v>92.92</v>
          </cell>
          <cell r="H184">
            <v>29.23</v>
          </cell>
          <cell r="I184">
            <v>550000000</v>
          </cell>
          <cell r="J184">
            <v>7147358</v>
          </cell>
          <cell r="K184">
            <v>664943538.62</v>
          </cell>
          <cell r="L184">
            <v>5902154</v>
          </cell>
          <cell r="M184">
            <v>550018060.69000006</v>
          </cell>
          <cell r="N184">
            <v>120.9</v>
          </cell>
          <cell r="O184">
            <v>10</v>
          </cell>
          <cell r="P184">
            <v>100</v>
          </cell>
          <cell r="Q184">
            <v>50</v>
          </cell>
          <cell r="R184">
            <v>25</v>
          </cell>
          <cell r="S184">
            <v>30</v>
          </cell>
          <cell r="T184" t="str">
            <v>ГКО-3</v>
          </cell>
        </row>
        <row r="185">
          <cell r="B185" t="str">
            <v>44/n</v>
          </cell>
          <cell r="C185">
            <v>35390</v>
          </cell>
          <cell r="D185">
            <v>35404</v>
          </cell>
          <cell r="E185">
            <v>14</v>
          </cell>
          <cell r="F185">
            <v>99.14</v>
          </cell>
          <cell r="G185">
            <v>99</v>
          </cell>
          <cell r="H185">
            <v>24.29</v>
          </cell>
          <cell r="I185">
            <v>500000000</v>
          </cell>
          <cell r="J185">
            <v>6367000</v>
          </cell>
          <cell r="K185">
            <v>631236010</v>
          </cell>
          <cell r="L185">
            <v>6367000</v>
          </cell>
          <cell r="M185">
            <v>631236010</v>
          </cell>
          <cell r="N185">
            <v>126.2</v>
          </cell>
          <cell r="O185">
            <v>4</v>
          </cell>
          <cell r="P185">
            <v>100</v>
          </cell>
          <cell r="T185" t="str">
            <v>Ноты-14</v>
          </cell>
        </row>
        <row r="186">
          <cell r="A186" t="str">
            <v>KZ46K2905979</v>
          </cell>
          <cell r="B186" t="str">
            <v>29/6</v>
          </cell>
          <cell r="C186">
            <v>35394</v>
          </cell>
          <cell r="D186">
            <v>35579</v>
          </cell>
          <cell r="E186">
            <v>185</v>
          </cell>
          <cell r="F186">
            <v>84.99</v>
          </cell>
          <cell r="G186">
            <v>84.75</v>
          </cell>
          <cell r="H186">
            <v>35.32</v>
          </cell>
          <cell r="I186">
            <v>650000000</v>
          </cell>
          <cell r="J186">
            <v>15116698</v>
          </cell>
          <cell r="K186">
            <v>1281234612.98</v>
          </cell>
          <cell r="L186">
            <v>7648046</v>
          </cell>
          <cell r="M186">
            <v>649999876.41999996</v>
          </cell>
          <cell r="N186">
            <v>197.1</v>
          </cell>
          <cell r="O186">
            <v>10</v>
          </cell>
          <cell r="P186">
            <v>100</v>
          </cell>
          <cell r="Q186">
            <v>50</v>
          </cell>
          <cell r="R186">
            <v>25</v>
          </cell>
          <cell r="S186">
            <v>30</v>
          </cell>
          <cell r="T186" t="str">
            <v>ГКО-6</v>
          </cell>
        </row>
        <row r="187">
          <cell r="A187" t="str">
            <v>KZ43K2702977</v>
          </cell>
          <cell r="B187" t="str">
            <v>113/3</v>
          </cell>
          <cell r="C187">
            <v>35395</v>
          </cell>
          <cell r="D187">
            <v>35488</v>
          </cell>
          <cell r="E187">
            <v>93</v>
          </cell>
          <cell r="F187">
            <v>93.26</v>
          </cell>
          <cell r="G187">
            <v>92.94</v>
          </cell>
          <cell r="H187">
            <v>28.91</v>
          </cell>
          <cell r="I187">
            <v>550000000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30</v>
          </cell>
          <cell r="T187" t="str">
            <v>ГКО-3</v>
          </cell>
        </row>
        <row r="188">
          <cell r="B188" t="str">
            <v>45/n</v>
          </cell>
          <cell r="C188">
            <v>35396</v>
          </cell>
          <cell r="D188">
            <v>35410</v>
          </cell>
          <cell r="E188">
            <v>14</v>
          </cell>
          <cell r="F188">
            <v>99.16</v>
          </cell>
          <cell r="G188">
            <v>99.11</v>
          </cell>
          <cell r="H188">
            <v>23.72</v>
          </cell>
          <cell r="I188">
            <v>500000000</v>
          </cell>
          <cell r="J188" t="str">
            <v>–</v>
          </cell>
          <cell r="K188" t="str">
            <v>–</v>
          </cell>
          <cell r="L188">
            <v>3030</v>
          </cell>
          <cell r="M188">
            <v>300455.7</v>
          </cell>
          <cell r="N188" t="str">
            <v>н/д</v>
          </cell>
          <cell r="O188">
            <v>1</v>
          </cell>
          <cell r="P188">
            <v>100</v>
          </cell>
          <cell r="T188" t="str">
            <v>Ноты-14</v>
          </cell>
        </row>
        <row r="189">
          <cell r="B189" t="str">
            <v>46/n</v>
          </cell>
          <cell r="C189">
            <v>35402</v>
          </cell>
          <cell r="D189">
            <v>35433</v>
          </cell>
          <cell r="E189">
            <v>28</v>
          </cell>
          <cell r="F189">
            <v>97.97</v>
          </cell>
          <cell r="G189">
            <v>97.47</v>
          </cell>
          <cell r="H189">
            <v>27.93</v>
          </cell>
          <cell r="I189">
            <v>500000000</v>
          </cell>
          <cell r="J189">
            <v>5191808</v>
          </cell>
          <cell r="K189">
            <v>508383034.19999999</v>
          </cell>
          <cell r="L189">
            <v>4691808</v>
          </cell>
          <cell r="M189">
            <v>459658034.19999999</v>
          </cell>
          <cell r="N189">
            <v>101.7</v>
          </cell>
          <cell r="O189">
            <v>7</v>
          </cell>
          <cell r="P189">
            <v>100</v>
          </cell>
          <cell r="T189" t="str">
            <v>Ноты-28</v>
          </cell>
        </row>
        <row r="190">
          <cell r="B190" t="str">
            <v>47/n</v>
          </cell>
          <cell r="C190">
            <v>35405</v>
          </cell>
          <cell r="D190">
            <v>35422</v>
          </cell>
          <cell r="E190">
            <v>14</v>
          </cell>
          <cell r="F190">
            <v>98.85</v>
          </cell>
          <cell r="G190">
            <v>98.66</v>
          </cell>
          <cell r="H190">
            <v>32.57</v>
          </cell>
          <cell r="I190">
            <v>750000000</v>
          </cell>
          <cell r="J190">
            <v>4864160</v>
          </cell>
          <cell r="K190">
            <v>480803037.25999999</v>
          </cell>
          <cell r="L190">
            <v>4864160</v>
          </cell>
          <cell r="M190">
            <v>480803037.25999999</v>
          </cell>
          <cell r="N190">
            <v>64.099999999999994</v>
          </cell>
          <cell r="O190">
            <v>5</v>
          </cell>
          <cell r="P190">
            <v>100</v>
          </cell>
          <cell r="T190" t="str">
            <v>Ноты-14</v>
          </cell>
        </row>
        <row r="191">
          <cell r="B191" t="str">
            <v>48/n</v>
          </cell>
          <cell r="C191">
            <v>35409</v>
          </cell>
          <cell r="D191">
            <v>35423</v>
          </cell>
          <cell r="E191">
            <v>14</v>
          </cell>
          <cell r="F191">
            <v>98.86</v>
          </cell>
          <cell r="G191">
            <v>98.82</v>
          </cell>
          <cell r="H191">
            <v>32.29</v>
          </cell>
          <cell r="I191">
            <v>500000000</v>
          </cell>
          <cell r="J191">
            <v>1977212</v>
          </cell>
          <cell r="K191">
            <v>195344202.34</v>
          </cell>
          <cell r="L191">
            <v>991000</v>
          </cell>
          <cell r="M191">
            <v>97968710</v>
          </cell>
          <cell r="N191">
            <v>39.1</v>
          </cell>
          <cell r="O191">
            <v>6</v>
          </cell>
          <cell r="P191">
            <v>100</v>
          </cell>
          <cell r="T191" t="str">
            <v>Ноты-14</v>
          </cell>
        </row>
        <row r="192">
          <cell r="B192" t="str">
            <v>49/n</v>
          </cell>
          <cell r="C192">
            <v>35412</v>
          </cell>
          <cell r="D192">
            <v>35419</v>
          </cell>
          <cell r="E192">
            <v>7</v>
          </cell>
          <cell r="F192">
            <v>99.54</v>
          </cell>
          <cell r="G192">
            <v>99.26</v>
          </cell>
          <cell r="H192">
            <v>28.04</v>
          </cell>
          <cell r="I192">
            <v>500000000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T192" t="str">
            <v>Ноты-07</v>
          </cell>
        </row>
        <row r="193">
          <cell r="B193" t="str">
            <v>50/n</v>
          </cell>
          <cell r="C193">
            <v>35418</v>
          </cell>
          <cell r="D193">
            <v>35435</v>
          </cell>
          <cell r="E193">
            <v>17</v>
          </cell>
          <cell r="F193">
            <v>98.79</v>
          </cell>
          <cell r="G193">
            <v>98.33</v>
          </cell>
          <cell r="H193">
            <v>27.86</v>
          </cell>
          <cell r="I193">
            <v>750000000</v>
          </cell>
          <cell r="J193">
            <v>6030984</v>
          </cell>
          <cell r="K193">
            <v>595778242.02999997</v>
          </cell>
          <cell r="L193">
            <v>6030984</v>
          </cell>
          <cell r="M193">
            <v>595778242.02999997</v>
          </cell>
          <cell r="N193">
            <v>79.400000000000006</v>
          </cell>
          <cell r="O193">
            <v>7</v>
          </cell>
          <cell r="P193">
            <v>100</v>
          </cell>
          <cell r="T193" t="str">
            <v>Ноты-14</v>
          </cell>
        </row>
        <row r="194">
          <cell r="A194" t="str">
            <v>KZ46K2606973</v>
          </cell>
          <cell r="B194" t="str">
            <v>30/6</v>
          </cell>
          <cell r="C194">
            <v>35422</v>
          </cell>
          <cell r="D194">
            <v>35607</v>
          </cell>
          <cell r="E194">
            <v>185</v>
          </cell>
          <cell r="F194">
            <v>85.43</v>
          </cell>
          <cell r="G194">
            <v>85.14</v>
          </cell>
          <cell r="H194">
            <v>34.11</v>
          </cell>
          <cell r="I194">
            <v>100000000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30</v>
          </cell>
          <cell r="T194" t="str">
            <v>ГКО-6</v>
          </cell>
        </row>
        <row r="195">
          <cell r="A195" t="str">
            <v>KZ43K2703975</v>
          </cell>
          <cell r="B195" t="str">
            <v>114/3</v>
          </cell>
          <cell r="C195">
            <v>35423</v>
          </cell>
          <cell r="D195">
            <v>35516</v>
          </cell>
          <cell r="E195">
            <v>93</v>
          </cell>
          <cell r="F195">
            <v>93.26</v>
          </cell>
          <cell r="G195">
            <v>93</v>
          </cell>
          <cell r="H195">
            <v>28.91</v>
          </cell>
          <cell r="I195">
            <v>50000000</v>
          </cell>
          <cell r="J195">
            <v>2005532</v>
          </cell>
          <cell r="K195">
            <v>185181142.30000001</v>
          </cell>
          <cell r="L195">
            <v>535783</v>
          </cell>
          <cell r="M195">
            <v>49983444.590000004</v>
          </cell>
          <cell r="N195">
            <v>370.4</v>
          </cell>
          <cell r="O195">
            <v>8</v>
          </cell>
          <cell r="P195">
            <v>100</v>
          </cell>
          <cell r="Q195">
            <v>50</v>
          </cell>
          <cell r="R195">
            <v>25</v>
          </cell>
          <cell r="S195">
            <v>30</v>
          </cell>
          <cell r="T195" t="str">
            <v>ГКО-3</v>
          </cell>
        </row>
        <row r="196">
          <cell r="B196" t="str">
            <v>51/n</v>
          </cell>
          <cell r="C196">
            <v>35423</v>
          </cell>
          <cell r="D196">
            <v>35435</v>
          </cell>
          <cell r="E196">
            <v>12</v>
          </cell>
          <cell r="F196">
            <v>99.25</v>
          </cell>
          <cell r="G196">
            <v>98.87</v>
          </cell>
          <cell r="H196">
            <v>25.01</v>
          </cell>
          <cell r="I196">
            <v>750000000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T196" t="str">
            <v>Ноты-07</v>
          </cell>
        </row>
        <row r="197">
          <cell r="B197" t="str">
            <v>53/n</v>
          </cell>
          <cell r="C197">
            <v>35425</v>
          </cell>
          <cell r="D197">
            <v>35439</v>
          </cell>
          <cell r="E197">
            <v>14</v>
          </cell>
          <cell r="F197">
            <v>98.86</v>
          </cell>
          <cell r="G197">
            <v>98.64</v>
          </cell>
          <cell r="H197">
            <v>32.29</v>
          </cell>
          <cell r="I197">
            <v>1000000000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T197" t="str">
            <v>Ноты-14</v>
          </cell>
        </row>
        <row r="198">
          <cell r="B198" t="str">
            <v>52/n</v>
          </cell>
          <cell r="C198">
            <v>35429</v>
          </cell>
          <cell r="D198">
            <v>35436</v>
          </cell>
          <cell r="E198">
            <v>7</v>
          </cell>
          <cell r="F198">
            <v>99.56</v>
          </cell>
          <cell r="G198">
            <v>99.41</v>
          </cell>
          <cell r="H198">
            <v>26.81</v>
          </cell>
          <cell r="I198">
            <v>1000000000</v>
          </cell>
          <cell r="J198">
            <v>25882210</v>
          </cell>
          <cell r="K198">
            <v>2575279545.8200002</v>
          </cell>
          <cell r="L198">
            <v>19525150</v>
          </cell>
          <cell r="M198">
            <v>1943847791.48</v>
          </cell>
          <cell r="N198">
            <v>257.5</v>
          </cell>
          <cell r="O198">
            <v>12</v>
          </cell>
          <cell r="P198">
            <v>100</v>
          </cell>
          <cell r="T198" t="str">
            <v>Ноты-07</v>
          </cell>
        </row>
        <row r="199">
          <cell r="A199" t="str">
            <v>KZ46K1007975</v>
          </cell>
          <cell r="B199" t="str">
            <v>31/6</v>
          </cell>
          <cell r="C199">
            <v>35436</v>
          </cell>
          <cell r="D199">
            <v>35621</v>
          </cell>
          <cell r="E199">
            <v>185</v>
          </cell>
          <cell r="F199">
            <v>86.43</v>
          </cell>
          <cell r="G199">
            <v>85.82</v>
          </cell>
          <cell r="H199">
            <v>31.4</v>
          </cell>
          <cell r="I199">
            <v>500000000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</v>
          </cell>
          <cell r="Q199">
            <v>50</v>
          </cell>
          <cell r="R199">
            <v>25</v>
          </cell>
          <cell r="S199">
            <v>30</v>
          </cell>
          <cell r="T199" t="str">
            <v>ГКО-6</v>
          </cell>
        </row>
        <row r="200">
          <cell r="A200" t="str">
            <v>KZ43K1004979</v>
          </cell>
          <cell r="B200" t="str">
            <v>115/3</v>
          </cell>
          <cell r="C200">
            <v>35437</v>
          </cell>
          <cell r="D200">
            <v>35530</v>
          </cell>
          <cell r="E200">
            <v>93</v>
          </cell>
          <cell r="F200">
            <v>93.84</v>
          </cell>
          <cell r="G200">
            <v>93.7</v>
          </cell>
          <cell r="H200">
            <v>26.26</v>
          </cell>
          <cell r="I200">
            <v>500000000</v>
          </cell>
          <cell r="J200">
            <v>30739347</v>
          </cell>
          <cell r="K200">
            <v>2871669395.4699998</v>
          </cell>
          <cell r="L200">
            <v>5327555</v>
          </cell>
          <cell r="M200">
            <v>499999905.33999997</v>
          </cell>
          <cell r="N200">
            <v>574.29999999999995</v>
          </cell>
          <cell r="O200">
            <v>14</v>
          </cell>
          <cell r="P200">
            <v>100</v>
          </cell>
          <cell r="Q200">
            <v>50</v>
          </cell>
          <cell r="R200">
            <v>25</v>
          </cell>
          <cell r="S200">
            <v>30</v>
          </cell>
          <cell r="T200" t="str">
            <v>ГКО-3</v>
          </cell>
        </row>
        <row r="201">
          <cell r="B201" t="str">
            <v>54/n</v>
          </cell>
          <cell r="C201">
            <v>35438</v>
          </cell>
          <cell r="D201">
            <v>35452</v>
          </cell>
          <cell r="E201">
            <v>14</v>
          </cell>
          <cell r="F201">
            <v>99.17</v>
          </cell>
          <cell r="G201">
            <v>98.97</v>
          </cell>
          <cell r="H201">
            <v>23.43</v>
          </cell>
          <cell r="I201">
            <v>2000000000</v>
          </cell>
          <cell r="J201">
            <v>44699925</v>
          </cell>
          <cell r="K201">
            <v>4425283354.6599998</v>
          </cell>
          <cell r="L201">
            <v>24766051</v>
          </cell>
          <cell r="M201">
            <v>2456044987.9000001</v>
          </cell>
          <cell r="N201">
            <v>221.3</v>
          </cell>
          <cell r="O201">
            <v>12</v>
          </cell>
          <cell r="P201">
            <v>100</v>
          </cell>
          <cell r="T201" t="str">
            <v>Ноты-14</v>
          </cell>
        </row>
        <row r="202">
          <cell r="B202" t="str">
            <v>55/n</v>
          </cell>
          <cell r="C202">
            <v>35439</v>
          </cell>
          <cell r="D202">
            <v>35446</v>
          </cell>
          <cell r="E202">
            <v>7</v>
          </cell>
          <cell r="F202">
            <v>99.58</v>
          </cell>
          <cell r="G202">
            <v>99.5</v>
          </cell>
          <cell r="H202">
            <v>25.59</v>
          </cell>
          <cell r="I202">
            <v>2000000000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T202" t="str">
            <v>Ноты-07</v>
          </cell>
        </row>
        <row r="203">
          <cell r="A203" t="str">
            <v>KZ4CK1501980</v>
          </cell>
          <cell r="B203" t="str">
            <v>6/12</v>
          </cell>
          <cell r="C203">
            <v>35443</v>
          </cell>
          <cell r="D203">
            <v>35810</v>
          </cell>
          <cell r="E203">
            <v>367</v>
          </cell>
          <cell r="F203">
            <v>73.88</v>
          </cell>
          <cell r="G203">
            <v>73.53</v>
          </cell>
          <cell r="H203">
            <v>35.35</v>
          </cell>
          <cell r="I203">
            <v>200000000</v>
          </cell>
          <cell r="J203">
            <v>12981693</v>
          </cell>
          <cell r="K203">
            <v>945524344.77999997</v>
          </cell>
          <cell r="L203">
            <v>2707004</v>
          </cell>
          <cell r="M203">
            <v>199999963.91999999</v>
          </cell>
          <cell r="N203">
            <v>472.8</v>
          </cell>
          <cell r="O203">
            <v>10</v>
          </cell>
          <cell r="P203">
            <v>100</v>
          </cell>
          <cell r="Q203">
            <v>80</v>
          </cell>
          <cell r="R203">
            <v>25</v>
          </cell>
          <cell r="S203">
            <v>30</v>
          </cell>
          <cell r="T203" t="str">
            <v>ГКО-12</v>
          </cell>
        </row>
        <row r="204">
          <cell r="A204" t="str">
            <v>KZ43K1704974</v>
          </cell>
          <cell r="B204" t="str">
            <v>116/3</v>
          </cell>
          <cell r="C204">
            <v>35444</v>
          </cell>
          <cell r="D204">
            <v>35537</v>
          </cell>
          <cell r="E204">
            <v>93</v>
          </cell>
          <cell r="F204">
            <v>94.01</v>
          </cell>
          <cell r="G204">
            <v>93.84</v>
          </cell>
          <cell r="H204">
            <v>25.49</v>
          </cell>
          <cell r="I204">
            <v>500000000</v>
          </cell>
          <cell r="J204">
            <v>16229795</v>
          </cell>
          <cell r="K204">
            <v>1518900961.0799999</v>
          </cell>
          <cell r="L204">
            <v>5318480</v>
          </cell>
          <cell r="M204">
            <v>500000088.64999998</v>
          </cell>
          <cell r="N204">
            <v>303.8</v>
          </cell>
          <cell r="O204">
            <v>13</v>
          </cell>
          <cell r="P204">
            <v>100</v>
          </cell>
          <cell r="Q204">
            <v>50</v>
          </cell>
          <cell r="R204">
            <v>25</v>
          </cell>
          <cell r="S204">
            <v>30</v>
          </cell>
          <cell r="T204" t="str">
            <v>ГКО-3</v>
          </cell>
        </row>
        <row r="205">
          <cell r="B205" t="str">
            <v>56/n</v>
          </cell>
          <cell r="C205">
            <v>35446</v>
          </cell>
          <cell r="D205">
            <v>35453</v>
          </cell>
          <cell r="E205">
            <v>7</v>
          </cell>
          <cell r="F205">
            <v>99.57</v>
          </cell>
          <cell r="G205">
            <v>99.12</v>
          </cell>
          <cell r="H205">
            <v>26.2</v>
          </cell>
          <cell r="I205">
            <v>2000000000</v>
          </cell>
          <cell r="J205">
            <v>17056159</v>
          </cell>
          <cell r="K205">
            <v>1698292982.5799999</v>
          </cell>
          <cell r="L205">
            <v>17056159</v>
          </cell>
          <cell r="M205">
            <v>1698292982.5799999</v>
          </cell>
          <cell r="N205">
            <v>84.9</v>
          </cell>
          <cell r="O205">
            <v>10</v>
          </cell>
          <cell r="P205">
            <v>100</v>
          </cell>
          <cell r="T205" t="str">
            <v>Ноты-07</v>
          </cell>
        </row>
        <row r="206">
          <cell r="A206" t="str">
            <v>KZ46K2407976</v>
          </cell>
          <cell r="B206" t="str">
            <v>32/6</v>
          </cell>
          <cell r="C206">
            <v>35450</v>
          </cell>
          <cell r="D206">
            <v>35635</v>
          </cell>
          <cell r="E206">
            <v>185</v>
          </cell>
          <cell r="F206">
            <v>86.65</v>
          </cell>
          <cell r="G206">
            <v>86.18</v>
          </cell>
          <cell r="H206">
            <v>30.81</v>
          </cell>
          <cell r="I206">
            <v>600000000</v>
          </cell>
          <cell r="J206">
            <v>16099452</v>
          </cell>
          <cell r="K206">
            <v>1380382274.3</v>
          </cell>
          <cell r="L206">
            <v>6924372</v>
          </cell>
          <cell r="M206">
            <v>600000000.69000006</v>
          </cell>
          <cell r="N206">
            <v>230.1</v>
          </cell>
          <cell r="O206">
            <v>10</v>
          </cell>
          <cell r="P206">
            <v>100</v>
          </cell>
          <cell r="Q206">
            <v>50</v>
          </cell>
          <cell r="R206">
            <v>25</v>
          </cell>
          <cell r="S206">
            <v>30</v>
          </cell>
          <cell r="T206" t="str">
            <v>ГКО-6</v>
          </cell>
        </row>
        <row r="207">
          <cell r="A207" t="str">
            <v>KZ43K2404970</v>
          </cell>
          <cell r="B207" t="str">
            <v>117/3</v>
          </cell>
          <cell r="C207">
            <v>35451</v>
          </cell>
          <cell r="D207">
            <v>35544</v>
          </cell>
          <cell r="E207">
            <v>93</v>
          </cell>
          <cell r="F207">
            <v>94.13</v>
          </cell>
          <cell r="G207">
            <v>93.95</v>
          </cell>
          <cell r="H207">
            <v>24.94</v>
          </cell>
          <cell r="I207">
            <v>580000000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30</v>
          </cell>
          <cell r="T207" t="str">
            <v>ГКО-3</v>
          </cell>
        </row>
        <row r="208">
          <cell r="A208" t="str">
            <v>KZ87K3001970</v>
          </cell>
          <cell r="B208" t="str">
            <v>57/n</v>
          </cell>
          <cell r="C208">
            <v>35453</v>
          </cell>
          <cell r="D208">
            <v>35460</v>
          </cell>
          <cell r="E208">
            <v>7</v>
          </cell>
          <cell r="F208">
            <v>99.57</v>
          </cell>
          <cell r="G208">
            <v>99.43</v>
          </cell>
          <cell r="H208">
            <v>26.2</v>
          </cell>
          <cell r="I208">
            <v>2000000000</v>
          </cell>
          <cell r="J208">
            <v>29975863</v>
          </cell>
          <cell r="K208">
            <v>2983216359.1300001</v>
          </cell>
          <cell r="L208">
            <v>23830853</v>
          </cell>
          <cell r="M208">
            <v>2372737707.4099998</v>
          </cell>
          <cell r="N208">
            <v>149.19999999999999</v>
          </cell>
          <cell r="O208">
            <v>13</v>
          </cell>
          <cell r="P208">
            <v>100</v>
          </cell>
          <cell r="T208" t="str">
            <v>Ноты-07</v>
          </cell>
        </row>
        <row r="209">
          <cell r="A209" t="str">
            <v>KZ8EK1102976</v>
          </cell>
          <cell r="B209" t="str">
            <v>58/n</v>
          </cell>
          <cell r="C209">
            <v>35457</v>
          </cell>
          <cell r="D209">
            <v>35472</v>
          </cell>
          <cell r="E209">
            <v>14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T209" t="str">
            <v>Ноты-14</v>
          </cell>
        </row>
        <row r="210">
          <cell r="A210" t="str">
            <v>KZ43K0105975</v>
          </cell>
          <cell r="B210" t="str">
            <v>118/3</v>
          </cell>
          <cell r="C210">
            <v>35458</v>
          </cell>
          <cell r="D210">
            <v>35551</v>
          </cell>
          <cell r="E210">
            <v>93</v>
          </cell>
          <cell r="F210">
            <v>94.03</v>
          </cell>
          <cell r="G210">
            <v>93.45</v>
          </cell>
          <cell r="H210">
            <v>25.4</v>
          </cell>
          <cell r="I210">
            <v>600000000</v>
          </cell>
          <cell r="J210">
            <v>11787446</v>
          </cell>
          <cell r="K210">
            <v>1105026975.6300001</v>
          </cell>
          <cell r="L210">
            <v>6382240</v>
          </cell>
          <cell r="M210">
            <v>599909425.07000005</v>
          </cell>
          <cell r="N210">
            <v>184.2</v>
          </cell>
          <cell r="O210">
            <v>11</v>
          </cell>
          <cell r="P210">
            <v>100</v>
          </cell>
          <cell r="Q210">
            <v>50</v>
          </cell>
          <cell r="R210">
            <v>15</v>
          </cell>
          <cell r="S210">
            <v>30</v>
          </cell>
          <cell r="T210" t="str">
            <v>ГКО-3</v>
          </cell>
        </row>
        <row r="211">
          <cell r="A211" t="str">
            <v>KZ87K0702976</v>
          </cell>
          <cell r="B211" t="str">
            <v>59/n</v>
          </cell>
          <cell r="C211">
            <v>35460</v>
          </cell>
          <cell r="D211">
            <v>35468</v>
          </cell>
          <cell r="E211">
            <v>7</v>
          </cell>
          <cell r="F211">
            <v>99.5</v>
          </cell>
          <cell r="G211">
            <v>98.98</v>
          </cell>
          <cell r="H211">
            <v>30.49</v>
          </cell>
          <cell r="I211">
            <v>2000000000</v>
          </cell>
          <cell r="J211">
            <v>19797346</v>
          </cell>
          <cell r="K211">
            <v>1969850855.6600001</v>
          </cell>
          <cell r="L211">
            <v>19797346</v>
          </cell>
          <cell r="M211">
            <v>1969850855.6600001</v>
          </cell>
          <cell r="N211">
            <v>98.5</v>
          </cell>
          <cell r="O211">
            <v>12</v>
          </cell>
          <cell r="P211">
            <v>100</v>
          </cell>
          <cell r="T211" t="str">
            <v>Ноты-07</v>
          </cell>
        </row>
        <row r="212">
          <cell r="A212" t="str">
            <v>KZ46K0708979</v>
          </cell>
          <cell r="B212" t="str">
            <v>33/6</v>
          </cell>
          <cell r="C212">
            <v>35464</v>
          </cell>
          <cell r="D212">
            <v>35649</v>
          </cell>
          <cell r="E212">
            <v>185</v>
          </cell>
          <cell r="F212">
            <v>86.81</v>
          </cell>
          <cell r="G212">
            <v>86.6</v>
          </cell>
          <cell r="H212">
            <v>30.39</v>
          </cell>
          <cell r="I212">
            <v>570000000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30</v>
          </cell>
          <cell r="T212" t="str">
            <v>ГКО-6</v>
          </cell>
        </row>
        <row r="213">
          <cell r="A213" t="str">
            <v>KZ43K0805970</v>
          </cell>
          <cell r="B213" t="str">
            <v>119/3</v>
          </cell>
          <cell r="C213">
            <v>35465</v>
          </cell>
          <cell r="D213">
            <v>35558</v>
          </cell>
          <cell r="E213">
            <v>93</v>
          </cell>
          <cell r="F213">
            <v>94.07</v>
          </cell>
          <cell r="G213">
            <v>93.9</v>
          </cell>
          <cell r="H213">
            <v>25.22</v>
          </cell>
          <cell r="I213">
            <v>620000000</v>
          </cell>
          <cell r="J213">
            <v>17348382</v>
          </cell>
          <cell r="K213">
            <v>1626281702</v>
          </cell>
          <cell r="L213">
            <v>6590419</v>
          </cell>
          <cell r="M213">
            <v>620025850.13999999</v>
          </cell>
          <cell r="N213">
            <v>262.3</v>
          </cell>
          <cell r="O213">
            <v>8</v>
          </cell>
          <cell r="P213">
            <v>100</v>
          </cell>
          <cell r="Q213">
            <v>50</v>
          </cell>
          <cell r="R213">
            <v>15</v>
          </cell>
          <cell r="S213">
            <v>30</v>
          </cell>
          <cell r="T213" t="str">
            <v>ГКО-3</v>
          </cell>
        </row>
        <row r="214">
          <cell r="A214" t="str">
            <v>KZ87K1402972</v>
          </cell>
          <cell r="B214" t="str">
            <v>60/n</v>
          </cell>
          <cell r="C214">
            <v>35467</v>
          </cell>
          <cell r="D214">
            <v>35475</v>
          </cell>
          <cell r="E214">
            <v>7</v>
          </cell>
          <cell r="F214">
            <v>99.5</v>
          </cell>
          <cell r="G214">
            <v>99.38</v>
          </cell>
          <cell r="H214">
            <v>30.49</v>
          </cell>
          <cell r="I214">
            <v>2000000000</v>
          </cell>
          <cell r="J214">
            <v>14586953</v>
          </cell>
          <cell r="K214">
            <v>1448840082.49</v>
          </cell>
          <cell r="L214">
            <v>6858820</v>
          </cell>
          <cell r="M214">
            <v>682424271.23000002</v>
          </cell>
          <cell r="N214">
            <v>72.400000000000006</v>
          </cell>
          <cell r="O214">
            <v>12</v>
          </cell>
          <cell r="P214">
            <v>100</v>
          </cell>
          <cell r="T214" t="str">
            <v>Ноты-07</v>
          </cell>
        </row>
        <row r="215">
          <cell r="A215" t="str">
            <v>KZ4CK1202985</v>
          </cell>
          <cell r="B215" t="str">
            <v>7/12</v>
          </cell>
          <cell r="C215">
            <v>35471</v>
          </cell>
          <cell r="D215">
            <v>35838</v>
          </cell>
          <cell r="E215">
            <v>367</v>
          </cell>
          <cell r="F215">
            <v>76.239999999999995</v>
          </cell>
          <cell r="G215">
            <v>75.59</v>
          </cell>
          <cell r="H215">
            <v>31.16</v>
          </cell>
          <cell r="I215">
            <v>250000000</v>
          </cell>
          <cell r="J215">
            <v>20128140</v>
          </cell>
          <cell r="K215">
            <v>1498401681.6500001</v>
          </cell>
          <cell r="L215">
            <v>3277100</v>
          </cell>
          <cell r="M215">
            <v>250000048.80000001</v>
          </cell>
          <cell r="N215">
            <v>599.4</v>
          </cell>
          <cell r="O215">
            <v>9</v>
          </cell>
          <cell r="P215">
            <v>100</v>
          </cell>
          <cell r="Q215">
            <v>80</v>
          </cell>
          <cell r="R215">
            <v>30</v>
          </cell>
          <cell r="S215">
            <v>30</v>
          </cell>
          <cell r="T215" t="str">
            <v>ГКО-12</v>
          </cell>
        </row>
        <row r="216">
          <cell r="A216" t="str">
            <v>KZ87K1802973</v>
          </cell>
          <cell r="B216" t="str">
            <v>61/n</v>
          </cell>
          <cell r="C216">
            <v>35471</v>
          </cell>
          <cell r="D216">
            <v>35479</v>
          </cell>
          <cell r="E216">
            <v>7</v>
          </cell>
          <cell r="F216">
            <v>99.53</v>
          </cell>
          <cell r="G216">
            <v>99.23</v>
          </cell>
          <cell r="H216">
            <v>28.65</v>
          </cell>
          <cell r="I216">
            <v>1000000000</v>
          </cell>
          <cell r="J216">
            <v>16555305</v>
          </cell>
          <cell r="K216">
            <v>1647170395.45</v>
          </cell>
          <cell r="L216">
            <v>15375305</v>
          </cell>
          <cell r="M216">
            <v>1530233595.45</v>
          </cell>
          <cell r="N216">
            <v>164.7</v>
          </cell>
          <cell r="O216">
            <v>12</v>
          </cell>
          <cell r="P216">
            <v>100</v>
          </cell>
          <cell r="T216" t="str">
            <v>Ноты-07</v>
          </cell>
        </row>
        <row r="217">
          <cell r="A217" t="str">
            <v>KZ43K1505975</v>
          </cell>
          <cell r="B217" t="str">
            <v>120/3</v>
          </cell>
          <cell r="C217">
            <v>35472</v>
          </cell>
          <cell r="D217">
            <v>35565</v>
          </cell>
          <cell r="E217">
            <v>93</v>
          </cell>
          <cell r="F217">
            <v>94.33</v>
          </cell>
          <cell r="G217">
            <v>94.22</v>
          </cell>
          <cell r="H217">
            <v>24.04</v>
          </cell>
          <cell r="I217">
            <v>620000000</v>
          </cell>
          <cell r="J217">
            <v>19145581</v>
          </cell>
          <cell r="K217">
            <v>1798822967.8299999</v>
          </cell>
          <cell r="L217">
            <v>6571865</v>
          </cell>
          <cell r="M217">
            <v>619973980.83000004</v>
          </cell>
          <cell r="N217">
            <v>290.10000000000002</v>
          </cell>
          <cell r="O217">
            <v>8</v>
          </cell>
          <cell r="P217">
            <v>100</v>
          </cell>
          <cell r="Q217">
            <v>50</v>
          </cell>
          <cell r="R217">
            <v>15</v>
          </cell>
          <cell r="S217">
            <v>30</v>
          </cell>
          <cell r="T217" t="str">
            <v>ГКО-3</v>
          </cell>
        </row>
        <row r="218">
          <cell r="A218" t="str">
            <v>KZ87K2102977</v>
          </cell>
          <cell r="B218" t="str">
            <v>62/n</v>
          </cell>
          <cell r="C218">
            <v>35474</v>
          </cell>
          <cell r="D218">
            <v>35482</v>
          </cell>
          <cell r="E218">
            <v>7</v>
          </cell>
          <cell r="F218">
            <v>99.49</v>
          </cell>
          <cell r="G218">
            <v>99.44</v>
          </cell>
          <cell r="H218">
            <v>31.1</v>
          </cell>
          <cell r="I218">
            <v>1000000000</v>
          </cell>
          <cell r="J218">
            <v>10983483</v>
          </cell>
          <cell r="K218">
            <v>1091761892.4100001</v>
          </cell>
          <cell r="L218">
            <v>4960808</v>
          </cell>
          <cell r="M218">
            <v>493548606.30000001</v>
          </cell>
          <cell r="N218">
            <v>109.2</v>
          </cell>
          <cell r="O218">
            <v>9</v>
          </cell>
          <cell r="P218">
            <v>100</v>
          </cell>
          <cell r="T218" t="str">
            <v>Ноты-07</v>
          </cell>
        </row>
        <row r="219">
          <cell r="A219" t="str">
            <v>KZ46K2108970</v>
          </cell>
          <cell r="B219" t="str">
            <v>34/6</v>
          </cell>
          <cell r="C219">
            <v>35478</v>
          </cell>
          <cell r="D219">
            <v>35663</v>
          </cell>
          <cell r="E219">
            <v>185</v>
          </cell>
          <cell r="F219">
            <v>87.81</v>
          </cell>
          <cell r="G219">
            <v>87.72</v>
          </cell>
          <cell r="H219">
            <v>27.76</v>
          </cell>
          <cell r="I219">
            <v>650000000</v>
          </cell>
          <cell r="J219">
            <v>30784298</v>
          </cell>
          <cell r="K219">
            <v>2686074488.6399999</v>
          </cell>
          <cell r="L219">
            <v>7402309</v>
          </cell>
          <cell r="M219">
            <v>649999996.92999995</v>
          </cell>
          <cell r="N219">
            <v>413.2</v>
          </cell>
          <cell r="O219">
            <v>10</v>
          </cell>
          <cell r="P219">
            <v>100</v>
          </cell>
          <cell r="Q219">
            <v>50</v>
          </cell>
          <cell r="R219">
            <v>30</v>
          </cell>
          <cell r="S219">
            <v>30</v>
          </cell>
          <cell r="T219" t="str">
            <v>ГКО-6</v>
          </cell>
        </row>
        <row r="220">
          <cell r="A220" t="str">
            <v>KZ43K2205971</v>
          </cell>
          <cell r="B220" t="str">
            <v>121/3</v>
          </cell>
          <cell r="C220">
            <v>35479</v>
          </cell>
          <cell r="D220">
            <v>35572</v>
          </cell>
          <cell r="E220">
            <v>93</v>
          </cell>
          <cell r="F220">
            <v>94.55</v>
          </cell>
          <cell r="G220">
            <v>94.38</v>
          </cell>
          <cell r="H220">
            <v>23.06</v>
          </cell>
          <cell r="I220">
            <v>650000000</v>
          </cell>
          <cell r="J220">
            <v>19402580</v>
          </cell>
          <cell r="K220">
            <v>1827519100.04</v>
          </cell>
          <cell r="L220">
            <v>6874031</v>
          </cell>
          <cell r="M220">
            <v>649940780.29999995</v>
          </cell>
          <cell r="N220">
            <v>281.2</v>
          </cell>
          <cell r="O220">
            <v>10</v>
          </cell>
          <cell r="P220">
            <v>100</v>
          </cell>
          <cell r="Q220">
            <v>50</v>
          </cell>
          <cell r="R220">
            <v>15</v>
          </cell>
          <cell r="S220">
            <v>30</v>
          </cell>
          <cell r="T220" t="str">
            <v>ГКО-3</v>
          </cell>
        </row>
        <row r="221">
          <cell r="A221" t="str">
            <v>KZ8SK2003975</v>
          </cell>
          <cell r="B221" t="str">
            <v>63/n</v>
          </cell>
          <cell r="C221">
            <v>35480</v>
          </cell>
          <cell r="D221">
            <v>35509</v>
          </cell>
          <cell r="E221">
            <v>28</v>
          </cell>
          <cell r="F221">
            <v>97.76</v>
          </cell>
          <cell r="G221">
            <v>96.54</v>
          </cell>
          <cell r="H221">
            <v>30.89</v>
          </cell>
          <cell r="I221">
            <v>1000000000</v>
          </cell>
          <cell r="J221">
            <v>9181874</v>
          </cell>
          <cell r="K221">
            <v>896596265.55999994</v>
          </cell>
          <cell r="L221">
            <v>8497634</v>
          </cell>
          <cell r="M221">
            <v>830689749.75999999</v>
          </cell>
          <cell r="N221">
            <v>89.7</v>
          </cell>
          <cell r="O221">
            <v>8</v>
          </cell>
          <cell r="P221">
            <v>100</v>
          </cell>
          <cell r="T221" t="str">
            <v>Ноты-28</v>
          </cell>
        </row>
        <row r="222">
          <cell r="A222" t="str">
            <v>KZ8EK0703972</v>
          </cell>
          <cell r="B222" t="str">
            <v>64/n</v>
          </cell>
          <cell r="C222">
            <v>35481</v>
          </cell>
          <cell r="D222">
            <v>35496</v>
          </cell>
          <cell r="E222">
            <v>14</v>
          </cell>
          <cell r="F222">
            <v>98.86</v>
          </cell>
          <cell r="G222">
            <v>98.31</v>
          </cell>
          <cell r="H222">
            <v>32.29</v>
          </cell>
          <cell r="I222">
            <v>1000000000</v>
          </cell>
          <cell r="J222">
            <v>12746771</v>
          </cell>
          <cell r="K222">
            <v>1259438645.29</v>
          </cell>
          <cell r="L222">
            <v>11688706</v>
          </cell>
          <cell r="M222">
            <v>1155512634.99</v>
          </cell>
          <cell r="N222">
            <v>125.9</v>
          </cell>
          <cell r="O222">
            <v>10</v>
          </cell>
          <cell r="P222">
            <v>100</v>
          </cell>
          <cell r="T222" t="str">
            <v>Ноты-14</v>
          </cell>
        </row>
        <row r="223">
          <cell r="A223" t="str">
            <v>KZ43K2905976</v>
          </cell>
          <cell r="B223" t="str">
            <v>122/3</v>
          </cell>
          <cell r="C223">
            <v>35486</v>
          </cell>
          <cell r="D223">
            <v>35579</v>
          </cell>
          <cell r="E223">
            <v>93</v>
          </cell>
          <cell r="F223">
            <v>94.26</v>
          </cell>
          <cell r="G223">
            <v>93.4</v>
          </cell>
          <cell r="H223">
            <v>24.36</v>
          </cell>
          <cell r="I223">
            <v>650000000</v>
          </cell>
          <cell r="J223">
            <v>17635395</v>
          </cell>
          <cell r="K223">
            <v>1659848743.0999999</v>
          </cell>
          <cell r="L223">
            <v>6902522</v>
          </cell>
          <cell r="M223">
            <v>649782088.78999996</v>
          </cell>
          <cell r="N223">
            <v>255.4</v>
          </cell>
          <cell r="O223">
            <v>6</v>
          </cell>
          <cell r="P223">
            <v>100</v>
          </cell>
          <cell r="Q223">
            <v>30</v>
          </cell>
          <cell r="R223">
            <v>15</v>
          </cell>
          <cell r="S223">
            <v>30</v>
          </cell>
          <cell r="T223" t="str">
            <v>ГКО-3</v>
          </cell>
        </row>
        <row r="224">
          <cell r="A224" t="str">
            <v>KZ8SK2703970</v>
          </cell>
          <cell r="B224" t="str">
            <v>65/n</v>
          </cell>
          <cell r="C224">
            <v>35487</v>
          </cell>
          <cell r="D224">
            <v>35516</v>
          </cell>
          <cell r="E224">
            <v>28</v>
          </cell>
          <cell r="F224">
            <v>97.76</v>
          </cell>
          <cell r="G224">
            <v>96.82</v>
          </cell>
          <cell r="H224">
            <v>30.89</v>
          </cell>
          <cell r="I224">
            <v>500000000</v>
          </cell>
          <cell r="J224">
            <v>9770081</v>
          </cell>
          <cell r="K224">
            <v>953882808.69000006</v>
          </cell>
          <cell r="L224">
            <v>8723099</v>
          </cell>
          <cell r="M224">
            <v>852739832.92999995</v>
          </cell>
          <cell r="N224">
            <v>190.8</v>
          </cell>
          <cell r="O224">
            <v>9</v>
          </cell>
          <cell r="P224">
            <v>100</v>
          </cell>
          <cell r="T224" t="str">
            <v>Ноты-28</v>
          </cell>
        </row>
        <row r="225">
          <cell r="A225" t="str">
            <v>KZ8EK1403978</v>
          </cell>
          <cell r="B225" t="str">
            <v>66/n</v>
          </cell>
          <cell r="C225">
            <v>35488</v>
          </cell>
          <cell r="D225">
            <v>35503</v>
          </cell>
          <cell r="E225">
            <v>14</v>
          </cell>
          <cell r="F225">
            <v>98.87</v>
          </cell>
          <cell r="G225">
            <v>98.5</v>
          </cell>
          <cell r="H225">
            <v>32</v>
          </cell>
          <cell r="I225">
            <v>500000000</v>
          </cell>
          <cell r="J225">
            <v>7002948</v>
          </cell>
          <cell r="K225">
            <v>691956519.63999999</v>
          </cell>
          <cell r="L225">
            <v>6114303</v>
          </cell>
          <cell r="M225">
            <v>604494815.03999996</v>
          </cell>
          <cell r="N225">
            <v>138.4</v>
          </cell>
          <cell r="O225">
            <v>9</v>
          </cell>
          <cell r="P225">
            <v>100</v>
          </cell>
          <cell r="T225" t="str">
            <v>Ноты-14</v>
          </cell>
        </row>
        <row r="226">
          <cell r="A226" t="str">
            <v>KZ46K0409974</v>
          </cell>
          <cell r="B226" t="str">
            <v>35/6</v>
          </cell>
          <cell r="C226">
            <v>35492</v>
          </cell>
          <cell r="D226">
            <v>35677</v>
          </cell>
          <cell r="E226">
            <v>185</v>
          </cell>
          <cell r="F226">
            <v>88.39</v>
          </cell>
          <cell r="G226">
            <v>88.11</v>
          </cell>
          <cell r="H226">
            <v>26.27</v>
          </cell>
          <cell r="I226">
            <v>670000000</v>
          </cell>
          <cell r="J226">
            <v>37966779</v>
          </cell>
          <cell r="K226">
            <v>3328118305.5100002</v>
          </cell>
          <cell r="L226">
            <v>7598322</v>
          </cell>
          <cell r="M226">
            <v>671103190.35000002</v>
          </cell>
          <cell r="N226">
            <v>496.7</v>
          </cell>
          <cell r="O226">
            <v>10</v>
          </cell>
          <cell r="P226">
            <v>100</v>
          </cell>
          <cell r="Q226">
            <v>30</v>
          </cell>
          <cell r="R226">
            <v>30</v>
          </cell>
          <cell r="S226">
            <v>30</v>
          </cell>
          <cell r="T226" t="str">
            <v>ГКО-6</v>
          </cell>
        </row>
        <row r="227">
          <cell r="A227" t="str">
            <v>KZ43K0506974</v>
          </cell>
          <cell r="B227" t="str">
            <v>123/3</v>
          </cell>
          <cell r="C227">
            <v>35493</v>
          </cell>
          <cell r="D227">
            <v>35586</v>
          </cell>
          <cell r="E227">
            <v>93</v>
          </cell>
          <cell r="F227">
            <v>94.83</v>
          </cell>
          <cell r="G227">
            <v>94.69</v>
          </cell>
          <cell r="H227">
            <v>21.81</v>
          </cell>
          <cell r="I227">
            <v>650000000</v>
          </cell>
          <cell r="J227">
            <v>51840378</v>
          </cell>
          <cell r="K227">
            <v>4838538201.46</v>
          </cell>
          <cell r="L227">
            <v>6852441</v>
          </cell>
          <cell r="M227">
            <v>649999936.25</v>
          </cell>
          <cell r="N227">
            <v>744.4</v>
          </cell>
          <cell r="O227">
            <v>11</v>
          </cell>
          <cell r="P227">
            <v>100</v>
          </cell>
          <cell r="Q227">
            <v>30</v>
          </cell>
          <cell r="R227">
            <v>15</v>
          </cell>
          <cell r="S227">
            <v>30</v>
          </cell>
          <cell r="T227" t="str">
            <v>ГКО-3</v>
          </cell>
        </row>
        <row r="228">
          <cell r="A228" t="str">
            <v>KZ8SK0304979</v>
          </cell>
          <cell r="B228" t="str">
            <v>67/n</v>
          </cell>
          <cell r="C228">
            <v>35494</v>
          </cell>
          <cell r="D228">
            <v>35523</v>
          </cell>
          <cell r="E228">
            <v>28</v>
          </cell>
          <cell r="F228">
            <v>98.02</v>
          </cell>
          <cell r="G228">
            <v>97.74</v>
          </cell>
          <cell r="H228">
            <v>27.23</v>
          </cell>
          <cell r="I228">
            <v>500000000</v>
          </cell>
          <cell r="J228">
            <v>15311646</v>
          </cell>
          <cell r="K228">
            <v>1495766008.5699999</v>
          </cell>
          <cell r="L228">
            <v>8141993</v>
          </cell>
          <cell r="M228">
            <v>798051261.94000006</v>
          </cell>
          <cell r="N228">
            <v>299.2</v>
          </cell>
          <cell r="O228">
            <v>11</v>
          </cell>
          <cell r="P228">
            <v>100</v>
          </cell>
          <cell r="T228" t="str">
            <v>Ноты-28</v>
          </cell>
        </row>
        <row r="229">
          <cell r="A229" t="str">
            <v>KZ8EK2103973</v>
          </cell>
          <cell r="B229" t="str">
            <v>68/n</v>
          </cell>
          <cell r="C229">
            <v>35495</v>
          </cell>
          <cell r="D229">
            <v>35510</v>
          </cell>
          <cell r="E229">
            <v>14</v>
          </cell>
          <cell r="F229">
            <v>98.97</v>
          </cell>
          <cell r="G229">
            <v>98.83</v>
          </cell>
          <cell r="H229">
            <v>29.14</v>
          </cell>
          <cell r="I229">
            <v>1000000000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T229" t="str">
            <v>Ноты-14</v>
          </cell>
        </row>
        <row r="230">
          <cell r="A230" t="str">
            <v>KZ4CK1203983</v>
          </cell>
          <cell r="B230" t="str">
            <v>8/12</v>
          </cell>
          <cell r="C230">
            <v>35499</v>
          </cell>
          <cell r="D230">
            <v>35866</v>
          </cell>
          <cell r="E230">
            <v>367</v>
          </cell>
          <cell r="F230">
            <v>78.44</v>
          </cell>
          <cell r="G230">
            <v>78.11</v>
          </cell>
          <cell r="H230">
            <v>27.49</v>
          </cell>
          <cell r="I230">
            <v>300000000</v>
          </cell>
          <cell r="J230">
            <v>24783310</v>
          </cell>
          <cell r="K230">
            <v>1906546984.01</v>
          </cell>
          <cell r="L230">
            <v>3825764</v>
          </cell>
          <cell r="M230">
            <v>299999986.24000001</v>
          </cell>
          <cell r="N230">
            <v>635.5</v>
          </cell>
          <cell r="O230">
            <v>11</v>
          </cell>
          <cell r="P230">
            <v>100</v>
          </cell>
          <cell r="Q230">
            <v>50</v>
          </cell>
          <cell r="R230">
            <v>30</v>
          </cell>
          <cell r="S230">
            <v>30</v>
          </cell>
          <cell r="T230" t="str">
            <v>ГКО-12</v>
          </cell>
        </row>
        <row r="231">
          <cell r="A231" t="str">
            <v>KZ43K1206970</v>
          </cell>
          <cell r="B231" t="str">
            <v>124/3</v>
          </cell>
          <cell r="C231">
            <v>35500</v>
          </cell>
          <cell r="D231">
            <v>35593</v>
          </cell>
          <cell r="E231">
            <v>93</v>
          </cell>
          <cell r="F231">
            <v>94.96</v>
          </cell>
          <cell r="G231">
            <v>94.74</v>
          </cell>
          <cell r="H231">
            <v>21.23</v>
          </cell>
          <cell r="I231">
            <v>650000000</v>
          </cell>
          <cell r="J231">
            <v>21322626</v>
          </cell>
          <cell r="K231">
            <v>2014378254.0899999</v>
          </cell>
          <cell r="L231">
            <v>6870695</v>
          </cell>
          <cell r="M231">
            <v>652193653.12</v>
          </cell>
          <cell r="N231">
            <v>309.89999999999998</v>
          </cell>
          <cell r="O231">
            <v>10</v>
          </cell>
          <cell r="P231">
            <v>100</v>
          </cell>
          <cell r="Q231">
            <v>50</v>
          </cell>
          <cell r="R231">
            <v>30</v>
          </cell>
          <cell r="S231">
            <v>30</v>
          </cell>
          <cell r="T231" t="str">
            <v>ГКО-3</v>
          </cell>
        </row>
        <row r="232">
          <cell r="A232" t="str">
            <v>KZ8SK1004973</v>
          </cell>
          <cell r="B232" t="str">
            <v>69/n</v>
          </cell>
          <cell r="C232">
            <v>35501</v>
          </cell>
          <cell r="D232">
            <v>35530</v>
          </cell>
          <cell r="E232">
            <v>28</v>
          </cell>
          <cell r="F232">
            <v>97.91</v>
          </cell>
          <cell r="G232">
            <v>97.68</v>
          </cell>
          <cell r="H232">
            <v>28.777751299999998</v>
          </cell>
          <cell r="I232">
            <v>500000000</v>
          </cell>
          <cell r="J232">
            <v>6880010</v>
          </cell>
          <cell r="K232">
            <v>672954265.5</v>
          </cell>
          <cell r="L232">
            <v>5276547</v>
          </cell>
          <cell r="M232">
            <v>516612358.69999999</v>
          </cell>
          <cell r="N232">
            <v>134.5908531</v>
          </cell>
          <cell r="O232">
            <v>10</v>
          </cell>
          <cell r="P232">
            <v>100</v>
          </cell>
          <cell r="T232" t="str">
            <v>Ноты-28</v>
          </cell>
        </row>
        <row r="233">
          <cell r="A233" t="str">
            <v>KZ8EK2803977</v>
          </cell>
          <cell r="B233" t="str">
            <v>70/n</v>
          </cell>
          <cell r="C233">
            <v>35502</v>
          </cell>
          <cell r="D233">
            <v>35517</v>
          </cell>
          <cell r="E233">
            <v>14</v>
          </cell>
          <cell r="F233">
            <v>98.86</v>
          </cell>
          <cell r="G233">
            <v>98.72</v>
          </cell>
          <cell r="H233">
            <v>32.288084159999997</v>
          </cell>
          <cell r="I233">
            <v>500000000</v>
          </cell>
          <cell r="J233">
            <v>6297986</v>
          </cell>
          <cell r="K233">
            <v>622506962.10000002</v>
          </cell>
          <cell r="L233">
            <v>5853986</v>
          </cell>
          <cell r="M233">
            <v>578706992.10000002</v>
          </cell>
          <cell r="N233">
            <v>124.5013924</v>
          </cell>
          <cell r="O233">
            <v>9</v>
          </cell>
          <cell r="P233">
            <v>100</v>
          </cell>
          <cell r="T233" t="str">
            <v>Ноты-14</v>
          </cell>
        </row>
        <row r="234">
          <cell r="A234" t="str">
            <v>KZ46K1809974</v>
          </cell>
          <cell r="B234" t="str">
            <v>36/6</v>
          </cell>
          <cell r="C234">
            <v>35506</v>
          </cell>
          <cell r="D234">
            <v>35691</v>
          </cell>
          <cell r="E234">
            <v>185</v>
          </cell>
          <cell r="F234">
            <v>88.78</v>
          </cell>
          <cell r="G234">
            <v>88.5</v>
          </cell>
          <cell r="H234">
            <v>25.275963050000001</v>
          </cell>
          <cell r="I234">
            <v>600000000</v>
          </cell>
          <cell r="J234">
            <v>24488587</v>
          </cell>
          <cell r="K234">
            <v>2512701329</v>
          </cell>
          <cell r="L234">
            <v>6759202</v>
          </cell>
          <cell r="M234">
            <v>599861818.5</v>
          </cell>
          <cell r="N234">
            <v>418.78355479999999</v>
          </cell>
          <cell r="O234">
            <v>7</v>
          </cell>
          <cell r="P234">
            <v>100</v>
          </cell>
          <cell r="Q234">
            <v>30</v>
          </cell>
          <cell r="R234">
            <v>30</v>
          </cell>
          <cell r="S234">
            <v>30</v>
          </cell>
          <cell r="T234" t="str">
            <v>ГКО-6</v>
          </cell>
        </row>
        <row r="235">
          <cell r="A235" t="str">
            <v>KZ43K1906975</v>
          </cell>
          <cell r="B235" t="str">
            <v>125/3</v>
          </cell>
          <cell r="C235">
            <v>35507</v>
          </cell>
          <cell r="D235">
            <v>35600</v>
          </cell>
          <cell r="E235">
            <v>93</v>
          </cell>
          <cell r="F235">
            <v>94.67</v>
          </cell>
          <cell r="G235">
            <v>94.27</v>
          </cell>
          <cell r="H235">
            <v>22.520333789999999</v>
          </cell>
          <cell r="I235">
            <v>650000000</v>
          </cell>
          <cell r="J235">
            <v>8256132</v>
          </cell>
          <cell r="K235">
            <v>779941054.29999995</v>
          </cell>
          <cell r="L235">
            <v>7343304</v>
          </cell>
          <cell r="M235">
            <v>649999983</v>
          </cell>
          <cell r="N235">
            <v>119.99093139999999</v>
          </cell>
          <cell r="O235">
            <v>8</v>
          </cell>
          <cell r="P235">
            <v>100</v>
          </cell>
          <cell r="Q235">
            <v>50</v>
          </cell>
          <cell r="R235">
            <v>15</v>
          </cell>
          <cell r="S235">
            <v>30</v>
          </cell>
          <cell r="T235" t="str">
            <v>ГКО-3</v>
          </cell>
        </row>
        <row r="236">
          <cell r="A236" t="str">
            <v>KZ8SK1704978</v>
          </cell>
          <cell r="B236" t="str">
            <v>71/n</v>
          </cell>
          <cell r="C236">
            <v>35508</v>
          </cell>
          <cell r="D236">
            <v>35537</v>
          </cell>
          <cell r="E236">
            <v>28</v>
          </cell>
          <cell r="F236">
            <v>97.91</v>
          </cell>
          <cell r="G236">
            <v>97.7</v>
          </cell>
          <cell r="H236">
            <v>28.777751299999998</v>
          </cell>
          <cell r="I236">
            <v>1000000000</v>
          </cell>
          <cell r="J236">
            <v>18933522</v>
          </cell>
          <cell r="K236">
            <v>1852078965</v>
          </cell>
          <cell r="L236">
            <v>15410618</v>
          </cell>
          <cell r="M236">
            <v>1508802672</v>
          </cell>
          <cell r="N236">
            <v>185.2078965</v>
          </cell>
          <cell r="O236">
            <v>10</v>
          </cell>
          <cell r="P236">
            <v>100</v>
          </cell>
          <cell r="T236" t="str">
            <v>Ноты-28</v>
          </cell>
        </row>
        <row r="237">
          <cell r="A237" t="str">
            <v>KZ8EK0404976</v>
          </cell>
          <cell r="B237" t="str">
            <v>72/n</v>
          </cell>
          <cell r="C237">
            <v>35509</v>
          </cell>
          <cell r="D237">
            <v>35524</v>
          </cell>
          <cell r="E237">
            <v>14</v>
          </cell>
          <cell r="F237">
            <v>98.9</v>
          </cell>
          <cell r="G237">
            <v>98.81</v>
          </cell>
          <cell r="H237">
            <v>31.14256825</v>
          </cell>
          <cell r="I237">
            <v>1000000000</v>
          </cell>
          <cell r="J237">
            <v>12546016</v>
          </cell>
          <cell r="K237">
            <v>1240265280</v>
          </cell>
          <cell r="L237">
            <v>9095156</v>
          </cell>
          <cell r="M237">
            <v>1240265280</v>
          </cell>
          <cell r="N237">
            <v>124.026528</v>
          </cell>
          <cell r="O237">
            <v>10</v>
          </cell>
          <cell r="P237">
            <v>100</v>
          </cell>
          <cell r="T237" t="str">
            <v>Ноты-14</v>
          </cell>
        </row>
        <row r="238">
          <cell r="A238" t="str">
            <v>KZ43K2606970</v>
          </cell>
          <cell r="B238" t="str">
            <v>126/3</v>
          </cell>
          <cell r="C238">
            <v>35514</v>
          </cell>
          <cell r="D238">
            <v>35607</v>
          </cell>
          <cell r="E238">
            <v>93</v>
          </cell>
          <cell r="F238">
            <v>94.66</v>
          </cell>
          <cell r="G238">
            <v>94.42</v>
          </cell>
          <cell r="H238">
            <v>22.564969359999999</v>
          </cell>
          <cell r="I238">
            <v>650000000</v>
          </cell>
          <cell r="J238">
            <v>14769853</v>
          </cell>
          <cell r="K238">
            <v>1395543819</v>
          </cell>
          <cell r="L238">
            <v>6865138</v>
          </cell>
          <cell r="M238">
            <v>649996108.60000002</v>
          </cell>
          <cell r="N238">
            <v>214.6990491</v>
          </cell>
          <cell r="O238">
            <v>6</v>
          </cell>
          <cell r="P238">
            <v>100</v>
          </cell>
          <cell r="Q238">
            <v>50</v>
          </cell>
          <cell r="R238">
            <v>15</v>
          </cell>
          <cell r="S238">
            <v>30</v>
          </cell>
          <cell r="T238" t="str">
            <v>ГКО-3</v>
          </cell>
        </row>
        <row r="239">
          <cell r="A239" t="str">
            <v>KZ8SK2404975</v>
          </cell>
          <cell r="B239" t="str">
            <v>73/n</v>
          </cell>
          <cell r="C239">
            <v>35515</v>
          </cell>
          <cell r="D239">
            <v>35544</v>
          </cell>
          <cell r="E239">
            <v>28</v>
          </cell>
          <cell r="F239">
            <v>97.84</v>
          </cell>
          <cell r="G239">
            <v>97.55</v>
          </cell>
          <cell r="H239">
            <v>29.76287817</v>
          </cell>
          <cell r="I239">
            <v>1000000000</v>
          </cell>
          <cell r="J239">
            <v>22569532</v>
          </cell>
          <cell r="K239">
            <v>2207514703</v>
          </cell>
          <cell r="L239">
            <v>20836313</v>
          </cell>
          <cell r="M239">
            <v>2038611752</v>
          </cell>
          <cell r="N239">
            <v>220.75147029999999</v>
          </cell>
          <cell r="O239">
            <v>12</v>
          </cell>
          <cell r="P239">
            <v>100</v>
          </cell>
          <cell r="T239" t="str">
            <v>Ноты-28</v>
          </cell>
        </row>
        <row r="240">
          <cell r="A240" t="str">
            <v>KZ8EK1104972</v>
          </cell>
          <cell r="B240" t="str">
            <v>74/n</v>
          </cell>
          <cell r="C240">
            <v>35516</v>
          </cell>
          <cell r="D240">
            <v>35531</v>
          </cell>
          <cell r="E240">
            <v>14</v>
          </cell>
          <cell r="F240">
            <v>98.88</v>
          </cell>
          <cell r="G240">
            <v>98.77</v>
          </cell>
          <cell r="H240">
            <v>31.71521036</v>
          </cell>
          <cell r="I240">
            <v>750000000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</v>
          </cell>
          <cell r="T240" t="str">
            <v>Ноты-14</v>
          </cell>
        </row>
        <row r="241">
          <cell r="A241" t="str">
            <v>KZ46K0210976</v>
          </cell>
          <cell r="B241" t="str">
            <v>37/6</v>
          </cell>
          <cell r="C241">
            <v>35520</v>
          </cell>
          <cell r="D241">
            <v>35705</v>
          </cell>
          <cell r="E241">
            <v>185</v>
          </cell>
          <cell r="F241">
            <v>88.8</v>
          </cell>
          <cell r="G241">
            <v>88.25</v>
          </cell>
          <cell r="H241">
            <v>25.225225229999999</v>
          </cell>
          <cell r="I241">
            <v>600000000</v>
          </cell>
          <cell r="J241">
            <v>18499026</v>
          </cell>
          <cell r="K241">
            <v>1635172520</v>
          </cell>
          <cell r="L241">
            <v>6756145</v>
          </cell>
          <cell r="M241">
            <v>599882391.60000002</v>
          </cell>
          <cell r="N241">
            <v>272.52875330000001</v>
          </cell>
          <cell r="O241">
            <v>7</v>
          </cell>
          <cell r="P241">
            <v>100</v>
          </cell>
          <cell r="Q241">
            <v>30</v>
          </cell>
          <cell r="R241">
            <v>30</v>
          </cell>
          <cell r="S241">
            <v>30</v>
          </cell>
          <cell r="T241" t="str">
            <v>ГКО-6</v>
          </cell>
        </row>
        <row r="242">
          <cell r="A242" t="str">
            <v>KZ87K0704972</v>
          </cell>
          <cell r="B242" t="str">
            <v>75/n</v>
          </cell>
          <cell r="C242">
            <v>35520</v>
          </cell>
          <cell r="D242">
            <v>35527</v>
          </cell>
          <cell r="E242">
            <v>7</v>
          </cell>
          <cell r="F242">
            <v>99.48</v>
          </cell>
          <cell r="G242">
            <v>99.37</v>
          </cell>
          <cell r="H242">
            <v>31.711566810000001</v>
          </cell>
          <cell r="I242">
            <v>500000000</v>
          </cell>
          <cell r="J242">
            <v>34415436</v>
          </cell>
          <cell r="K242">
            <v>3422733976</v>
          </cell>
          <cell r="L242">
            <v>31687991</v>
          </cell>
          <cell r="M242">
            <v>3152178989</v>
          </cell>
          <cell r="N242">
            <v>684.54679520000002</v>
          </cell>
          <cell r="O242">
            <v>7</v>
          </cell>
          <cell r="P242">
            <v>100</v>
          </cell>
          <cell r="T242" t="str">
            <v>Ноты-07</v>
          </cell>
        </row>
        <row r="243">
          <cell r="A243" t="str">
            <v>KZ43K0307977</v>
          </cell>
          <cell r="B243" t="str">
            <v>127/3</v>
          </cell>
          <cell r="C243">
            <v>35521</v>
          </cell>
          <cell r="D243">
            <v>35614</v>
          </cell>
          <cell r="E243">
            <v>93</v>
          </cell>
          <cell r="F243">
            <v>94.25</v>
          </cell>
          <cell r="G243">
            <v>92.01</v>
          </cell>
          <cell r="H243">
            <v>24.40318302</v>
          </cell>
          <cell r="I243">
            <v>500000000</v>
          </cell>
          <cell r="J243">
            <v>8749785</v>
          </cell>
          <cell r="K243">
            <v>824661079.20000005</v>
          </cell>
          <cell r="L243">
            <v>5002343</v>
          </cell>
          <cell r="M243">
            <v>471086016</v>
          </cell>
          <cell r="N243">
            <v>164.93221579999999</v>
          </cell>
          <cell r="O243">
            <v>5</v>
          </cell>
          <cell r="P243">
            <v>100</v>
          </cell>
          <cell r="Q243">
            <v>50</v>
          </cell>
          <cell r="R243">
            <v>15</v>
          </cell>
          <cell r="S243">
            <v>30</v>
          </cell>
          <cell r="T243" t="str">
            <v>ГКО-3</v>
          </cell>
        </row>
        <row r="244">
          <cell r="A244" t="str">
            <v>KZ8SK0205978</v>
          </cell>
          <cell r="B244" t="str">
            <v>76/n</v>
          </cell>
          <cell r="C244">
            <v>35522</v>
          </cell>
          <cell r="D244">
            <v>35552</v>
          </cell>
          <cell r="E244">
            <v>28</v>
          </cell>
          <cell r="F244">
            <v>97.91</v>
          </cell>
          <cell r="G244">
            <v>97.84</v>
          </cell>
          <cell r="H244">
            <v>28.777751299999998</v>
          </cell>
          <cell r="I244">
            <v>750000000</v>
          </cell>
          <cell r="J244">
            <v>19321836</v>
          </cell>
          <cell r="K244">
            <v>1884575269</v>
          </cell>
          <cell r="L244">
            <v>5012541</v>
          </cell>
          <cell r="M244">
            <v>490778233.10000002</v>
          </cell>
          <cell r="N244">
            <v>251.2767025</v>
          </cell>
          <cell r="O244">
            <v>7</v>
          </cell>
          <cell r="P244">
            <v>100</v>
          </cell>
          <cell r="T244" t="str">
            <v>Ноты-28</v>
          </cell>
        </row>
        <row r="245">
          <cell r="A245" t="str">
            <v>KZ8EK1804977</v>
          </cell>
          <cell r="B245" t="str">
            <v>77/n</v>
          </cell>
          <cell r="C245">
            <v>35523</v>
          </cell>
          <cell r="D245">
            <v>35538</v>
          </cell>
          <cell r="E245">
            <v>14</v>
          </cell>
          <cell r="F245">
            <v>98.97</v>
          </cell>
          <cell r="G245">
            <v>98.94</v>
          </cell>
          <cell r="H245">
            <v>29.140143479999999</v>
          </cell>
          <cell r="I245">
            <v>750000000</v>
          </cell>
          <cell r="J245">
            <v>16059208</v>
          </cell>
          <cell r="K245">
            <v>1587831014</v>
          </cell>
          <cell r="L245">
            <v>2722573</v>
          </cell>
          <cell r="M245">
            <v>269453405.39999998</v>
          </cell>
          <cell r="N245">
            <v>211.71080190000001</v>
          </cell>
          <cell r="O245">
            <v>12</v>
          </cell>
          <cell r="P245">
            <v>100</v>
          </cell>
          <cell r="T245" t="str">
            <v>Ноты-14</v>
          </cell>
        </row>
        <row r="246">
          <cell r="A246" t="str">
            <v>KZ4CK0904987</v>
          </cell>
          <cell r="B246" t="str">
            <v>9/12</v>
          </cell>
          <cell r="C246">
            <v>35527</v>
          </cell>
          <cell r="D246">
            <v>35894</v>
          </cell>
          <cell r="E246">
            <v>367</v>
          </cell>
          <cell r="F246">
            <v>79.260000000000005</v>
          </cell>
          <cell r="G246">
            <v>78.7</v>
          </cell>
          <cell r="H246">
            <v>26.167045170000002</v>
          </cell>
          <cell r="I246">
            <v>350000000</v>
          </cell>
          <cell r="J246">
            <v>17990763</v>
          </cell>
          <cell r="K246">
            <v>1403562925</v>
          </cell>
          <cell r="L246">
            <v>4415589</v>
          </cell>
          <cell r="M246">
            <v>349999938.10000002</v>
          </cell>
          <cell r="N246">
            <v>401.01797850000003</v>
          </cell>
          <cell r="O246">
            <v>9</v>
          </cell>
          <cell r="P246">
            <v>100</v>
          </cell>
          <cell r="Q246">
            <v>50</v>
          </cell>
          <cell r="R246">
            <v>30</v>
          </cell>
          <cell r="S246">
            <v>30</v>
          </cell>
          <cell r="T246" t="str">
            <v>ГКО-12</v>
          </cell>
        </row>
        <row r="247">
          <cell r="A247" t="str">
            <v>KZ43K1007972</v>
          </cell>
          <cell r="B247" t="str">
            <v>128/3</v>
          </cell>
          <cell r="C247">
            <v>35528</v>
          </cell>
          <cell r="D247">
            <v>35621</v>
          </cell>
          <cell r="E247">
            <v>93</v>
          </cell>
          <cell r="F247">
            <v>94.52</v>
          </cell>
          <cell r="G247">
            <v>94.25</v>
          </cell>
          <cell r="H247">
            <v>23.190859079999999</v>
          </cell>
          <cell r="I247">
            <v>500000000</v>
          </cell>
          <cell r="J247">
            <v>17869354</v>
          </cell>
          <cell r="K247">
            <v>1676720799</v>
          </cell>
          <cell r="L247">
            <v>5289735</v>
          </cell>
          <cell r="M247">
            <v>500000033.80000001</v>
          </cell>
          <cell r="N247">
            <v>335.34415990000002</v>
          </cell>
          <cell r="O247">
            <v>11</v>
          </cell>
          <cell r="P247">
            <v>100</v>
          </cell>
          <cell r="Q247">
            <v>50</v>
          </cell>
          <cell r="R247">
            <v>15</v>
          </cell>
          <cell r="S247">
            <v>30</v>
          </cell>
          <cell r="T247" t="str">
            <v>ГКО-3</v>
          </cell>
        </row>
        <row r="248">
          <cell r="A248" t="str">
            <v>KZ8SK0805975</v>
          </cell>
          <cell r="B248" t="str">
            <v>78/n</v>
          </cell>
          <cell r="C248">
            <v>35529</v>
          </cell>
          <cell r="D248">
            <v>35558</v>
          </cell>
          <cell r="E248">
            <v>28</v>
          </cell>
          <cell r="F248">
            <v>98.07</v>
          </cell>
          <cell r="G248">
            <v>98.03</v>
          </cell>
          <cell r="H248">
            <v>26.531313610000002</v>
          </cell>
          <cell r="I248">
            <v>250000000</v>
          </cell>
          <cell r="J248">
            <v>12748651</v>
          </cell>
          <cell r="K248">
            <v>1248420109</v>
          </cell>
          <cell r="L248">
            <v>2549304</v>
          </cell>
          <cell r="M248">
            <v>250000127.09999999</v>
          </cell>
          <cell r="N248">
            <v>499.36804339999998</v>
          </cell>
          <cell r="O248">
            <v>9</v>
          </cell>
          <cell r="P248">
            <v>100</v>
          </cell>
          <cell r="T248" t="str">
            <v>Ноты-28</v>
          </cell>
        </row>
        <row r="249">
          <cell r="A249" t="str">
            <v>KZ8EK2504972</v>
          </cell>
          <cell r="B249" t="str">
            <v>79/n</v>
          </cell>
          <cell r="C249">
            <v>35530</v>
          </cell>
          <cell r="D249">
            <v>35545</v>
          </cell>
          <cell r="E249">
            <v>14</v>
          </cell>
          <cell r="F249">
            <v>99.13</v>
          </cell>
          <cell r="G249">
            <v>99.1</v>
          </cell>
          <cell r="H249">
            <v>24.57379199</v>
          </cell>
          <cell r="I249">
            <v>250000000</v>
          </cell>
          <cell r="J249">
            <v>17755465</v>
          </cell>
          <cell r="K249">
            <v>1758219648</v>
          </cell>
          <cell r="L249">
            <v>2521943</v>
          </cell>
          <cell r="M249">
            <v>250000102</v>
          </cell>
          <cell r="N249">
            <v>703.28785919999996</v>
          </cell>
          <cell r="O249">
            <v>11</v>
          </cell>
          <cell r="P249">
            <v>100</v>
          </cell>
          <cell r="T249" t="str">
            <v>Ноты-14</v>
          </cell>
        </row>
        <row r="250">
          <cell r="A250" t="str">
            <v>KZ46K1610976</v>
          </cell>
          <cell r="B250" t="str">
            <v>38/6</v>
          </cell>
          <cell r="C250">
            <v>35534</v>
          </cell>
          <cell r="D250">
            <v>35719</v>
          </cell>
          <cell r="E250">
            <v>185</v>
          </cell>
          <cell r="F250">
            <v>89.08</v>
          </cell>
          <cell r="G250">
            <v>88.85</v>
          </cell>
          <cell r="H250">
            <v>24.517287830000001</v>
          </cell>
          <cell r="I250">
            <v>580000000</v>
          </cell>
          <cell r="J250">
            <v>30132048</v>
          </cell>
          <cell r="K250">
            <v>2667995863</v>
          </cell>
          <cell r="L250">
            <v>6512370</v>
          </cell>
          <cell r="M250">
            <v>579999891.5</v>
          </cell>
          <cell r="N250">
            <v>459.99928670000003</v>
          </cell>
          <cell r="O250">
            <v>9</v>
          </cell>
          <cell r="P250">
            <v>100</v>
          </cell>
          <cell r="Q250">
            <v>30</v>
          </cell>
          <cell r="R250">
            <v>30</v>
          </cell>
          <cell r="S250">
            <v>30</v>
          </cell>
          <cell r="T250" t="str">
            <v>ГКО-6</v>
          </cell>
        </row>
        <row r="251">
          <cell r="A251" t="str">
            <v>KZ43K1707977</v>
          </cell>
          <cell r="B251" t="str">
            <v>129/3</v>
          </cell>
          <cell r="C251">
            <v>35535</v>
          </cell>
          <cell r="D251">
            <v>35628</v>
          </cell>
          <cell r="E251">
            <v>93</v>
          </cell>
          <cell r="F251">
            <v>94.76</v>
          </cell>
          <cell r="G251">
            <v>94.57</v>
          </cell>
          <cell r="H251">
            <v>22.11903757</v>
          </cell>
          <cell r="I251">
            <v>500000000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30</v>
          </cell>
          <cell r="T251" t="str">
            <v>ГКО-3</v>
          </cell>
        </row>
        <row r="252">
          <cell r="A252" t="str">
            <v>KZ8SK1505972</v>
          </cell>
          <cell r="B252" t="str">
            <v>80/n</v>
          </cell>
          <cell r="C252">
            <v>35536</v>
          </cell>
          <cell r="D252">
            <v>35565</v>
          </cell>
          <cell r="E252">
            <v>28</v>
          </cell>
          <cell r="F252">
            <v>98.25</v>
          </cell>
          <cell r="G252">
            <v>98.22</v>
          </cell>
          <cell r="H252">
            <v>23.155216280000001</v>
          </cell>
          <cell r="I252">
            <v>500000000</v>
          </cell>
          <cell r="J252">
            <v>22734142</v>
          </cell>
          <cell r="K252">
            <v>2230901290</v>
          </cell>
          <cell r="L252">
            <v>5088920</v>
          </cell>
          <cell r="M252">
            <v>500000094.89999998</v>
          </cell>
          <cell r="N252">
            <v>446.18025799999998</v>
          </cell>
          <cell r="O252">
            <v>13</v>
          </cell>
          <cell r="P252">
            <v>100</v>
          </cell>
          <cell r="T252" t="str">
            <v>Ноты-28</v>
          </cell>
        </row>
        <row r="253">
          <cell r="A253" t="str">
            <v>KZ87K2504974</v>
          </cell>
          <cell r="B253" t="str">
            <v>81/n</v>
          </cell>
          <cell r="C253">
            <v>35537</v>
          </cell>
          <cell r="D253">
            <v>35545</v>
          </cell>
          <cell r="E253">
            <v>7</v>
          </cell>
          <cell r="F253">
            <v>99.6</v>
          </cell>
          <cell r="G253">
            <v>99.59</v>
          </cell>
          <cell r="H253">
            <v>24.364123159304199</v>
          </cell>
          <cell r="I253">
            <v>500000000</v>
          </cell>
          <cell r="J253">
            <v>16037851</v>
          </cell>
          <cell r="K253">
            <v>1596734480.5899999</v>
          </cell>
          <cell r="L253">
            <v>5019901</v>
          </cell>
          <cell r="M253">
            <v>500000108.77999997</v>
          </cell>
          <cell r="N253">
            <v>319.34689611800002</v>
          </cell>
          <cell r="O253">
            <v>11</v>
          </cell>
          <cell r="P253">
            <v>100</v>
          </cell>
          <cell r="T253" t="str">
            <v>Ноты-07</v>
          </cell>
        </row>
        <row r="254">
          <cell r="A254" t="str">
            <v>KZ43K2407973</v>
          </cell>
          <cell r="B254" t="str">
            <v>130/3</v>
          </cell>
          <cell r="C254">
            <v>35542</v>
          </cell>
          <cell r="D254">
            <v>35635</v>
          </cell>
          <cell r="E254">
            <v>93</v>
          </cell>
          <cell r="F254">
            <v>94.85</v>
          </cell>
          <cell r="G254">
            <v>94.58</v>
          </cell>
          <cell r="H254">
            <v>21.718502900000001</v>
          </cell>
          <cell r="I254">
            <v>500000000</v>
          </cell>
          <cell r="J254">
            <v>21195510</v>
          </cell>
          <cell r="K254">
            <v>2004610688</v>
          </cell>
          <cell r="L254">
            <v>8271895</v>
          </cell>
          <cell r="M254">
            <v>784445914.29999995</v>
          </cell>
          <cell r="N254">
            <v>400.92213750000002</v>
          </cell>
          <cell r="O254">
            <v>12</v>
          </cell>
          <cell r="P254">
            <v>100</v>
          </cell>
          <cell r="Q254">
            <v>50</v>
          </cell>
          <cell r="R254">
            <v>15</v>
          </cell>
          <cell r="S254">
            <v>30</v>
          </cell>
          <cell r="T254" t="str">
            <v>ГКО-3</v>
          </cell>
        </row>
        <row r="255">
          <cell r="A255" t="str">
            <v>KZ8EK0805975</v>
          </cell>
          <cell r="B255" t="str">
            <v>82/n</v>
          </cell>
          <cell r="C255">
            <v>35543</v>
          </cell>
          <cell r="D255">
            <v>35558</v>
          </cell>
          <cell r="E255">
            <v>14</v>
          </cell>
          <cell r="F255">
            <v>99.19</v>
          </cell>
          <cell r="G255">
            <v>99.15</v>
          </cell>
          <cell r="H255">
            <v>22.865208190000001</v>
          </cell>
          <cell r="I255">
            <v>1000000000</v>
          </cell>
          <cell r="J255">
            <v>29378925</v>
          </cell>
          <cell r="K255">
            <v>2912144512</v>
          </cell>
          <cell r="L255">
            <v>14228791</v>
          </cell>
          <cell r="M255">
            <v>1411331032</v>
          </cell>
          <cell r="N255">
            <v>291.21445119999998</v>
          </cell>
          <cell r="O255">
            <v>10</v>
          </cell>
          <cell r="P255">
            <v>100</v>
          </cell>
          <cell r="T255" t="str">
            <v>Ноты-14</v>
          </cell>
        </row>
        <row r="256">
          <cell r="A256" t="str">
            <v>KZ8SK2305974</v>
          </cell>
          <cell r="B256" t="str">
            <v>83/n</v>
          </cell>
          <cell r="C256">
            <v>35544</v>
          </cell>
          <cell r="D256">
            <v>35573</v>
          </cell>
          <cell r="E256">
            <v>28</v>
          </cell>
          <cell r="F256">
            <v>98.41</v>
          </cell>
          <cell r="G256">
            <v>98.37</v>
          </cell>
          <cell r="H256">
            <v>21.00396301</v>
          </cell>
          <cell r="I256">
            <v>1500000000</v>
          </cell>
          <cell r="J256">
            <v>42223245</v>
          </cell>
          <cell r="K256">
            <v>4152135908</v>
          </cell>
          <cell r="L256">
            <v>23523551</v>
          </cell>
          <cell r="M256">
            <v>2314925730</v>
          </cell>
          <cell r="N256">
            <v>276.80906049999999</v>
          </cell>
          <cell r="O256">
            <v>12</v>
          </cell>
          <cell r="P256">
            <v>100</v>
          </cell>
          <cell r="T256" t="str">
            <v>Ноты-28</v>
          </cell>
        </row>
        <row r="257">
          <cell r="A257" t="str">
            <v>KZ46K3010977</v>
          </cell>
          <cell r="B257" t="str">
            <v>39/6</v>
          </cell>
          <cell r="C257">
            <v>35548</v>
          </cell>
          <cell r="D257">
            <v>35733</v>
          </cell>
          <cell r="E257">
            <v>185</v>
          </cell>
          <cell r="F257">
            <v>89.7</v>
          </cell>
          <cell r="G257">
            <v>89.64</v>
          </cell>
          <cell r="H257">
            <v>22.965440359999999</v>
          </cell>
          <cell r="I257">
            <v>650000000</v>
          </cell>
          <cell r="J257">
            <v>33293385</v>
          </cell>
          <cell r="K257">
            <v>2972964987</v>
          </cell>
          <cell r="L257">
            <v>7245770</v>
          </cell>
          <cell r="M257">
            <v>650000020.39999998</v>
          </cell>
          <cell r="N257">
            <v>457.37922880000002</v>
          </cell>
          <cell r="O257">
            <v>10</v>
          </cell>
          <cell r="P257">
            <v>100</v>
          </cell>
          <cell r="Q257">
            <v>30</v>
          </cell>
          <cell r="R257">
            <v>30</v>
          </cell>
          <cell r="S257">
            <v>30</v>
          </cell>
          <cell r="T257" t="str">
            <v>ГКО-6</v>
          </cell>
        </row>
        <row r="258">
          <cell r="A258" t="str">
            <v>KZ43K3107978</v>
          </cell>
          <cell r="B258" t="str">
            <v>131/3</v>
          </cell>
          <cell r="C258">
            <v>35549</v>
          </cell>
          <cell r="D258">
            <v>35642</v>
          </cell>
          <cell r="E258">
            <v>93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600000000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30</v>
          </cell>
          <cell r="T258" t="str">
            <v>ГКО-3</v>
          </cell>
        </row>
        <row r="259">
          <cell r="A259" t="str">
            <v>KZ4CK0705988</v>
          </cell>
          <cell r="B259" t="str">
            <v>10/12</v>
          </cell>
          <cell r="C259">
            <v>35555</v>
          </cell>
          <cell r="D259">
            <v>35922</v>
          </cell>
          <cell r="E259">
            <v>367</v>
          </cell>
          <cell r="F259">
            <v>81.569999999999993</v>
          </cell>
          <cell r="G259">
            <v>81.3</v>
          </cell>
          <cell r="H259">
            <v>22.594090959999999</v>
          </cell>
          <cell r="I259">
            <v>400000000</v>
          </cell>
          <cell r="J259">
            <v>25267299</v>
          </cell>
          <cell r="K259">
            <v>2033800022</v>
          </cell>
          <cell r="L259">
            <v>6135478</v>
          </cell>
          <cell r="M259">
            <v>500129168.80000001</v>
          </cell>
          <cell r="N259">
            <v>508.45000549999997</v>
          </cell>
          <cell r="O259">
            <v>11</v>
          </cell>
          <cell r="P259">
            <v>100</v>
          </cell>
          <cell r="Q259">
            <v>50</v>
          </cell>
          <cell r="R259">
            <v>50</v>
          </cell>
          <cell r="S259">
            <v>30</v>
          </cell>
          <cell r="T259" t="str">
            <v>ГКО-12</v>
          </cell>
        </row>
        <row r="260">
          <cell r="A260" t="str">
            <v>KZ43K0708976</v>
          </cell>
          <cell r="B260" t="str">
            <v>132/3</v>
          </cell>
          <cell r="C260">
            <v>35556</v>
          </cell>
          <cell r="D260">
            <v>35649</v>
          </cell>
          <cell r="E260">
            <v>93</v>
          </cell>
          <cell r="F260">
            <v>95.69</v>
          </cell>
          <cell r="G260">
            <v>95.42</v>
          </cell>
          <cell r="H260">
            <v>18.016511650000002</v>
          </cell>
          <cell r="I260">
            <v>600000000</v>
          </cell>
          <cell r="J260">
            <v>23326393</v>
          </cell>
          <cell r="K260">
            <v>2216284834</v>
          </cell>
          <cell r="L260">
            <v>6270119</v>
          </cell>
          <cell r="M260">
            <v>600000012.5</v>
          </cell>
          <cell r="N260">
            <v>369.3808057</v>
          </cell>
          <cell r="O260">
            <v>10</v>
          </cell>
          <cell r="P260">
            <v>100</v>
          </cell>
          <cell r="Q260">
            <v>50</v>
          </cell>
          <cell r="R260">
            <v>25</v>
          </cell>
          <cell r="S260">
            <v>30</v>
          </cell>
          <cell r="T260" t="str">
            <v>ГКО-3</v>
          </cell>
        </row>
        <row r="261">
          <cell r="A261" t="str">
            <v>KZ8SK0506979</v>
          </cell>
          <cell r="B261" t="str">
            <v>84/n</v>
          </cell>
          <cell r="C261">
            <v>35557</v>
          </cell>
          <cell r="D261">
            <v>35586</v>
          </cell>
          <cell r="E261">
            <v>28</v>
          </cell>
          <cell r="F261">
            <v>98.65</v>
          </cell>
          <cell r="G261">
            <v>98.55</v>
          </cell>
          <cell r="H261">
            <v>17.79016726</v>
          </cell>
          <cell r="I261">
            <v>750000000</v>
          </cell>
          <cell r="J261">
            <v>15499990</v>
          </cell>
          <cell r="K261">
            <v>1527389852</v>
          </cell>
          <cell r="L261">
            <v>7602415</v>
          </cell>
          <cell r="M261">
            <v>750000142.89999998</v>
          </cell>
          <cell r="N261">
            <v>203.65198029999999</v>
          </cell>
          <cell r="O261">
            <v>10</v>
          </cell>
          <cell r="P261">
            <v>100</v>
          </cell>
          <cell r="T261" t="str">
            <v>Ноты-28</v>
          </cell>
        </row>
        <row r="262">
          <cell r="A262" t="str">
            <v>KZ8EK2205976</v>
          </cell>
          <cell r="B262" t="str">
            <v>85/n</v>
          </cell>
          <cell r="C262">
            <v>35558</v>
          </cell>
          <cell r="D262">
            <v>35572</v>
          </cell>
          <cell r="E262">
            <v>14</v>
          </cell>
          <cell r="F262">
            <v>99.36</v>
          </cell>
          <cell r="G262">
            <v>99.33</v>
          </cell>
          <cell r="H262">
            <v>16.747181959999999</v>
          </cell>
          <cell r="I262">
            <v>750000000</v>
          </cell>
          <cell r="J262">
            <v>29867816</v>
          </cell>
          <cell r="K262">
            <v>2965792528</v>
          </cell>
          <cell r="L262">
            <v>7548444</v>
          </cell>
          <cell r="M262">
            <v>750000073</v>
          </cell>
          <cell r="N262">
            <v>395.4390037</v>
          </cell>
          <cell r="O262">
            <v>9</v>
          </cell>
          <cell r="P262">
            <v>100</v>
          </cell>
          <cell r="T262" t="str">
            <v>Ноты-14</v>
          </cell>
        </row>
        <row r="263">
          <cell r="A263" t="str">
            <v>KZ46K1311971</v>
          </cell>
          <cell r="B263" t="str">
            <v>40/6</v>
          </cell>
          <cell r="C263">
            <v>35562</v>
          </cell>
          <cell r="D263">
            <v>35747</v>
          </cell>
          <cell r="E263">
            <v>185</v>
          </cell>
          <cell r="F263">
            <v>90.95</v>
          </cell>
          <cell r="G263">
            <v>90.89</v>
          </cell>
          <cell r="H263">
            <v>19.90104453</v>
          </cell>
          <cell r="I263">
            <v>700000000</v>
          </cell>
          <cell r="J263">
            <v>33512293</v>
          </cell>
          <cell r="K263">
            <v>3028497386</v>
          </cell>
          <cell r="L263">
            <v>7696637</v>
          </cell>
          <cell r="M263">
            <v>699999988.20000005</v>
          </cell>
          <cell r="N263">
            <v>432.64248370000001</v>
          </cell>
          <cell r="O263">
            <v>10</v>
          </cell>
          <cell r="P263">
            <v>100</v>
          </cell>
          <cell r="Q263">
            <v>30</v>
          </cell>
          <cell r="R263">
            <v>50</v>
          </cell>
          <cell r="S263">
            <v>30</v>
          </cell>
          <cell r="T263" t="str">
            <v>ГКО-6</v>
          </cell>
        </row>
        <row r="264">
          <cell r="A264" t="str">
            <v>KZ43K1408972</v>
          </cell>
          <cell r="B264" t="str">
            <v>133/3</v>
          </cell>
          <cell r="C264">
            <v>35563</v>
          </cell>
          <cell r="D264">
            <v>35656</v>
          </cell>
          <cell r="E264">
            <v>93</v>
          </cell>
          <cell r="F264">
            <v>95.87</v>
          </cell>
          <cell r="G264">
            <v>95.81</v>
          </cell>
          <cell r="H264">
            <v>17.23166788</v>
          </cell>
          <cell r="I264">
            <v>550000000</v>
          </cell>
          <cell r="J264">
            <v>23254040</v>
          </cell>
          <cell r="K264">
            <v>2220237633</v>
          </cell>
          <cell r="L264">
            <v>6266303</v>
          </cell>
          <cell r="M264">
            <v>600738627.5</v>
          </cell>
          <cell r="N264">
            <v>403.6795697</v>
          </cell>
          <cell r="O264">
            <v>12</v>
          </cell>
          <cell r="P264">
            <v>100</v>
          </cell>
          <cell r="Q264">
            <v>50</v>
          </cell>
          <cell r="R264">
            <v>25</v>
          </cell>
          <cell r="S264">
            <v>30</v>
          </cell>
          <cell r="T264" t="str">
            <v>ГКО-3</v>
          </cell>
        </row>
        <row r="265">
          <cell r="A265" t="str">
            <v>KZ8SK1206975</v>
          </cell>
          <cell r="B265" t="str">
            <v>86/n</v>
          </cell>
          <cell r="C265">
            <v>35564</v>
          </cell>
          <cell r="D265">
            <v>35593</v>
          </cell>
          <cell r="E265">
            <v>28</v>
          </cell>
          <cell r="F265">
            <v>98.89</v>
          </cell>
          <cell r="G265">
            <v>98.85</v>
          </cell>
          <cell r="H265">
            <v>14.59197088</v>
          </cell>
          <cell r="I265">
            <v>250000000</v>
          </cell>
          <cell r="J265">
            <v>17315860</v>
          </cell>
          <cell r="K265">
            <v>1709795206</v>
          </cell>
          <cell r="L265">
            <v>2528049</v>
          </cell>
          <cell r="M265">
            <v>250000131.30000001</v>
          </cell>
          <cell r="N265">
            <v>683.91808230000004</v>
          </cell>
          <cell r="O265">
            <v>8</v>
          </cell>
          <cell r="P265">
            <v>100</v>
          </cell>
          <cell r="T265" t="str">
            <v>Ноты-28</v>
          </cell>
        </row>
        <row r="266">
          <cell r="A266" t="str">
            <v>KZ8EK3005979</v>
          </cell>
          <cell r="B266" t="str">
            <v>87/n</v>
          </cell>
          <cell r="C266">
            <v>35565</v>
          </cell>
          <cell r="D266">
            <v>35580</v>
          </cell>
          <cell r="E266">
            <v>14</v>
          </cell>
          <cell r="F266">
            <v>99.55</v>
          </cell>
          <cell r="G266">
            <v>99.53</v>
          </cell>
          <cell r="H266">
            <v>11.752888</v>
          </cell>
          <cell r="I266">
            <v>250000000</v>
          </cell>
          <cell r="J266">
            <v>19101849</v>
          </cell>
          <cell r="K266">
            <v>1899915407</v>
          </cell>
          <cell r="L266">
            <v>2511278</v>
          </cell>
          <cell r="M266">
            <v>250000143.80000001</v>
          </cell>
          <cell r="N266">
            <v>759.96616289999997</v>
          </cell>
          <cell r="O266">
            <v>10</v>
          </cell>
          <cell r="P266">
            <v>100</v>
          </cell>
          <cell r="T266" t="str">
            <v>Ноты-14</v>
          </cell>
        </row>
        <row r="267">
          <cell r="A267" t="str">
            <v>KZ43K2108977</v>
          </cell>
          <cell r="B267" t="str">
            <v>134/3</v>
          </cell>
          <cell r="C267">
            <v>35570</v>
          </cell>
          <cell r="D267">
            <v>35663</v>
          </cell>
          <cell r="E267">
            <v>93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650000000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30</v>
          </cell>
          <cell r="T267" t="str">
            <v>ГКО-3</v>
          </cell>
        </row>
        <row r="268">
          <cell r="A268" t="str">
            <v>KZ8SK1906970</v>
          </cell>
          <cell r="B268" t="str">
            <v>88/n</v>
          </cell>
          <cell r="C268">
            <v>35571</v>
          </cell>
          <cell r="D268">
            <v>35600</v>
          </cell>
          <cell r="E268">
            <v>28</v>
          </cell>
          <cell r="F268">
            <v>99.08</v>
          </cell>
          <cell r="G268">
            <v>98.94</v>
          </cell>
          <cell r="H268">
            <v>12.071053689999999</v>
          </cell>
          <cell r="I268">
            <v>1000000000</v>
          </cell>
          <cell r="J268">
            <v>27456028</v>
          </cell>
          <cell r="K268">
            <v>2714562756</v>
          </cell>
          <cell r="L268">
            <v>12616530</v>
          </cell>
          <cell r="M268">
            <v>1250000131</v>
          </cell>
          <cell r="N268">
            <v>271.45627560000003</v>
          </cell>
          <cell r="O268">
            <v>13</v>
          </cell>
          <cell r="P268">
            <v>100</v>
          </cell>
          <cell r="T268" t="str">
            <v>Ноты-28</v>
          </cell>
        </row>
        <row r="269">
          <cell r="A269" t="str">
            <v>KZ8EK0606977</v>
          </cell>
          <cell r="B269" t="str">
            <v>89/n</v>
          </cell>
          <cell r="C269">
            <v>35572</v>
          </cell>
          <cell r="D269">
            <v>35587</v>
          </cell>
          <cell r="E269">
            <v>14</v>
          </cell>
          <cell r="F269">
            <v>99.59</v>
          </cell>
          <cell r="G269">
            <v>99.5</v>
          </cell>
          <cell r="H269">
            <v>10.70388593</v>
          </cell>
          <cell r="I269">
            <v>1500000000</v>
          </cell>
          <cell r="J269">
            <v>20929872</v>
          </cell>
          <cell r="K269">
            <v>2083210463</v>
          </cell>
          <cell r="L269">
            <v>15086946</v>
          </cell>
          <cell r="M269">
            <v>1502460073</v>
          </cell>
          <cell r="N269">
            <v>138.8806975</v>
          </cell>
          <cell r="O269">
            <v>11</v>
          </cell>
          <cell r="P269">
            <v>100</v>
          </cell>
          <cell r="T269" t="str">
            <v>Ноты-14</v>
          </cell>
        </row>
        <row r="270">
          <cell r="A270" t="str">
            <v>KZ46K2711971</v>
          </cell>
          <cell r="B270" t="str">
            <v>41/6</v>
          </cell>
          <cell r="C270">
            <v>35576</v>
          </cell>
          <cell r="D270">
            <v>35761</v>
          </cell>
          <cell r="E270">
            <v>185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750000000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30</v>
          </cell>
          <cell r="T270" t="str">
            <v>ГКО-6</v>
          </cell>
        </row>
        <row r="271">
          <cell r="A271" t="str">
            <v>KZ43K2808972</v>
          </cell>
          <cell r="B271" t="str">
            <v>135/3</v>
          </cell>
          <cell r="C271">
            <v>35577</v>
          </cell>
          <cell r="D271">
            <v>35670</v>
          </cell>
          <cell r="E271">
            <v>93</v>
          </cell>
          <cell r="F271">
            <v>97.02</v>
          </cell>
          <cell r="G271">
            <v>96.75</v>
          </cell>
          <cell r="H271">
            <v>12.28612657</v>
          </cell>
          <cell r="I271">
            <v>700000000</v>
          </cell>
          <cell r="J271">
            <v>19378599</v>
          </cell>
          <cell r="K271">
            <v>1869551557</v>
          </cell>
          <cell r="L271">
            <v>7215541</v>
          </cell>
          <cell r="M271">
            <v>699999982.39999998</v>
          </cell>
          <cell r="N271">
            <v>267.07879389999999</v>
          </cell>
          <cell r="O271">
            <v>11</v>
          </cell>
          <cell r="P271">
            <v>100</v>
          </cell>
          <cell r="Q271">
            <v>50</v>
          </cell>
          <cell r="R271">
            <v>25</v>
          </cell>
          <cell r="S271">
            <v>30</v>
          </cell>
          <cell r="T271" t="str">
            <v>ГКО-3</v>
          </cell>
        </row>
        <row r="272">
          <cell r="A272" t="str">
            <v>KZ8EK1206975</v>
          </cell>
          <cell r="B272" t="str">
            <v>90/n</v>
          </cell>
          <cell r="C272">
            <v>35578</v>
          </cell>
          <cell r="D272">
            <v>35593</v>
          </cell>
          <cell r="E272">
            <v>14</v>
          </cell>
          <cell r="F272">
            <v>99.62</v>
          </cell>
          <cell r="G272">
            <v>99.6</v>
          </cell>
          <cell r="H272">
            <v>9.9176872110000005</v>
          </cell>
          <cell r="I272">
            <v>250000000</v>
          </cell>
          <cell r="J272">
            <v>9773621</v>
          </cell>
          <cell r="K272">
            <v>972995984.39999998</v>
          </cell>
          <cell r="L272">
            <v>2509656</v>
          </cell>
          <cell r="M272">
            <v>250000148.90000001</v>
          </cell>
          <cell r="N272">
            <v>389.1983937</v>
          </cell>
          <cell r="O272">
            <v>8</v>
          </cell>
          <cell r="P272">
            <v>100</v>
          </cell>
          <cell r="T272" t="str">
            <v>Ноты-14</v>
          </cell>
        </row>
        <row r="273">
          <cell r="A273" t="str">
            <v>KZ4CK0406983</v>
          </cell>
          <cell r="B273" t="str">
            <v>11/12</v>
          </cell>
          <cell r="C273">
            <v>35583</v>
          </cell>
          <cell r="D273">
            <v>35950</v>
          </cell>
          <cell r="E273">
            <v>367</v>
          </cell>
          <cell r="F273">
            <v>86.4</v>
          </cell>
          <cell r="G273">
            <v>85.82</v>
          </cell>
          <cell r="H273">
            <v>15.74074074</v>
          </cell>
          <cell r="I273">
            <v>450000000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30</v>
          </cell>
          <cell r="T273" t="str">
            <v>ГКО-12</v>
          </cell>
        </row>
        <row r="274">
          <cell r="A274" t="str">
            <v>KZ43K0409971</v>
          </cell>
          <cell r="B274" t="str">
            <v>136/3</v>
          </cell>
          <cell r="C274">
            <v>35584</v>
          </cell>
          <cell r="D274">
            <v>35677</v>
          </cell>
          <cell r="E274">
            <v>93</v>
          </cell>
          <cell r="F274">
            <v>97.49</v>
          </cell>
          <cell r="G274">
            <v>97.15</v>
          </cell>
          <cell r="H274">
            <v>10.29849215</v>
          </cell>
          <cell r="I274">
            <v>500000000</v>
          </cell>
          <cell r="J274">
            <v>16583895</v>
          </cell>
          <cell r="K274">
            <v>1607511328</v>
          </cell>
          <cell r="L274">
            <v>5299401</v>
          </cell>
          <cell r="M274">
            <v>516533954.10000002</v>
          </cell>
          <cell r="N274">
            <v>321.50226559999999</v>
          </cell>
          <cell r="O274">
            <v>10</v>
          </cell>
          <cell r="P274">
            <v>100</v>
          </cell>
          <cell r="Q274">
            <v>50</v>
          </cell>
          <cell r="R274">
            <v>25</v>
          </cell>
          <cell r="S274">
            <v>30</v>
          </cell>
          <cell r="T274" t="str">
            <v>ГКО-3</v>
          </cell>
        </row>
        <row r="275">
          <cell r="A275" t="str">
            <v>KZ8SK0307972</v>
          </cell>
          <cell r="B275" t="str">
            <v>91/n</v>
          </cell>
          <cell r="C275">
            <v>35585</v>
          </cell>
          <cell r="D275">
            <v>35614</v>
          </cell>
          <cell r="E275">
            <v>28</v>
          </cell>
          <cell r="F275">
            <v>99.23</v>
          </cell>
          <cell r="G275">
            <v>99.09</v>
          </cell>
          <cell r="H275">
            <v>10.0876751</v>
          </cell>
          <cell r="I275">
            <v>1000000000</v>
          </cell>
          <cell r="J275">
            <v>21071888</v>
          </cell>
          <cell r="K275">
            <v>2088076844</v>
          </cell>
          <cell r="L275">
            <v>12024946</v>
          </cell>
          <cell r="M275">
            <v>1193178661</v>
          </cell>
          <cell r="N275">
            <v>208.8076844</v>
          </cell>
          <cell r="O275">
            <v>12</v>
          </cell>
          <cell r="P275">
            <v>100</v>
          </cell>
          <cell r="T275" t="str">
            <v>Ноты-28</v>
          </cell>
        </row>
        <row r="276">
          <cell r="A276" t="str">
            <v>KZ8EK2006978</v>
          </cell>
          <cell r="B276" t="str">
            <v>92/n</v>
          </cell>
          <cell r="C276">
            <v>35586</v>
          </cell>
          <cell r="D276">
            <v>35601</v>
          </cell>
          <cell r="E276">
            <v>14</v>
          </cell>
          <cell r="F276">
            <v>99.6</v>
          </cell>
          <cell r="G276">
            <v>99.53</v>
          </cell>
          <cell r="H276">
            <v>10.441767069999999</v>
          </cell>
          <cell r="I276">
            <v>1000000000</v>
          </cell>
          <cell r="J276">
            <v>16130890</v>
          </cell>
          <cell r="K276">
            <v>1605730167</v>
          </cell>
          <cell r="L276">
            <v>10040280</v>
          </cell>
          <cell r="M276">
            <v>1000000059</v>
          </cell>
          <cell r="N276">
            <v>160.57301670000001</v>
          </cell>
          <cell r="O276">
            <v>11</v>
          </cell>
          <cell r="P276">
            <v>100</v>
          </cell>
          <cell r="T276" t="str">
            <v>Ноты-14</v>
          </cell>
        </row>
        <row r="277">
          <cell r="A277" t="str">
            <v>KZ46K1112973</v>
          </cell>
          <cell r="B277" t="str">
            <v>42/6</v>
          </cell>
          <cell r="C277">
            <v>35590</v>
          </cell>
          <cell r="D277">
            <v>35775</v>
          </cell>
          <cell r="E277">
            <v>185</v>
          </cell>
          <cell r="F277">
            <v>93.23</v>
          </cell>
          <cell r="G277">
            <v>92.86</v>
          </cell>
          <cell r="H277">
            <v>14.52322214</v>
          </cell>
          <cell r="I277">
            <v>600000000</v>
          </cell>
          <cell r="J277">
            <v>25706946</v>
          </cell>
          <cell r="K277">
            <v>2375758650</v>
          </cell>
          <cell r="L277">
            <v>6436520</v>
          </cell>
          <cell r="M277">
            <v>600001541.20000005</v>
          </cell>
          <cell r="N277">
            <v>395.95977499999998</v>
          </cell>
          <cell r="O277">
            <v>11</v>
          </cell>
          <cell r="P277">
            <v>100</v>
          </cell>
          <cell r="Q277">
            <v>30</v>
          </cell>
          <cell r="R277">
            <v>50</v>
          </cell>
          <cell r="S277">
            <v>30</v>
          </cell>
          <cell r="T277" t="str">
            <v>ГКО-6</v>
          </cell>
        </row>
        <row r="278">
          <cell r="A278" t="str">
            <v>KZ43K1109976</v>
          </cell>
          <cell r="B278" t="str">
            <v>137/3</v>
          </cell>
          <cell r="C278">
            <v>35591</v>
          </cell>
          <cell r="D278">
            <v>35684</v>
          </cell>
          <cell r="E278">
            <v>93</v>
          </cell>
          <cell r="F278">
            <v>97.41</v>
          </cell>
          <cell r="G278">
            <v>97.13</v>
          </cell>
          <cell r="H278">
            <v>10.63545837</v>
          </cell>
          <cell r="I278">
            <v>600000000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30</v>
          </cell>
          <cell r="T278" t="str">
            <v>ГКО-3</v>
          </cell>
        </row>
        <row r="279">
          <cell r="A279" t="str">
            <v>KZ8SK1007977</v>
          </cell>
          <cell r="B279" t="str">
            <v>93/n</v>
          </cell>
          <cell r="C279">
            <v>35592</v>
          </cell>
          <cell r="D279">
            <v>35621</v>
          </cell>
          <cell r="E279">
            <v>28</v>
          </cell>
          <cell r="F279">
            <v>99.25</v>
          </cell>
          <cell r="G279">
            <v>99.22</v>
          </cell>
          <cell r="H279">
            <v>9.8236775820000002</v>
          </cell>
          <cell r="I279">
            <v>250000000</v>
          </cell>
          <cell r="J279">
            <v>11618656</v>
          </cell>
          <cell r="K279">
            <v>1151012936</v>
          </cell>
          <cell r="L279">
            <v>2518768</v>
          </cell>
          <cell r="M279">
            <v>250000089.5</v>
          </cell>
          <cell r="N279">
            <v>460.40517419999998</v>
          </cell>
          <cell r="O279">
            <v>11</v>
          </cell>
          <cell r="P279">
            <v>100</v>
          </cell>
          <cell r="T279" t="str">
            <v>Ноты-28</v>
          </cell>
        </row>
        <row r="280">
          <cell r="A280" t="str">
            <v>KZ8EK2706975</v>
          </cell>
          <cell r="B280" t="str">
            <v>94/n</v>
          </cell>
          <cell r="C280">
            <v>35593</v>
          </cell>
          <cell r="D280">
            <v>35608</v>
          </cell>
          <cell r="E280">
            <v>14</v>
          </cell>
          <cell r="F280">
            <v>99.63</v>
          </cell>
          <cell r="G280">
            <v>99.61</v>
          </cell>
          <cell r="H280">
            <v>9.65572618689162</v>
          </cell>
          <cell r="I280">
            <v>250000000</v>
          </cell>
          <cell r="J280">
            <v>10455386</v>
          </cell>
          <cell r="K280">
            <v>1040688759.79</v>
          </cell>
          <cell r="L280">
            <v>2509215</v>
          </cell>
          <cell r="M280">
            <v>250000129.44</v>
          </cell>
          <cell r="N280">
            <v>416.27550391599999</v>
          </cell>
          <cell r="O280">
            <v>9</v>
          </cell>
          <cell r="P280">
            <v>100</v>
          </cell>
          <cell r="T280" t="str">
            <v>Ноты-14</v>
          </cell>
        </row>
        <row r="281">
          <cell r="A281" t="str">
            <v>KZ43K1809971</v>
          </cell>
          <cell r="B281" t="str">
            <v>138/3</v>
          </cell>
          <cell r="C281">
            <v>35598</v>
          </cell>
          <cell r="D281">
            <v>35691</v>
          </cell>
          <cell r="E281">
            <v>93</v>
          </cell>
          <cell r="F281">
            <v>97.33</v>
          </cell>
          <cell r="G281">
            <v>97.15</v>
          </cell>
          <cell r="H281">
            <v>10.972978526661899</v>
          </cell>
          <cell r="I281">
            <v>500000000</v>
          </cell>
          <cell r="J281">
            <v>13638709</v>
          </cell>
          <cell r="K281">
            <v>1322294198.21</v>
          </cell>
          <cell r="L281">
            <v>5507125</v>
          </cell>
          <cell r="M281">
            <v>535981773.14999998</v>
          </cell>
          <cell r="N281">
            <v>264.45883964199999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30</v>
          </cell>
          <cell r="T281" t="str">
            <v>ГКО-3</v>
          </cell>
        </row>
        <row r="282">
          <cell r="A282" t="str">
            <v>KZ8SK1707972</v>
          </cell>
          <cell r="B282" t="str">
            <v>95/n</v>
          </cell>
          <cell r="C282">
            <v>35599</v>
          </cell>
          <cell r="D282">
            <v>35628</v>
          </cell>
          <cell r="E282">
            <v>28</v>
          </cell>
          <cell r="F282">
            <v>99.15</v>
          </cell>
          <cell r="G282">
            <v>99.11</v>
          </cell>
          <cell r="H282">
            <v>11.1447302067574</v>
          </cell>
          <cell r="I282">
            <v>1000000000</v>
          </cell>
          <cell r="J282">
            <v>22597145</v>
          </cell>
          <cell r="K282">
            <v>2237644652.02</v>
          </cell>
          <cell r="L282">
            <v>10713113</v>
          </cell>
          <cell r="M282">
            <v>1062202520.25</v>
          </cell>
          <cell r="N282">
            <v>223.764465202</v>
          </cell>
          <cell r="O282">
            <v>10</v>
          </cell>
          <cell r="P282">
            <v>100</v>
          </cell>
          <cell r="T282" t="str">
            <v>Ноты-28</v>
          </cell>
        </row>
        <row r="283">
          <cell r="A283" t="str">
            <v>KZ8EK0407970</v>
          </cell>
          <cell r="B283" t="str">
            <v>96/n</v>
          </cell>
          <cell r="C283">
            <v>35600</v>
          </cell>
          <cell r="D283">
            <v>35615</v>
          </cell>
          <cell r="E283">
            <v>14</v>
          </cell>
          <cell r="F283">
            <v>99.52</v>
          </cell>
          <cell r="G283">
            <v>98.98</v>
          </cell>
          <cell r="H283">
            <v>12.540192926045099</v>
          </cell>
          <cell r="I283">
            <v>1000000000</v>
          </cell>
          <cell r="J283">
            <v>6051763</v>
          </cell>
          <cell r="K283">
            <v>602287952.96000004</v>
          </cell>
          <cell r="L283">
            <v>6051763</v>
          </cell>
          <cell r="M283">
            <v>602287952.96000004</v>
          </cell>
          <cell r="N283">
            <v>60.228795296000001</v>
          </cell>
          <cell r="O283">
            <v>10</v>
          </cell>
          <cell r="P283">
            <v>100</v>
          </cell>
          <cell r="T283" t="str">
            <v>Ноты-14</v>
          </cell>
        </row>
        <row r="284">
          <cell r="A284" t="str">
            <v>KZ46K2512973</v>
          </cell>
          <cell r="B284" t="str">
            <v>43/6</v>
          </cell>
          <cell r="C284">
            <v>35604</v>
          </cell>
          <cell r="D284">
            <v>35789</v>
          </cell>
          <cell r="E284">
            <v>185</v>
          </cell>
          <cell r="F284">
            <v>93</v>
          </cell>
          <cell r="G284">
            <v>92.86</v>
          </cell>
          <cell r="H284">
            <v>15.0537634408602</v>
          </cell>
          <cell r="I284">
            <v>600000000</v>
          </cell>
          <cell r="J284">
            <v>18852626</v>
          </cell>
          <cell r="K284">
            <v>1735194562.95</v>
          </cell>
          <cell r="L284">
            <v>6525740</v>
          </cell>
          <cell r="M284">
            <v>606896121.20000005</v>
          </cell>
          <cell r="N284">
            <v>289.19909382499998</v>
          </cell>
          <cell r="O284">
            <v>9</v>
          </cell>
          <cell r="P284">
            <v>100</v>
          </cell>
          <cell r="Q284">
            <v>30</v>
          </cell>
          <cell r="R284">
            <v>50</v>
          </cell>
          <cell r="S284">
            <v>30</v>
          </cell>
          <cell r="T284" t="str">
            <v>ГКО-6</v>
          </cell>
        </row>
        <row r="285">
          <cell r="A285" t="str">
            <v>KZ43K2509976</v>
          </cell>
          <cell r="B285" t="str">
            <v>139/3</v>
          </cell>
          <cell r="C285">
            <v>35605</v>
          </cell>
          <cell r="D285">
            <v>35698</v>
          </cell>
          <cell r="E285">
            <v>93</v>
          </cell>
          <cell r="F285">
            <v>96.81</v>
          </cell>
          <cell r="G285">
            <v>96.38</v>
          </cell>
          <cell r="H285">
            <v>13.1804565644045</v>
          </cell>
          <cell r="I285">
            <v>500000000</v>
          </cell>
          <cell r="J285">
            <v>10339100</v>
          </cell>
          <cell r="K285">
            <v>991011601.80999994</v>
          </cell>
          <cell r="L285">
            <v>5164865</v>
          </cell>
          <cell r="M285">
            <v>500000085.38</v>
          </cell>
          <cell r="N285">
            <v>198.20232036199999</v>
          </cell>
          <cell r="O285">
            <v>10</v>
          </cell>
          <cell r="P285">
            <v>100</v>
          </cell>
          <cell r="Q285">
            <v>50</v>
          </cell>
          <cell r="R285">
            <v>25</v>
          </cell>
          <cell r="S285">
            <v>30</v>
          </cell>
          <cell r="T285" t="str">
            <v>ГКО-3</v>
          </cell>
        </row>
        <row r="286">
          <cell r="A286" t="str">
            <v>KZ8EK1107975</v>
          </cell>
          <cell r="B286" t="str">
            <v>97/n</v>
          </cell>
          <cell r="C286">
            <v>35607</v>
          </cell>
          <cell r="D286">
            <v>35622</v>
          </cell>
          <cell r="E286">
            <v>14</v>
          </cell>
          <cell r="F286">
            <v>99.49</v>
          </cell>
          <cell r="G286">
            <v>99.4</v>
          </cell>
          <cell r="H286">
            <v>13.327972660568999</v>
          </cell>
          <cell r="I286">
            <v>250000000</v>
          </cell>
          <cell r="J286">
            <v>10586809</v>
          </cell>
          <cell r="K286">
            <v>1051108109.99</v>
          </cell>
          <cell r="L286">
            <v>2512833</v>
          </cell>
          <cell r="M286">
            <v>250000095.30000001</v>
          </cell>
          <cell r="N286">
            <v>420.44324399599998</v>
          </cell>
          <cell r="O286">
            <v>10</v>
          </cell>
          <cell r="P286">
            <v>100</v>
          </cell>
          <cell r="T286" t="str">
            <v>Ноты-14</v>
          </cell>
        </row>
        <row r="287">
          <cell r="A287" t="str">
            <v>KZ52K0107998</v>
          </cell>
          <cell r="B287" t="str">
            <v>1/24</v>
          </cell>
          <cell r="C287">
            <v>35611</v>
          </cell>
          <cell r="D287">
            <v>36342</v>
          </cell>
          <cell r="E287">
            <v>731</v>
          </cell>
          <cell r="H287">
            <v>20.99</v>
          </cell>
          <cell r="I287">
            <v>200000000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1000</v>
          </cell>
          <cell r="Q287">
            <v>70</v>
          </cell>
          <cell r="R287">
            <v>70</v>
          </cell>
          <cell r="T287" t="str">
            <v>ГКО-24</v>
          </cell>
        </row>
        <row r="288">
          <cell r="A288" t="str">
            <v>KZ43K0210973</v>
          </cell>
          <cell r="B288" t="str">
            <v>140/3</v>
          </cell>
          <cell r="C288">
            <v>35612</v>
          </cell>
          <cell r="D288">
            <v>35705</v>
          </cell>
          <cell r="E288">
            <v>93</v>
          </cell>
          <cell r="F288">
            <v>96.83</v>
          </cell>
          <cell r="G288">
            <v>96.62</v>
          </cell>
          <cell r="H288">
            <v>13.0951151502634</v>
          </cell>
          <cell r="I288">
            <v>500000000</v>
          </cell>
          <cell r="J288">
            <v>21401702</v>
          </cell>
          <cell r="K288">
            <v>2057253958.9300001</v>
          </cell>
          <cell r="L288">
            <v>5239162</v>
          </cell>
          <cell r="M288">
            <v>507309056.06999999</v>
          </cell>
          <cell r="N288">
            <v>411.45079178600002</v>
          </cell>
          <cell r="O288">
            <v>12</v>
          </cell>
          <cell r="P288">
            <v>100</v>
          </cell>
          <cell r="Q288">
            <v>50</v>
          </cell>
          <cell r="R288">
            <v>25</v>
          </cell>
          <cell r="S288">
            <v>30</v>
          </cell>
          <cell r="T288" t="str">
            <v>ГКО-3</v>
          </cell>
        </row>
        <row r="289">
          <cell r="A289" t="str">
            <v>KZ87K1007979</v>
          </cell>
          <cell r="B289" t="str">
            <v>98/n</v>
          </cell>
          <cell r="C289">
            <v>35613</v>
          </cell>
          <cell r="D289">
            <v>35621</v>
          </cell>
          <cell r="E289">
            <v>7</v>
          </cell>
          <cell r="F289">
            <v>99.79</v>
          </cell>
          <cell r="G289">
            <v>99.75</v>
          </cell>
          <cell r="H289">
            <v>10.942980258542599</v>
          </cell>
          <cell r="I289">
            <v>500000000</v>
          </cell>
          <cell r="J289">
            <v>20276675</v>
          </cell>
          <cell r="K289">
            <v>2022231939.04</v>
          </cell>
          <cell r="L289">
            <v>12772921</v>
          </cell>
          <cell r="M289">
            <v>1274546767.1199999</v>
          </cell>
          <cell r="N289">
            <v>404.446387808</v>
          </cell>
          <cell r="O289">
            <v>12</v>
          </cell>
          <cell r="P289">
            <v>100</v>
          </cell>
          <cell r="T289" t="str">
            <v>Ноты-07</v>
          </cell>
        </row>
        <row r="290">
          <cell r="A290" t="str">
            <v>KZ8EK1807970</v>
          </cell>
          <cell r="B290" t="str">
            <v>99/n</v>
          </cell>
          <cell r="C290">
            <v>35614</v>
          </cell>
          <cell r="D290">
            <v>35629</v>
          </cell>
          <cell r="E290">
            <v>14</v>
          </cell>
          <cell r="F290">
            <v>99.54</v>
          </cell>
          <cell r="G290">
            <v>99.49</v>
          </cell>
          <cell r="H290">
            <v>12.0152702431182</v>
          </cell>
          <cell r="I290">
            <v>500000000</v>
          </cell>
          <cell r="J290">
            <v>18545474</v>
          </cell>
          <cell r="K290">
            <v>1844186001.8800001</v>
          </cell>
          <cell r="L290">
            <v>7471076</v>
          </cell>
          <cell r="M290">
            <v>743643280.36000001</v>
          </cell>
          <cell r="N290">
            <v>368.837200376</v>
          </cell>
          <cell r="O290">
            <v>11</v>
          </cell>
          <cell r="P290">
            <v>100</v>
          </cell>
          <cell r="T290" t="str">
            <v>Ноты-14</v>
          </cell>
        </row>
        <row r="291">
          <cell r="A291" t="str">
            <v>KZ46K0801980</v>
          </cell>
          <cell r="B291" t="str">
            <v>44/6</v>
          </cell>
          <cell r="C291">
            <v>35618</v>
          </cell>
          <cell r="D291">
            <v>35803</v>
          </cell>
          <cell r="E291">
            <v>185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600000000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30</v>
          </cell>
          <cell r="T291" t="str">
            <v>ГКО-6</v>
          </cell>
        </row>
        <row r="292">
          <cell r="A292" t="str">
            <v>KZ43K0910978</v>
          </cell>
          <cell r="B292" t="str">
            <v>141/3</v>
          </cell>
          <cell r="C292">
            <v>35619</v>
          </cell>
          <cell r="D292">
            <v>35712</v>
          </cell>
          <cell r="E292">
            <v>93</v>
          </cell>
          <cell r="F292">
            <v>96.89</v>
          </cell>
          <cell r="G292">
            <v>96.77</v>
          </cell>
          <cell r="H292">
            <v>12.839302301579099</v>
          </cell>
          <cell r="I292">
            <v>400000000</v>
          </cell>
          <cell r="J292">
            <v>15754987</v>
          </cell>
          <cell r="K292">
            <v>1517243620.45</v>
          </cell>
          <cell r="L292">
            <v>4234460</v>
          </cell>
          <cell r="M292">
            <v>410254863.41000003</v>
          </cell>
          <cell r="N292">
            <v>379.3109051125</v>
          </cell>
          <cell r="O292">
            <v>11</v>
          </cell>
          <cell r="P292">
            <v>100</v>
          </cell>
          <cell r="Q292">
            <v>50</v>
          </cell>
          <cell r="R292">
            <v>25</v>
          </cell>
          <cell r="S292">
            <v>30</v>
          </cell>
          <cell r="T292" t="str">
            <v>ГКО-3</v>
          </cell>
        </row>
        <row r="293">
          <cell r="A293" t="str">
            <v>KZ8SK0708971</v>
          </cell>
          <cell r="B293" t="str">
            <v>100/n</v>
          </cell>
          <cell r="C293">
            <v>35620</v>
          </cell>
          <cell r="D293">
            <v>35649</v>
          </cell>
          <cell r="E293">
            <v>28</v>
          </cell>
          <cell r="F293">
            <v>99.05</v>
          </cell>
          <cell r="G293">
            <v>98.94</v>
          </cell>
          <cell r="H293">
            <v>12.468450277637601</v>
          </cell>
          <cell r="I293">
            <v>1000000000</v>
          </cell>
          <cell r="J293">
            <v>17551249</v>
          </cell>
          <cell r="K293">
            <v>1736459689.77</v>
          </cell>
          <cell r="L293">
            <v>10095570</v>
          </cell>
          <cell r="M293">
            <v>1000000114.3099999</v>
          </cell>
          <cell r="N293">
            <v>173.645968977</v>
          </cell>
          <cell r="O293">
            <v>11</v>
          </cell>
          <cell r="P293">
            <v>100</v>
          </cell>
          <cell r="T293" t="str">
            <v>Ноты-28</v>
          </cell>
        </row>
        <row r="294">
          <cell r="A294" t="str">
            <v>KZ8EK2507975</v>
          </cell>
          <cell r="B294" t="str">
            <v>101/n</v>
          </cell>
          <cell r="C294">
            <v>35621</v>
          </cell>
          <cell r="D294">
            <v>35636</v>
          </cell>
          <cell r="E294">
            <v>14</v>
          </cell>
          <cell r="F294">
            <v>99.51</v>
          </cell>
          <cell r="G294">
            <v>99.46</v>
          </cell>
          <cell r="H294">
            <v>12.8027333936286</v>
          </cell>
          <cell r="I294">
            <v>1000000000</v>
          </cell>
          <cell r="J294">
            <v>18367134</v>
          </cell>
          <cell r="K294">
            <v>1825110063.04</v>
          </cell>
          <cell r="L294">
            <v>10048800</v>
          </cell>
          <cell r="M294">
            <v>1000000068.8</v>
          </cell>
          <cell r="N294">
            <v>182.51100630400001</v>
          </cell>
          <cell r="O294">
            <v>10</v>
          </cell>
          <cell r="P294">
            <v>100</v>
          </cell>
          <cell r="T294" t="str">
            <v>Ноты-14</v>
          </cell>
        </row>
        <row r="295">
          <cell r="A295" t="str">
            <v>KZ4CK1607985</v>
          </cell>
          <cell r="B295" t="str">
            <v>12/12</v>
          </cell>
          <cell r="C295">
            <v>35625</v>
          </cell>
          <cell r="D295">
            <v>35992</v>
          </cell>
          <cell r="E295">
            <v>367</v>
          </cell>
          <cell r="F295">
            <v>86.69</v>
          </cell>
          <cell r="G295">
            <v>86.24</v>
          </cell>
          <cell r="H295">
            <v>15.3535586572846</v>
          </cell>
          <cell r="I295">
            <v>600000000</v>
          </cell>
          <cell r="J295">
            <v>22721590</v>
          </cell>
          <cell r="K295">
            <v>1946681256.8900001</v>
          </cell>
          <cell r="L295">
            <v>6921337</v>
          </cell>
          <cell r="M295">
            <v>599999962.89999998</v>
          </cell>
          <cell r="N295">
            <v>324.44687614833299</v>
          </cell>
          <cell r="O295">
            <v>8</v>
          </cell>
          <cell r="P295">
            <v>100</v>
          </cell>
          <cell r="Q295">
            <v>30</v>
          </cell>
          <cell r="R295">
            <v>50</v>
          </cell>
          <cell r="S295">
            <v>30</v>
          </cell>
          <cell r="T295" t="str">
            <v>ГКО-12</v>
          </cell>
        </row>
        <row r="296">
          <cell r="A296" t="str">
            <v>KZ43K1610973</v>
          </cell>
          <cell r="B296" t="str">
            <v>142/3</v>
          </cell>
          <cell r="C296">
            <v>35626</v>
          </cell>
          <cell r="D296">
            <v>35719</v>
          </cell>
          <cell r="E296">
            <v>93</v>
          </cell>
          <cell r="F296">
            <v>96.75</v>
          </cell>
          <cell r="G296">
            <v>96.58</v>
          </cell>
          <cell r="H296">
            <v>13.436692506459901</v>
          </cell>
          <cell r="I296">
            <v>500000000</v>
          </cell>
          <cell r="J296">
            <v>12456946</v>
          </cell>
          <cell r="K296">
            <v>1196990130.3699999</v>
          </cell>
          <cell r="L296">
            <v>5233313</v>
          </cell>
          <cell r="M296">
            <v>506328315.75</v>
          </cell>
          <cell r="N296">
            <v>239.398026074</v>
          </cell>
          <cell r="O296">
            <v>9</v>
          </cell>
          <cell r="P296">
            <v>100</v>
          </cell>
          <cell r="Q296">
            <v>50</v>
          </cell>
          <cell r="R296">
            <v>25</v>
          </cell>
          <cell r="S296">
            <v>30</v>
          </cell>
          <cell r="T296" t="str">
            <v>ГКО-3</v>
          </cell>
        </row>
        <row r="297">
          <cell r="A297" t="str">
            <v>KZ8SK1408977</v>
          </cell>
          <cell r="B297" t="str">
            <v>102/n</v>
          </cell>
          <cell r="C297">
            <v>35627</v>
          </cell>
          <cell r="D297">
            <v>35656</v>
          </cell>
          <cell r="E297">
            <v>28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750000000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T297" t="str">
            <v>Ноты-28</v>
          </cell>
        </row>
        <row r="298">
          <cell r="A298" t="str">
            <v>KZ8EK0108974</v>
          </cell>
          <cell r="B298" t="str">
            <v>103/n</v>
          </cell>
          <cell r="C298">
            <v>35628</v>
          </cell>
          <cell r="D298">
            <v>35643</v>
          </cell>
          <cell r="E298">
            <v>14</v>
          </cell>
          <cell r="F298">
            <v>99.4</v>
          </cell>
          <cell r="G298">
            <v>99.15</v>
          </cell>
          <cell r="H298">
            <v>15.6941649899395</v>
          </cell>
          <cell r="I298">
            <v>750000000</v>
          </cell>
          <cell r="J298">
            <v>11993022</v>
          </cell>
          <cell r="K298">
            <v>1190095533.05</v>
          </cell>
          <cell r="L298">
            <v>8426251</v>
          </cell>
          <cell r="M298">
            <v>837547261.35000002</v>
          </cell>
          <cell r="N298">
            <v>158.679404406667</v>
          </cell>
          <cell r="O298">
            <v>10</v>
          </cell>
          <cell r="P298">
            <v>100</v>
          </cell>
          <cell r="T298" t="str">
            <v>Ноты-14</v>
          </cell>
        </row>
        <row r="299">
          <cell r="A299" t="str">
            <v>KZ46K2201981</v>
          </cell>
          <cell r="B299" t="str">
            <v>45/6</v>
          </cell>
          <cell r="C299">
            <v>35632</v>
          </cell>
          <cell r="D299">
            <v>35817</v>
          </cell>
          <cell r="E299">
            <v>185</v>
          </cell>
          <cell r="F299">
            <v>93.04</v>
          </cell>
          <cell r="G299">
            <v>92.94</v>
          </cell>
          <cell r="H299">
            <v>14.961306964746299</v>
          </cell>
          <cell r="I299">
            <v>600000000</v>
          </cell>
          <cell r="J299">
            <v>18166316</v>
          </cell>
          <cell r="K299">
            <v>1677429575.3</v>
          </cell>
          <cell r="L299">
            <v>6448762</v>
          </cell>
          <cell r="M299">
            <v>600000123.27999997</v>
          </cell>
          <cell r="N299">
            <v>279.57159588333298</v>
          </cell>
          <cell r="O299">
            <v>9</v>
          </cell>
          <cell r="P299">
            <v>100</v>
          </cell>
          <cell r="Q299">
            <v>30</v>
          </cell>
          <cell r="R299">
            <v>50</v>
          </cell>
          <cell r="S299">
            <v>30</v>
          </cell>
          <cell r="T299" t="str">
            <v>ГКО-6</v>
          </cell>
        </row>
        <row r="300">
          <cell r="A300" t="str">
            <v>KZ43K2310979</v>
          </cell>
          <cell r="B300" t="str">
            <v>143/3</v>
          </cell>
          <cell r="C300">
            <v>35633</v>
          </cell>
          <cell r="D300">
            <v>35726</v>
          </cell>
          <cell r="E300">
            <v>93</v>
          </cell>
          <cell r="F300">
            <v>96.72</v>
          </cell>
          <cell r="G300">
            <v>96.5</v>
          </cell>
          <cell r="H300">
            <v>13.564929693962</v>
          </cell>
          <cell r="I300">
            <v>500000000</v>
          </cell>
          <cell r="J300">
            <v>13380610</v>
          </cell>
          <cell r="K300">
            <v>1282891521.4100001</v>
          </cell>
          <cell r="L300">
            <v>5179840</v>
          </cell>
          <cell r="M300">
            <v>500905458.69</v>
          </cell>
          <cell r="N300">
            <v>256.57830428199998</v>
          </cell>
          <cell r="O300">
            <v>10</v>
          </cell>
          <cell r="P300">
            <v>100</v>
          </cell>
          <cell r="Q300">
            <v>50</v>
          </cell>
          <cell r="R300">
            <v>25</v>
          </cell>
          <cell r="S300">
            <v>30</v>
          </cell>
          <cell r="T300" t="str">
            <v>ГКО-3</v>
          </cell>
        </row>
        <row r="301">
          <cell r="A301" t="str">
            <v>KZ8SK2108972</v>
          </cell>
          <cell r="B301" t="str">
            <v>104/n</v>
          </cell>
          <cell r="C301">
            <v>35634</v>
          </cell>
          <cell r="D301">
            <v>35663</v>
          </cell>
          <cell r="E301">
            <v>28</v>
          </cell>
          <cell r="F301">
            <v>98.98</v>
          </cell>
          <cell r="G301">
            <v>98.95</v>
          </cell>
          <cell r="H301">
            <v>13.3966457870276</v>
          </cell>
          <cell r="I301">
            <v>500000000</v>
          </cell>
          <cell r="J301">
            <v>12644407</v>
          </cell>
          <cell r="K301">
            <v>1247931253.0899999</v>
          </cell>
          <cell r="L301">
            <v>5051524</v>
          </cell>
          <cell r="M301">
            <v>500000099.80000001</v>
          </cell>
          <cell r="N301">
            <v>249.58625061800001</v>
          </cell>
          <cell r="O301">
            <v>11</v>
          </cell>
          <cell r="P301">
            <v>100</v>
          </cell>
          <cell r="T301" t="str">
            <v>Ноты-28</v>
          </cell>
        </row>
        <row r="302">
          <cell r="A302" t="str">
            <v>KZ8EK0808979</v>
          </cell>
          <cell r="B302" t="str">
            <v>105/n</v>
          </cell>
          <cell r="C302">
            <v>35635</v>
          </cell>
          <cell r="D302">
            <v>35650</v>
          </cell>
          <cell r="E302">
            <v>14</v>
          </cell>
          <cell r="F302">
            <v>99.53</v>
          </cell>
          <cell r="G302">
            <v>99.5</v>
          </cell>
          <cell r="H302">
            <v>12.277705214508201</v>
          </cell>
          <cell r="I302">
            <v>500000000</v>
          </cell>
          <cell r="J302">
            <v>19937466</v>
          </cell>
          <cell r="K302">
            <v>1983027464.1500001</v>
          </cell>
          <cell r="L302">
            <v>8730379</v>
          </cell>
          <cell r="M302">
            <v>868892441.51999998</v>
          </cell>
          <cell r="N302">
            <v>396.60549283</v>
          </cell>
          <cell r="O302">
            <v>14</v>
          </cell>
          <cell r="P302">
            <v>100</v>
          </cell>
          <cell r="T302" t="str">
            <v>Ноты-14</v>
          </cell>
        </row>
        <row r="303">
          <cell r="A303" t="str">
            <v>KZ4CK3007986</v>
          </cell>
          <cell r="B303" t="str">
            <v>13/12</v>
          </cell>
          <cell r="C303">
            <v>35639</v>
          </cell>
          <cell r="D303">
            <v>36006</v>
          </cell>
          <cell r="E303">
            <v>367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600000000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30</v>
          </cell>
          <cell r="T303" t="str">
            <v>ГКО-12</v>
          </cell>
        </row>
        <row r="304">
          <cell r="A304" t="str">
            <v>KZ43K3010974</v>
          </cell>
          <cell r="B304" t="str">
            <v>144/3</v>
          </cell>
          <cell r="C304">
            <v>35640</v>
          </cell>
          <cell r="D304">
            <v>35733</v>
          </cell>
          <cell r="E304">
            <v>93</v>
          </cell>
          <cell r="F304">
            <v>96.66</v>
          </cell>
          <cell r="G304">
            <v>96.49</v>
          </cell>
          <cell r="H304">
            <v>13.821642871922201</v>
          </cell>
          <cell r="I304">
            <v>600000000</v>
          </cell>
          <cell r="J304">
            <v>17071764</v>
          </cell>
          <cell r="K304">
            <v>1639262887.8</v>
          </cell>
          <cell r="L304">
            <v>6207283</v>
          </cell>
          <cell r="M304">
            <v>600000073.75</v>
          </cell>
          <cell r="N304">
            <v>273.21048130000003</v>
          </cell>
          <cell r="O304">
            <v>11</v>
          </cell>
          <cell r="P304">
            <v>100</v>
          </cell>
          <cell r="Q304">
            <v>50</v>
          </cell>
          <cell r="R304">
            <v>25</v>
          </cell>
          <cell r="S304">
            <v>30</v>
          </cell>
          <cell r="T304" t="str">
            <v>ГКО-3</v>
          </cell>
        </row>
        <row r="305">
          <cell r="A305" t="str">
            <v>KZ98K2509970</v>
          </cell>
          <cell r="B305" t="str">
            <v>106/n</v>
          </cell>
          <cell r="C305">
            <v>35641</v>
          </cell>
          <cell r="D305">
            <v>35698</v>
          </cell>
          <cell r="E305">
            <v>56</v>
          </cell>
          <cell r="F305">
            <v>97.98</v>
          </cell>
          <cell r="G305">
            <v>97.95</v>
          </cell>
          <cell r="H305">
            <v>13.400694019187601</v>
          </cell>
          <cell r="I305">
            <v>800000000</v>
          </cell>
          <cell r="J305">
            <v>29158491</v>
          </cell>
          <cell r="K305">
            <v>2841695023.23</v>
          </cell>
          <cell r="L305">
            <v>8183845</v>
          </cell>
          <cell r="M305">
            <v>801846348.79999995</v>
          </cell>
          <cell r="N305">
            <v>355.21187790375001</v>
          </cell>
          <cell r="O305">
            <v>13</v>
          </cell>
          <cell r="P305">
            <v>100</v>
          </cell>
          <cell r="S305">
            <v>50</v>
          </cell>
          <cell r="T305" t="str">
            <v>Ноты-56</v>
          </cell>
        </row>
        <row r="306">
          <cell r="A306" t="str">
            <v>KZ46K0502984</v>
          </cell>
          <cell r="B306" t="str">
            <v>46/6</v>
          </cell>
          <cell r="C306">
            <v>35646</v>
          </cell>
          <cell r="D306">
            <v>35831</v>
          </cell>
          <cell r="E306">
            <v>185</v>
          </cell>
          <cell r="F306">
            <v>93.09</v>
          </cell>
          <cell r="G306">
            <v>93.02</v>
          </cell>
          <cell r="H306">
            <v>14.8458481039854</v>
          </cell>
          <cell r="I306">
            <v>600000000</v>
          </cell>
          <cell r="J306">
            <v>19671397</v>
          </cell>
          <cell r="K306">
            <v>1818963769.73</v>
          </cell>
          <cell r="L306">
            <v>6445338</v>
          </cell>
          <cell r="M306">
            <v>600000123.40999997</v>
          </cell>
          <cell r="N306">
            <v>303.16062828833299</v>
          </cell>
          <cell r="O306">
            <v>11</v>
          </cell>
          <cell r="P306">
            <v>100</v>
          </cell>
          <cell r="Q306">
            <v>30</v>
          </cell>
          <cell r="R306">
            <v>50</v>
          </cell>
          <cell r="S306">
            <v>30</v>
          </cell>
          <cell r="T306" t="str">
            <v>ГКО-6</v>
          </cell>
        </row>
        <row r="307">
          <cell r="A307" t="str">
            <v>KZ43K0611972</v>
          </cell>
          <cell r="B307" t="str">
            <v>145/3</v>
          </cell>
          <cell r="C307">
            <v>35647</v>
          </cell>
          <cell r="D307">
            <v>35740</v>
          </cell>
          <cell r="E307">
            <v>93</v>
          </cell>
          <cell r="F307">
            <v>96.72</v>
          </cell>
          <cell r="G307">
            <v>96.62</v>
          </cell>
          <cell r="H307">
            <v>13.564929693962</v>
          </cell>
          <cell r="I307">
            <v>700000000</v>
          </cell>
          <cell r="J307">
            <v>25161334</v>
          </cell>
          <cell r="K307">
            <v>2425340534.9099998</v>
          </cell>
          <cell r="L307">
            <v>7237643</v>
          </cell>
          <cell r="M307">
            <v>699999980.96000004</v>
          </cell>
          <cell r="N307">
            <v>346.47721927285698</v>
          </cell>
          <cell r="O307">
            <v>9</v>
          </cell>
          <cell r="P307">
            <v>100</v>
          </cell>
          <cell r="Q307">
            <v>50</v>
          </cell>
          <cell r="R307">
            <v>25</v>
          </cell>
          <cell r="S307">
            <v>30</v>
          </cell>
          <cell r="T307" t="str">
            <v>ГКО-3</v>
          </cell>
        </row>
        <row r="308">
          <cell r="A308" t="str">
            <v>KZ98K0210977</v>
          </cell>
          <cell r="B308" t="str">
            <v>107/n</v>
          </cell>
          <cell r="C308">
            <v>35648</v>
          </cell>
          <cell r="D308">
            <v>35705</v>
          </cell>
          <cell r="E308">
            <v>56</v>
          </cell>
          <cell r="F308">
            <v>98.07</v>
          </cell>
          <cell r="G308">
            <v>98.04</v>
          </cell>
          <cell r="H308">
            <v>12.7918833486286</v>
          </cell>
          <cell r="I308">
            <v>750000000</v>
          </cell>
          <cell r="J308">
            <v>28673074.755072899</v>
          </cell>
          <cell r="K308">
            <v>2811968441.23</v>
          </cell>
          <cell r="L308">
            <v>11207752</v>
          </cell>
          <cell r="M308">
            <v>1099144671.1900001</v>
          </cell>
          <cell r="N308">
            <v>374.92912549733302</v>
          </cell>
          <cell r="O308">
            <v>13</v>
          </cell>
          <cell r="P308">
            <v>100</v>
          </cell>
          <cell r="S308">
            <v>50</v>
          </cell>
          <cell r="T308" t="str">
            <v>Ноты-56</v>
          </cell>
        </row>
        <row r="309">
          <cell r="A309" t="str">
            <v>KZ8EK2208970</v>
          </cell>
          <cell r="B309" t="str">
            <v>108/n</v>
          </cell>
          <cell r="C309">
            <v>35649</v>
          </cell>
          <cell r="D309">
            <v>35664</v>
          </cell>
          <cell r="E309">
            <v>14</v>
          </cell>
          <cell r="F309">
            <v>99.58</v>
          </cell>
          <cell r="G309">
            <v>99.56</v>
          </cell>
          <cell r="H309">
            <v>10.9660574412533</v>
          </cell>
          <cell r="I309">
            <v>750000000</v>
          </cell>
          <cell r="J309">
            <v>32563153</v>
          </cell>
          <cell r="K309">
            <v>3328676881.7600002</v>
          </cell>
          <cell r="L309">
            <v>7531279</v>
          </cell>
          <cell r="M309">
            <v>750000028.55999994</v>
          </cell>
          <cell r="N309">
            <v>443.82358423466701</v>
          </cell>
          <cell r="O309">
            <v>13</v>
          </cell>
          <cell r="P309">
            <v>100</v>
          </cell>
          <cell r="S309">
            <v>50</v>
          </cell>
          <cell r="T309" t="str">
            <v>Ноты-14</v>
          </cell>
        </row>
        <row r="310">
          <cell r="A310" t="str">
            <v>KZ52K1208993</v>
          </cell>
          <cell r="B310" t="str">
            <v>2/24</v>
          </cell>
          <cell r="C310">
            <v>35653</v>
          </cell>
          <cell r="D310">
            <v>36384</v>
          </cell>
          <cell r="E310">
            <v>731</v>
          </cell>
          <cell r="H310">
            <v>16</v>
          </cell>
          <cell r="I310">
            <v>200000000</v>
          </cell>
          <cell r="J310">
            <v>967348</v>
          </cell>
          <cell r="K310">
            <v>967348000</v>
          </cell>
          <cell r="L310">
            <v>94584</v>
          </cell>
          <cell r="M310">
            <v>94584000</v>
          </cell>
          <cell r="N310">
            <v>483.67399999999998</v>
          </cell>
          <cell r="O310">
            <v>8</v>
          </cell>
          <cell r="P310">
            <v>1000</v>
          </cell>
          <cell r="Q310">
            <v>50</v>
          </cell>
          <cell r="R310">
            <v>70</v>
          </cell>
          <cell r="T310" t="str">
            <v>ГКО-24</v>
          </cell>
        </row>
        <row r="311">
          <cell r="A311" t="str">
            <v>KZ43K1311978</v>
          </cell>
          <cell r="B311" t="str">
            <v>146/3</v>
          </cell>
          <cell r="C311">
            <v>35654</v>
          </cell>
          <cell r="D311">
            <v>35747</v>
          </cell>
          <cell r="E311">
            <v>93</v>
          </cell>
          <cell r="F311">
            <v>96.92</v>
          </cell>
          <cell r="G311">
            <v>96.84</v>
          </cell>
          <cell r="H311">
            <v>12.711514651258801</v>
          </cell>
          <cell r="I311">
            <v>700000000</v>
          </cell>
          <cell r="J311">
            <v>29320267</v>
          </cell>
          <cell r="K311">
            <v>2832537542.1999998</v>
          </cell>
          <cell r="L311">
            <v>7222242</v>
          </cell>
          <cell r="M311">
            <v>700000044.53999996</v>
          </cell>
          <cell r="N311">
            <v>404.64822031428599</v>
          </cell>
          <cell r="O311">
            <v>11</v>
          </cell>
          <cell r="P311">
            <v>100</v>
          </cell>
          <cell r="Q311">
            <v>50</v>
          </cell>
          <cell r="R311">
            <v>25</v>
          </cell>
          <cell r="S311">
            <v>30</v>
          </cell>
          <cell r="T311" t="str">
            <v>ГКО-3</v>
          </cell>
        </row>
        <row r="312">
          <cell r="A312" t="str">
            <v>KZ8EK2908975</v>
          </cell>
          <cell r="B312" t="str">
            <v>109/n</v>
          </cell>
          <cell r="C312">
            <v>35656</v>
          </cell>
          <cell r="D312">
            <v>35671</v>
          </cell>
          <cell r="E312">
            <v>14</v>
          </cell>
          <cell r="F312">
            <v>99.63</v>
          </cell>
          <cell r="G312">
            <v>99.62</v>
          </cell>
          <cell r="H312">
            <v>9.65572618689162</v>
          </cell>
          <cell r="I312">
            <v>750000000</v>
          </cell>
          <cell r="J312">
            <v>25759708</v>
          </cell>
          <cell r="K312">
            <v>2564405178.6500001</v>
          </cell>
          <cell r="L312">
            <v>7527665</v>
          </cell>
          <cell r="M312">
            <v>749999978.88999999</v>
          </cell>
          <cell r="N312">
            <v>341.92069048666701</v>
          </cell>
          <cell r="O312">
            <v>11</v>
          </cell>
          <cell r="P312">
            <v>100</v>
          </cell>
          <cell r="S312">
            <v>60</v>
          </cell>
          <cell r="T312" t="str">
            <v>Ноты-14</v>
          </cell>
        </row>
        <row r="313">
          <cell r="A313" t="str">
            <v>KZ46K1902985</v>
          </cell>
          <cell r="B313" t="str">
            <v>47/6</v>
          </cell>
          <cell r="C313">
            <v>35660</v>
          </cell>
          <cell r="D313">
            <v>35845</v>
          </cell>
          <cell r="E313">
            <v>185</v>
          </cell>
          <cell r="F313">
            <v>93.53</v>
          </cell>
          <cell r="G313">
            <v>93.32</v>
          </cell>
          <cell r="H313">
            <v>13.8351331123704</v>
          </cell>
          <cell r="I313">
            <v>600000000</v>
          </cell>
          <cell r="J313">
            <v>24868169</v>
          </cell>
          <cell r="K313">
            <v>2309954628.0100002</v>
          </cell>
          <cell r="L313">
            <v>6415495</v>
          </cell>
          <cell r="M313">
            <v>599999962</v>
          </cell>
          <cell r="N313">
            <v>384.99243800166698</v>
          </cell>
          <cell r="O313">
            <v>10</v>
          </cell>
          <cell r="P313">
            <v>100</v>
          </cell>
          <cell r="Q313">
            <v>30</v>
          </cell>
          <cell r="R313">
            <v>50</v>
          </cell>
          <cell r="S313">
            <v>30</v>
          </cell>
          <cell r="T313" t="str">
            <v>ГКО-6</v>
          </cell>
        </row>
        <row r="314">
          <cell r="A314" t="str">
            <v>KZ43K2011973</v>
          </cell>
          <cell r="B314" t="str">
            <v>147/3</v>
          </cell>
          <cell r="C314">
            <v>35661</v>
          </cell>
          <cell r="D314">
            <v>35754</v>
          </cell>
          <cell r="E314">
            <v>93</v>
          </cell>
          <cell r="F314">
            <v>97.04</v>
          </cell>
          <cell r="G314">
            <v>96.66</v>
          </cell>
          <cell r="H314">
            <v>12.2011541632316</v>
          </cell>
          <cell r="I314">
            <v>700000000</v>
          </cell>
          <cell r="J314">
            <v>27616479</v>
          </cell>
          <cell r="K314">
            <v>2670588962.9200001</v>
          </cell>
          <cell r="L314">
            <v>7213335</v>
          </cell>
          <cell r="M314">
            <v>700000007.84000003</v>
          </cell>
          <cell r="N314">
            <v>381.51270898857098</v>
          </cell>
          <cell r="O314">
            <v>13</v>
          </cell>
          <cell r="P314">
            <v>100</v>
          </cell>
          <cell r="Q314">
            <v>50</v>
          </cell>
          <cell r="R314">
            <v>25</v>
          </cell>
          <cell r="S314">
            <v>30</v>
          </cell>
          <cell r="T314" t="str">
            <v>ГКО-3</v>
          </cell>
        </row>
        <row r="315">
          <cell r="A315" t="str">
            <v>KZ8SK1809976</v>
          </cell>
          <cell r="B315" t="str">
            <v>110/n</v>
          </cell>
          <cell r="C315">
            <v>35662</v>
          </cell>
          <cell r="D315">
            <v>35691</v>
          </cell>
          <cell r="E315">
            <v>28</v>
          </cell>
          <cell r="F315">
            <v>99.13</v>
          </cell>
          <cell r="G315">
            <v>99.05</v>
          </cell>
          <cell r="H315">
            <v>11.409260566932399</v>
          </cell>
          <cell r="I315">
            <v>600000000</v>
          </cell>
          <cell r="J315">
            <v>23164537</v>
          </cell>
          <cell r="K315">
            <v>2291276848.6999998</v>
          </cell>
          <cell r="L315">
            <v>10594363</v>
          </cell>
          <cell r="M315">
            <v>1050214196.5</v>
          </cell>
          <cell r="N315">
            <v>381.87947478333302</v>
          </cell>
          <cell r="O315">
            <v>10</v>
          </cell>
          <cell r="P315">
            <v>100</v>
          </cell>
          <cell r="S315">
            <v>60</v>
          </cell>
          <cell r="T315" t="str">
            <v>Ноты-28</v>
          </cell>
        </row>
        <row r="316">
          <cell r="A316" t="str">
            <v>KZ98K1710975</v>
          </cell>
          <cell r="B316" t="str">
            <v>111/n</v>
          </cell>
          <cell r="C316">
            <v>35663</v>
          </cell>
          <cell r="D316">
            <v>35720</v>
          </cell>
          <cell r="E316">
            <v>56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600000000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60</v>
          </cell>
          <cell r="T316" t="str">
            <v>Ноты-56</v>
          </cell>
        </row>
        <row r="317">
          <cell r="A317" t="str">
            <v>KZ4CK2708980</v>
          </cell>
          <cell r="B317" t="str">
            <v>14/12</v>
          </cell>
          <cell r="C317">
            <v>35667</v>
          </cell>
          <cell r="D317">
            <v>36034</v>
          </cell>
          <cell r="E317">
            <v>367</v>
          </cell>
          <cell r="F317">
            <v>87.2</v>
          </cell>
          <cell r="G317">
            <v>86.96</v>
          </cell>
          <cell r="H317">
            <v>14.678899082568799</v>
          </cell>
          <cell r="I317">
            <v>500000000</v>
          </cell>
          <cell r="J317">
            <v>24174209</v>
          </cell>
          <cell r="K317">
            <v>2088267986.47</v>
          </cell>
          <cell r="L317">
            <v>5855190</v>
          </cell>
          <cell r="M317">
            <v>510450893.33999997</v>
          </cell>
          <cell r="N317">
            <v>417.65359729400001</v>
          </cell>
          <cell r="O317">
            <v>11</v>
          </cell>
          <cell r="P317">
            <v>100</v>
          </cell>
          <cell r="Q317">
            <v>50</v>
          </cell>
          <cell r="R317">
            <v>50</v>
          </cell>
          <cell r="S317">
            <v>30</v>
          </cell>
          <cell r="T317" t="str">
            <v>ГКО-12</v>
          </cell>
        </row>
        <row r="318">
          <cell r="A318" t="str">
            <v>KZ43K2711978</v>
          </cell>
          <cell r="B318" t="str">
            <v>148/3</v>
          </cell>
          <cell r="C318">
            <v>35668</v>
          </cell>
          <cell r="D318">
            <v>35761</v>
          </cell>
          <cell r="E318">
            <v>93</v>
          </cell>
          <cell r="F318">
            <v>97.05</v>
          </cell>
          <cell r="G318">
            <v>96.96</v>
          </cell>
          <cell r="H318">
            <v>12.158681092220499</v>
          </cell>
          <cell r="I318">
            <v>700000000</v>
          </cell>
          <cell r="J318">
            <v>20818174</v>
          </cell>
          <cell r="K318">
            <v>2014054090.3900001</v>
          </cell>
          <cell r="L318">
            <v>7217843</v>
          </cell>
          <cell r="M318">
            <v>699999956.98000002</v>
          </cell>
          <cell r="N318">
            <v>287.722012912857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30</v>
          </cell>
          <cell r="T318" t="str">
            <v>ГКО-3</v>
          </cell>
        </row>
        <row r="319">
          <cell r="A319" t="str">
            <v>KZ98K2310973</v>
          </cell>
          <cell r="B319" t="str">
            <v>112/n</v>
          </cell>
          <cell r="C319">
            <v>35669</v>
          </cell>
          <cell r="D319">
            <v>35726</v>
          </cell>
          <cell r="E319">
            <v>56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400000000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60</v>
          </cell>
          <cell r="T319" t="str">
            <v>Ноты-56</v>
          </cell>
        </row>
        <row r="320">
          <cell r="A320" t="str">
            <v>KZ96K1010974</v>
          </cell>
          <cell r="B320" t="str">
            <v>113/n</v>
          </cell>
          <cell r="C320">
            <v>35670</v>
          </cell>
          <cell r="D320">
            <v>35713</v>
          </cell>
          <cell r="E320">
            <v>42</v>
          </cell>
          <cell r="F320">
            <v>98.66</v>
          </cell>
          <cell r="G320">
            <v>98.58</v>
          </cell>
          <cell r="H320">
            <v>11.771065612541401</v>
          </cell>
          <cell r="I320">
            <v>400000000</v>
          </cell>
          <cell r="J320">
            <v>13231325</v>
          </cell>
          <cell r="K320">
            <v>1303763757.3099999</v>
          </cell>
          <cell r="L320">
            <v>7568645</v>
          </cell>
          <cell r="M320">
            <v>746717175.14999998</v>
          </cell>
          <cell r="N320">
            <v>325.94093932750002</v>
          </cell>
          <cell r="O320">
            <v>12</v>
          </cell>
          <cell r="P320">
            <v>100</v>
          </cell>
          <cell r="S320">
            <v>60</v>
          </cell>
          <cell r="T320" t="str">
            <v>Ноты-42</v>
          </cell>
        </row>
        <row r="321">
          <cell r="A321" t="str">
            <v>KZ46K0503982</v>
          </cell>
          <cell r="B321" t="str">
            <v>48/6</v>
          </cell>
          <cell r="C321">
            <v>35674</v>
          </cell>
          <cell r="D321">
            <v>35859</v>
          </cell>
          <cell r="E321">
            <v>185</v>
          </cell>
          <cell r="F321">
            <v>93.55</v>
          </cell>
          <cell r="G321">
            <v>93.31</v>
          </cell>
          <cell r="H321">
            <v>13.7894174238375</v>
          </cell>
          <cell r="I321">
            <v>700000000</v>
          </cell>
          <cell r="J321">
            <v>22008608</v>
          </cell>
          <cell r="K321">
            <v>2051225118.5899999</v>
          </cell>
          <cell r="L321">
            <v>7482434</v>
          </cell>
          <cell r="M321">
            <v>699999990.76999998</v>
          </cell>
          <cell r="N321">
            <v>293.032159798571</v>
          </cell>
          <cell r="O321">
            <v>12</v>
          </cell>
          <cell r="P321">
            <v>100</v>
          </cell>
          <cell r="Q321">
            <v>30</v>
          </cell>
          <cell r="R321">
            <v>50</v>
          </cell>
          <cell r="S321">
            <v>30</v>
          </cell>
          <cell r="T321" t="str">
            <v>ГКО-6</v>
          </cell>
        </row>
        <row r="322">
          <cell r="A322" t="str">
            <v>KZ43K0412975</v>
          </cell>
          <cell r="B322" t="str">
            <v>149/3</v>
          </cell>
          <cell r="C322">
            <v>35675</v>
          </cell>
          <cell r="D322">
            <v>35768</v>
          </cell>
          <cell r="E322">
            <v>93</v>
          </cell>
          <cell r="F322">
            <v>97.04</v>
          </cell>
          <cell r="G322">
            <v>96.93</v>
          </cell>
          <cell r="H322">
            <v>12.2011541632316</v>
          </cell>
          <cell r="I322">
            <v>750000000</v>
          </cell>
          <cell r="J322">
            <v>19902345</v>
          </cell>
          <cell r="K322">
            <v>1924996122.99</v>
          </cell>
          <cell r="L322">
            <v>7728946</v>
          </cell>
          <cell r="M322">
            <v>749999993.53999996</v>
          </cell>
          <cell r="N322">
            <v>256.66614973200001</v>
          </cell>
          <cell r="O322">
            <v>11</v>
          </cell>
          <cell r="P322">
            <v>100</v>
          </cell>
          <cell r="Q322">
            <v>50</v>
          </cell>
          <cell r="R322">
            <v>25</v>
          </cell>
          <cell r="S322">
            <v>30</v>
          </cell>
          <cell r="T322" t="str">
            <v>ГКО-3</v>
          </cell>
        </row>
        <row r="323">
          <cell r="A323" t="str">
            <v>KZ98K3010978</v>
          </cell>
          <cell r="B323" t="str">
            <v>114/n</v>
          </cell>
          <cell r="C323">
            <v>35676</v>
          </cell>
          <cell r="D323">
            <v>35733</v>
          </cell>
          <cell r="E323">
            <v>56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200000000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65</v>
          </cell>
          <cell r="T323" t="str">
            <v>Ноты-56</v>
          </cell>
        </row>
        <row r="324">
          <cell r="A324" t="str">
            <v>KZ8SK0310976</v>
          </cell>
          <cell r="B324" t="str">
            <v>115/n</v>
          </cell>
          <cell r="C324">
            <v>35677</v>
          </cell>
          <cell r="D324">
            <v>35706</v>
          </cell>
          <cell r="E324">
            <v>28</v>
          </cell>
          <cell r="F324">
            <v>99.13</v>
          </cell>
          <cell r="G324">
            <v>99.01</v>
          </cell>
          <cell r="H324">
            <v>11.409260566932399</v>
          </cell>
          <cell r="I324">
            <v>200000000</v>
          </cell>
          <cell r="J324">
            <v>12327953</v>
          </cell>
          <cell r="K324">
            <v>1220230795.53</v>
          </cell>
          <cell r="L324">
            <v>7170916</v>
          </cell>
          <cell r="M324">
            <v>710842266.21000004</v>
          </cell>
          <cell r="N324">
            <v>610.11539776500001</v>
          </cell>
          <cell r="O324">
            <v>9</v>
          </cell>
          <cell r="P324">
            <v>100</v>
          </cell>
          <cell r="S324">
            <v>65</v>
          </cell>
          <cell r="T324" t="str">
            <v>Ноты-28</v>
          </cell>
        </row>
        <row r="325">
          <cell r="A325" t="str">
            <v>KZ52K0909997</v>
          </cell>
          <cell r="B325" t="str">
            <v>3/24</v>
          </cell>
          <cell r="C325">
            <v>35681</v>
          </cell>
          <cell r="D325">
            <v>36412</v>
          </cell>
          <cell r="E325">
            <v>731</v>
          </cell>
          <cell r="H325">
            <v>14.95</v>
          </cell>
          <cell r="I325">
            <v>200000000</v>
          </cell>
          <cell r="J325">
            <v>1607144</v>
          </cell>
          <cell r="K325">
            <v>1607144000</v>
          </cell>
          <cell r="L325">
            <v>200000</v>
          </cell>
          <cell r="M325">
            <v>200000000</v>
          </cell>
          <cell r="N325">
            <v>803.572</v>
          </cell>
          <cell r="O325">
            <v>9</v>
          </cell>
          <cell r="P325">
            <v>1000</v>
          </cell>
          <cell r="Q325">
            <v>50</v>
          </cell>
          <cell r="R325">
            <v>100</v>
          </cell>
          <cell r="T325" t="str">
            <v>ГКО-24</v>
          </cell>
        </row>
        <row r="326">
          <cell r="A326" t="str">
            <v>KZ43K1112970</v>
          </cell>
          <cell r="B326" t="str">
            <v>150/3</v>
          </cell>
          <cell r="C326">
            <v>35682</v>
          </cell>
          <cell r="D326">
            <v>35775</v>
          </cell>
          <cell r="E326">
            <v>93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750000000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30</v>
          </cell>
          <cell r="T326" t="str">
            <v>ГКО-3</v>
          </cell>
        </row>
        <row r="327">
          <cell r="A327" t="str">
            <v>KZ8ZK1610973</v>
          </cell>
          <cell r="B327" t="str">
            <v>116/n</v>
          </cell>
          <cell r="C327">
            <v>35683</v>
          </cell>
          <cell r="D327">
            <v>35719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200000000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70</v>
          </cell>
          <cell r="T327" t="str">
            <v>Ноты-35</v>
          </cell>
        </row>
        <row r="328">
          <cell r="A328" t="str">
            <v>KZ8SK1010971</v>
          </cell>
          <cell r="B328" t="str">
            <v>117/n</v>
          </cell>
          <cell r="C328">
            <v>35684</v>
          </cell>
          <cell r="D328">
            <v>35713</v>
          </cell>
          <cell r="E328">
            <v>28</v>
          </cell>
          <cell r="F328">
            <v>99.11</v>
          </cell>
          <cell r="G328">
            <v>99.09</v>
          </cell>
          <cell r="H328">
            <v>11.673897689436</v>
          </cell>
          <cell r="I328">
            <v>200000000</v>
          </cell>
          <cell r="J328">
            <v>11067775</v>
          </cell>
          <cell r="K328">
            <v>1095846190.01</v>
          </cell>
          <cell r="L328">
            <v>3240880</v>
          </cell>
          <cell r="M328">
            <v>321194747.68000001</v>
          </cell>
          <cell r="N328">
            <v>547.92309500500005</v>
          </cell>
          <cell r="O328">
            <v>8</v>
          </cell>
          <cell r="P328">
            <v>100</v>
          </cell>
          <cell r="S328">
            <v>70</v>
          </cell>
          <cell r="T328" t="str">
            <v>Ноты-28</v>
          </cell>
        </row>
        <row r="329">
          <cell r="A329" t="str">
            <v>KZ46K1903983</v>
          </cell>
          <cell r="B329" t="str">
            <v>49/6</v>
          </cell>
          <cell r="C329">
            <v>35688</v>
          </cell>
          <cell r="D329">
            <v>35873</v>
          </cell>
          <cell r="E329">
            <v>185</v>
          </cell>
          <cell r="F329">
            <v>93.6</v>
          </cell>
          <cell r="G329">
            <v>93.46</v>
          </cell>
          <cell r="H329">
            <v>13.675213675213699</v>
          </cell>
          <cell r="I329">
            <v>600000000</v>
          </cell>
          <cell r="J329">
            <v>20244358</v>
          </cell>
          <cell r="K329">
            <v>1891393905.8299999</v>
          </cell>
          <cell r="L329">
            <v>6409724</v>
          </cell>
          <cell r="M329">
            <v>599999886.44000006</v>
          </cell>
          <cell r="N329">
            <v>315.23231763833297</v>
          </cell>
          <cell r="O329">
            <v>8</v>
          </cell>
          <cell r="P329">
            <v>100</v>
          </cell>
          <cell r="Q329">
            <v>30</v>
          </cell>
          <cell r="R329">
            <v>100</v>
          </cell>
          <cell r="S329">
            <v>30</v>
          </cell>
          <cell r="T329" t="str">
            <v>ГКО-6</v>
          </cell>
        </row>
        <row r="330">
          <cell r="A330" t="str">
            <v>KZ43K1812975</v>
          </cell>
          <cell r="B330" t="str">
            <v>151/3</v>
          </cell>
          <cell r="C330">
            <v>35689</v>
          </cell>
          <cell r="D330">
            <v>35782</v>
          </cell>
          <cell r="E330">
            <v>93</v>
          </cell>
          <cell r="F330">
            <v>97</v>
          </cell>
          <cell r="G330">
            <v>96.97</v>
          </cell>
          <cell r="H330">
            <v>12.3711340206186</v>
          </cell>
          <cell r="I330">
            <v>750000000</v>
          </cell>
          <cell r="J330">
            <v>16805172</v>
          </cell>
          <cell r="K330">
            <v>1628748592.54</v>
          </cell>
          <cell r="L330">
            <v>7732200</v>
          </cell>
          <cell r="M330">
            <v>750000017.37</v>
          </cell>
          <cell r="N330">
            <v>217.166479005333</v>
          </cell>
          <cell r="O330">
            <v>8</v>
          </cell>
          <cell r="P330">
            <v>100</v>
          </cell>
          <cell r="Q330">
            <v>50</v>
          </cell>
          <cell r="R330">
            <v>100</v>
          </cell>
          <cell r="S330">
            <v>30</v>
          </cell>
          <cell r="T330" t="str">
            <v>ГКО-3</v>
          </cell>
        </row>
        <row r="331">
          <cell r="A331" t="str">
            <v>KZ8SK1610978</v>
          </cell>
          <cell r="B331" t="str">
            <v>118/n</v>
          </cell>
          <cell r="C331">
            <v>35690</v>
          </cell>
          <cell r="D331">
            <v>35719</v>
          </cell>
          <cell r="E331">
            <v>28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60</v>
          </cell>
          <cell r="T331" t="str">
            <v>Ноты-28</v>
          </cell>
        </row>
        <row r="332">
          <cell r="A332" t="str">
            <v>KZ93K1010971</v>
          </cell>
          <cell r="B332" t="str">
            <v>119/n</v>
          </cell>
          <cell r="C332">
            <v>35691</v>
          </cell>
          <cell r="D332">
            <v>35713</v>
          </cell>
          <cell r="E332">
            <v>21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500000000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Ноты-21</v>
          </cell>
        </row>
        <row r="333">
          <cell r="A333" t="str">
            <v>KZ4CK2409985</v>
          </cell>
          <cell r="B333" t="str">
            <v>15/12</v>
          </cell>
          <cell r="C333">
            <v>35695</v>
          </cell>
          <cell r="D333">
            <v>36062</v>
          </cell>
          <cell r="E333">
            <v>367</v>
          </cell>
          <cell r="F333">
            <v>87.78</v>
          </cell>
          <cell r="G333">
            <v>87.5</v>
          </cell>
          <cell r="H333">
            <v>13.9211665527455</v>
          </cell>
          <cell r="I333">
            <v>300000000</v>
          </cell>
          <cell r="J333">
            <v>17543836</v>
          </cell>
          <cell r="K333">
            <v>1527690998.9400001</v>
          </cell>
          <cell r="L333">
            <v>3416320</v>
          </cell>
          <cell r="M333">
            <v>299999949.67000002</v>
          </cell>
          <cell r="N333">
            <v>509.23033298000001</v>
          </cell>
          <cell r="O333">
            <v>12</v>
          </cell>
          <cell r="P333">
            <v>100</v>
          </cell>
          <cell r="Q333">
            <v>50</v>
          </cell>
          <cell r="R333">
            <v>100</v>
          </cell>
          <cell r="S333">
            <v>30</v>
          </cell>
          <cell r="T333" t="str">
            <v>ГКО-12</v>
          </cell>
        </row>
        <row r="334">
          <cell r="A334" t="str">
            <v>KZ43K2512970</v>
          </cell>
          <cell r="B334" t="str">
            <v>152/3</v>
          </cell>
          <cell r="C334">
            <v>35696</v>
          </cell>
          <cell r="D334">
            <v>35789</v>
          </cell>
          <cell r="E334">
            <v>93</v>
          </cell>
          <cell r="F334">
            <v>97.12</v>
          </cell>
          <cell r="G334">
            <v>97.04</v>
          </cell>
          <cell r="H334">
            <v>11.8616144975288</v>
          </cell>
          <cell r="I334">
            <v>400000000</v>
          </cell>
          <cell r="J334">
            <v>11281946</v>
          </cell>
          <cell r="K334">
            <v>1093531599.29</v>
          </cell>
          <cell r="L334">
            <v>4236242</v>
          </cell>
          <cell r="M334">
            <v>411394177.32999998</v>
          </cell>
          <cell r="N334">
            <v>273.38289982250001</v>
          </cell>
          <cell r="O334">
            <v>13</v>
          </cell>
          <cell r="P334">
            <v>100</v>
          </cell>
          <cell r="Q334">
            <v>50</v>
          </cell>
          <cell r="R334">
            <v>100</v>
          </cell>
          <cell r="S334">
            <v>30</v>
          </cell>
          <cell r="T334" t="str">
            <v>ГКО-3</v>
          </cell>
        </row>
        <row r="335">
          <cell r="A335" t="str">
            <v>KZ8EK0910973</v>
          </cell>
          <cell r="B335" t="str">
            <v>120/n</v>
          </cell>
          <cell r="C335">
            <v>35697</v>
          </cell>
          <cell r="D335">
            <v>35712</v>
          </cell>
          <cell r="E335">
            <v>14</v>
          </cell>
          <cell r="F335">
            <v>99.56</v>
          </cell>
          <cell r="G335">
            <v>99.54</v>
          </cell>
          <cell r="H335">
            <v>11.4905584572117</v>
          </cell>
          <cell r="I335">
            <v>500000000</v>
          </cell>
          <cell r="J335">
            <v>9446248</v>
          </cell>
          <cell r="K335">
            <v>940123722.09000003</v>
          </cell>
          <cell r="L335">
            <v>5022116</v>
          </cell>
          <cell r="M335">
            <v>500000003.49000001</v>
          </cell>
          <cell r="N335">
            <v>188.02474441800001</v>
          </cell>
          <cell r="O335">
            <v>10</v>
          </cell>
          <cell r="P335">
            <v>100</v>
          </cell>
          <cell r="S335">
            <v>60</v>
          </cell>
          <cell r="T335" t="str">
            <v>Ноты-14</v>
          </cell>
        </row>
        <row r="336">
          <cell r="A336" t="str">
            <v>KZ8LK1710971</v>
          </cell>
          <cell r="B336" t="str">
            <v>121/n</v>
          </cell>
          <cell r="C336">
            <v>35698</v>
          </cell>
          <cell r="D336">
            <v>35720</v>
          </cell>
          <cell r="E336">
            <v>21</v>
          </cell>
          <cell r="F336">
            <v>99.31</v>
          </cell>
          <cell r="G336">
            <v>99.27</v>
          </cell>
          <cell r="H336">
            <v>12.0430973718658</v>
          </cell>
          <cell r="I336">
            <v>500000000</v>
          </cell>
          <cell r="J336">
            <v>8983628</v>
          </cell>
          <cell r="K336">
            <v>891751814.66999996</v>
          </cell>
          <cell r="L336">
            <v>5034619</v>
          </cell>
          <cell r="M336">
            <v>500000011.44</v>
          </cell>
          <cell r="N336">
            <v>178.350362934</v>
          </cell>
          <cell r="O336">
            <v>11</v>
          </cell>
          <cell r="P336">
            <v>100</v>
          </cell>
          <cell r="S336">
            <v>60</v>
          </cell>
          <cell r="T336" t="str">
            <v>Ноты-21</v>
          </cell>
        </row>
        <row r="337">
          <cell r="A337" t="str">
            <v>KZ46K0204987</v>
          </cell>
          <cell r="B337" t="str">
            <v>50/6</v>
          </cell>
          <cell r="C337">
            <v>35702</v>
          </cell>
          <cell r="D337">
            <v>35887</v>
          </cell>
          <cell r="E337">
            <v>185</v>
          </cell>
          <cell r="F337">
            <v>93.64</v>
          </cell>
          <cell r="G337">
            <v>93.49</v>
          </cell>
          <cell r="H337">
            <v>13.5839384878257</v>
          </cell>
          <cell r="I337">
            <v>600000000</v>
          </cell>
          <cell r="J337">
            <v>18522014</v>
          </cell>
          <cell r="K337">
            <v>1728580522.53</v>
          </cell>
          <cell r="L337">
            <v>6407307</v>
          </cell>
          <cell r="M337">
            <v>599999999.63999999</v>
          </cell>
          <cell r="N337">
            <v>288.09675375500001</v>
          </cell>
          <cell r="O337">
            <v>9</v>
          </cell>
          <cell r="P337">
            <v>100</v>
          </cell>
          <cell r="Q337">
            <v>50</v>
          </cell>
          <cell r="R337">
            <v>100</v>
          </cell>
          <cell r="S337">
            <v>30</v>
          </cell>
          <cell r="T337" t="str">
            <v>ГКО-6</v>
          </cell>
        </row>
        <row r="338">
          <cell r="A338" t="str">
            <v>KZ8EK1410973</v>
          </cell>
          <cell r="B338" t="str">
            <v>122/n</v>
          </cell>
          <cell r="C338">
            <v>35702</v>
          </cell>
          <cell r="D338">
            <v>35717</v>
          </cell>
          <cell r="E338">
            <v>14</v>
          </cell>
          <cell r="I338">
            <v>800000000</v>
          </cell>
          <cell r="O338">
            <v>0</v>
          </cell>
          <cell r="P338">
            <v>100</v>
          </cell>
          <cell r="S338">
            <v>60</v>
          </cell>
          <cell r="T338" t="str">
            <v>Ноты-14</v>
          </cell>
        </row>
        <row r="339">
          <cell r="A339" t="str">
            <v>KZ43K0101982</v>
          </cell>
          <cell r="B339" t="str">
            <v>153/3</v>
          </cell>
          <cell r="C339">
            <v>35703</v>
          </cell>
          <cell r="D339">
            <v>35796</v>
          </cell>
          <cell r="E339">
            <v>93</v>
          </cell>
          <cell r="F339">
            <v>97.09</v>
          </cell>
          <cell r="G339">
            <v>96.9</v>
          </cell>
          <cell r="H339">
            <v>11.9888763003399</v>
          </cell>
          <cell r="I339">
            <v>600000000</v>
          </cell>
          <cell r="J339">
            <v>12414800</v>
          </cell>
          <cell r="K339">
            <v>1202009070.51</v>
          </cell>
          <cell r="L339">
            <v>6179948</v>
          </cell>
          <cell r="M339">
            <v>600012540.20000005</v>
          </cell>
          <cell r="N339">
            <v>200.33484508500001</v>
          </cell>
          <cell r="O339">
            <v>9</v>
          </cell>
          <cell r="P339">
            <v>100</v>
          </cell>
          <cell r="Q339">
            <v>50</v>
          </cell>
          <cell r="R339">
            <v>100</v>
          </cell>
          <cell r="S339">
            <v>30</v>
          </cell>
          <cell r="T339" t="str">
            <v>ГКО-3</v>
          </cell>
        </row>
        <row r="340">
          <cell r="A340" t="str">
            <v>KZ8LK2310979</v>
          </cell>
          <cell r="B340" t="str">
            <v>123/n</v>
          </cell>
          <cell r="C340">
            <v>35704</v>
          </cell>
          <cell r="D340">
            <v>35726</v>
          </cell>
          <cell r="E340">
            <v>21</v>
          </cell>
          <cell r="F340" t="str">
            <v>н/д</v>
          </cell>
          <cell r="G340" t="str">
            <v>н/д</v>
          </cell>
          <cell r="H340" t="str">
            <v>н/д</v>
          </cell>
          <cell r="I340">
            <v>500000000</v>
          </cell>
          <cell r="J340" t="str">
            <v>н/д</v>
          </cell>
          <cell r="K340" t="str">
            <v>н/д</v>
          </cell>
          <cell r="L340" t="str">
            <v>н/д</v>
          </cell>
          <cell r="M340" t="str">
            <v>н/д</v>
          </cell>
          <cell r="N340" t="str">
            <v>н/д</v>
          </cell>
          <cell r="O340" t="str">
            <v>н/д</v>
          </cell>
          <cell r="P340">
            <v>100</v>
          </cell>
          <cell r="S340">
            <v>60</v>
          </cell>
          <cell r="T340" t="str">
            <v>Ноты-21</v>
          </cell>
        </row>
        <row r="341">
          <cell r="A341" t="str">
            <v>KZ8ZK0711970</v>
          </cell>
          <cell r="B341" t="str">
            <v>124/n</v>
          </cell>
          <cell r="C341">
            <v>35705</v>
          </cell>
          <cell r="D341">
            <v>35741</v>
          </cell>
          <cell r="E341">
            <v>35</v>
          </cell>
          <cell r="F341" t="str">
            <v>н/д</v>
          </cell>
          <cell r="G341" t="str">
            <v>н/д</v>
          </cell>
          <cell r="H341" t="str">
            <v>н/д</v>
          </cell>
          <cell r="I341">
            <v>500000000</v>
          </cell>
          <cell r="J341" t="str">
            <v>н/д</v>
          </cell>
          <cell r="K341" t="str">
            <v>н/д</v>
          </cell>
          <cell r="L341" t="str">
            <v>н/д</v>
          </cell>
          <cell r="M341" t="str">
            <v>н/д</v>
          </cell>
          <cell r="N341" t="str">
            <v>н/д</v>
          </cell>
          <cell r="O341" t="str">
            <v>н/д</v>
          </cell>
          <cell r="P341">
            <v>100</v>
          </cell>
          <cell r="S341">
            <v>60</v>
          </cell>
          <cell r="T341" t="str">
            <v>Ноты-35</v>
          </cell>
        </row>
        <row r="342">
          <cell r="A342" t="str">
            <v>KZ43K0801987</v>
          </cell>
          <cell r="B342" t="str">
            <v>154/3</v>
          </cell>
          <cell r="C342">
            <v>35710</v>
          </cell>
          <cell r="D342">
            <v>35803</v>
          </cell>
          <cell r="E342">
            <v>93</v>
          </cell>
          <cell r="F342">
            <v>97.11</v>
          </cell>
          <cell r="G342">
            <v>97.03</v>
          </cell>
          <cell r="H342">
            <v>11.904026361857699</v>
          </cell>
          <cell r="I342">
            <v>800000000</v>
          </cell>
          <cell r="J342">
            <v>16380694</v>
          </cell>
          <cell r="K342">
            <v>1588315663.9000001</v>
          </cell>
          <cell r="L342">
            <v>8238141</v>
          </cell>
          <cell r="M342">
            <v>800000006.75999999</v>
          </cell>
          <cell r="N342">
            <v>198.53945798749999</v>
          </cell>
          <cell r="O342">
            <v>11</v>
          </cell>
          <cell r="P342">
            <v>100</v>
          </cell>
          <cell r="Q342">
            <v>50</v>
          </cell>
          <cell r="S342">
            <v>30</v>
          </cell>
          <cell r="T342" t="str">
            <v>ГКО-3</v>
          </cell>
        </row>
        <row r="343">
          <cell r="A343" t="str">
            <v>KZ8SK0611977</v>
          </cell>
          <cell r="B343" t="str">
            <v>125/n</v>
          </cell>
          <cell r="C343">
            <v>35711</v>
          </cell>
          <cell r="D343">
            <v>35740</v>
          </cell>
          <cell r="E343">
            <v>28</v>
          </cell>
          <cell r="F343">
            <v>99.1</v>
          </cell>
          <cell r="G343">
            <v>99.09</v>
          </cell>
          <cell r="H343">
            <v>11.806256306760901</v>
          </cell>
          <cell r="I343">
            <v>900000000</v>
          </cell>
          <cell r="J343">
            <v>15685916</v>
          </cell>
          <cell r="K343">
            <v>1553573054.0599999</v>
          </cell>
          <cell r="L343">
            <v>8212330</v>
          </cell>
          <cell r="M343">
            <v>813838327.20000005</v>
          </cell>
          <cell r="N343">
            <v>172.619228228889</v>
          </cell>
          <cell r="O343">
            <v>13</v>
          </cell>
          <cell r="P343">
            <v>100</v>
          </cell>
          <cell r="S343">
            <v>60</v>
          </cell>
          <cell r="T343" t="str">
            <v>Ноты-28</v>
          </cell>
        </row>
        <row r="344">
          <cell r="A344" t="str">
            <v>KZ8LK3110972</v>
          </cell>
          <cell r="B344" t="str">
            <v>126/n</v>
          </cell>
          <cell r="C344">
            <v>35712</v>
          </cell>
          <cell r="D344">
            <v>35734</v>
          </cell>
          <cell r="E344">
            <v>21</v>
          </cell>
          <cell r="F344">
            <v>99.33</v>
          </cell>
          <cell r="G344">
            <v>99.32</v>
          </cell>
          <cell r="H344">
            <v>11.691667505621</v>
          </cell>
          <cell r="I344">
            <v>900000000</v>
          </cell>
          <cell r="J344">
            <v>18911604</v>
          </cell>
          <cell r="K344">
            <v>1877935190.27</v>
          </cell>
          <cell r="L344">
            <v>8321075</v>
          </cell>
          <cell r="M344">
            <v>826530669.03999996</v>
          </cell>
          <cell r="N344">
            <v>208.65946558555601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Ноты-21</v>
          </cell>
        </row>
        <row r="345">
          <cell r="A345" t="str">
            <v>KZ46K1604987</v>
          </cell>
          <cell r="B345" t="str">
            <v>51/6</v>
          </cell>
          <cell r="C345">
            <v>35716</v>
          </cell>
          <cell r="D345">
            <v>35901</v>
          </cell>
          <cell r="E345">
            <v>185</v>
          </cell>
          <cell r="F345">
            <v>93.66</v>
          </cell>
          <cell r="G345">
            <v>93.56</v>
          </cell>
          <cell r="H345">
            <v>13.5383301302584</v>
          </cell>
          <cell r="I345">
            <v>600000000</v>
          </cell>
          <cell r="J345">
            <v>14549516</v>
          </cell>
          <cell r="K345">
            <v>1360320144.9000001</v>
          </cell>
          <cell r="L345">
            <v>6406351</v>
          </cell>
          <cell r="M345">
            <v>599999959.39999998</v>
          </cell>
          <cell r="N345">
            <v>226.72002415</v>
          </cell>
          <cell r="O345">
            <v>11</v>
          </cell>
          <cell r="P345">
            <v>100</v>
          </cell>
          <cell r="Q345">
            <v>50</v>
          </cell>
          <cell r="S345">
            <v>30</v>
          </cell>
          <cell r="T345" t="str">
            <v>ГКО-6</v>
          </cell>
        </row>
        <row r="346">
          <cell r="A346" t="str">
            <v>KZ43K1501982</v>
          </cell>
          <cell r="B346" t="str">
            <v>155/3</v>
          </cell>
          <cell r="C346">
            <v>35717</v>
          </cell>
          <cell r="D346">
            <v>35810</v>
          </cell>
          <cell r="E346">
            <v>93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30</v>
          </cell>
          <cell r="T346" t="str">
            <v>ГКО-3</v>
          </cell>
        </row>
        <row r="347">
          <cell r="A347" t="str">
            <v>KZ87K2310976</v>
          </cell>
          <cell r="B347" t="str">
            <v>127/n</v>
          </cell>
          <cell r="C347">
            <v>35718</v>
          </cell>
          <cell r="D347">
            <v>35726</v>
          </cell>
          <cell r="E347">
            <v>7</v>
          </cell>
          <cell r="F347">
            <v>99.79</v>
          </cell>
          <cell r="G347">
            <v>99.78</v>
          </cell>
          <cell r="H347">
            <v>10.942980258542599</v>
          </cell>
          <cell r="I347">
            <v>750000000</v>
          </cell>
          <cell r="J347">
            <v>9043019</v>
          </cell>
          <cell r="K347">
            <v>902386990.41999996</v>
          </cell>
          <cell r="L347">
            <v>7515540</v>
          </cell>
          <cell r="M347">
            <v>750000022.21000004</v>
          </cell>
          <cell r="N347">
            <v>120.31826538933301</v>
          </cell>
          <cell r="O347">
            <v>10</v>
          </cell>
          <cell r="P347">
            <v>100</v>
          </cell>
          <cell r="S347">
            <v>60</v>
          </cell>
          <cell r="T347" t="str">
            <v>Ноты-7</v>
          </cell>
        </row>
        <row r="348">
          <cell r="A348" t="str">
            <v>KZ8EK3110977</v>
          </cell>
          <cell r="B348" t="str">
            <v>128/n</v>
          </cell>
          <cell r="C348">
            <v>35719</v>
          </cell>
          <cell r="D348">
            <v>35734</v>
          </cell>
          <cell r="E348">
            <v>14</v>
          </cell>
          <cell r="F348">
            <v>99.57</v>
          </cell>
          <cell r="G348">
            <v>99.55</v>
          </cell>
          <cell r="H348">
            <v>11.228281610927199</v>
          </cell>
          <cell r="I348">
            <v>750000000</v>
          </cell>
          <cell r="J348">
            <v>14844455</v>
          </cell>
          <cell r="K348">
            <v>1477856886</v>
          </cell>
          <cell r="L348">
            <v>9313133</v>
          </cell>
          <cell r="M348">
            <v>927291656.59000003</v>
          </cell>
          <cell r="N348">
            <v>197.04758480000001</v>
          </cell>
          <cell r="O348">
            <v>12</v>
          </cell>
          <cell r="P348">
            <v>100</v>
          </cell>
          <cell r="S348">
            <v>60</v>
          </cell>
          <cell r="T348" t="str">
            <v>Ноты-14</v>
          </cell>
        </row>
        <row r="349">
          <cell r="A349" t="str">
            <v>KZ4CK2210987</v>
          </cell>
          <cell r="B349" t="str">
            <v>16/12</v>
          </cell>
          <cell r="C349">
            <v>35723</v>
          </cell>
          <cell r="D349">
            <v>36090</v>
          </cell>
          <cell r="E349">
            <v>367</v>
          </cell>
          <cell r="F349">
            <v>87.69</v>
          </cell>
          <cell r="G349">
            <v>87.34</v>
          </cell>
          <cell r="H349">
            <v>14.038088721633001</v>
          </cell>
          <cell r="I349">
            <v>800000000</v>
          </cell>
          <cell r="J349">
            <v>12043817</v>
          </cell>
          <cell r="K349">
            <v>1052315125.99</v>
          </cell>
          <cell r="L349">
            <v>9123226</v>
          </cell>
          <cell r="M349">
            <v>800000030.57000005</v>
          </cell>
          <cell r="N349">
            <v>131.53939074875001</v>
          </cell>
          <cell r="O349">
            <v>10</v>
          </cell>
          <cell r="P349">
            <v>100</v>
          </cell>
          <cell r="S349">
            <v>30</v>
          </cell>
          <cell r="T349" t="str">
            <v>ГКО-12</v>
          </cell>
        </row>
        <row r="350">
          <cell r="A350" t="str">
            <v>KZ43K2201988</v>
          </cell>
          <cell r="B350" t="str">
            <v>156/3</v>
          </cell>
          <cell r="C350">
            <v>35724</v>
          </cell>
          <cell r="D350">
            <v>35817</v>
          </cell>
          <cell r="E350">
            <v>93</v>
          </cell>
          <cell r="F350">
            <v>97.09</v>
          </cell>
          <cell r="G350">
            <v>96.96</v>
          </cell>
          <cell r="H350">
            <v>11.9888763003399</v>
          </cell>
          <cell r="I350">
            <v>800000000</v>
          </cell>
          <cell r="J350">
            <v>9776299</v>
          </cell>
          <cell r="K350">
            <v>947649746.41999996</v>
          </cell>
          <cell r="L350">
            <v>8239799</v>
          </cell>
          <cell r="M350">
            <v>799999984.10000002</v>
          </cell>
          <cell r="N350">
            <v>118.45621830250001</v>
          </cell>
          <cell r="O350">
            <v>9</v>
          </cell>
          <cell r="P350">
            <v>100</v>
          </cell>
          <cell r="S350">
            <v>30</v>
          </cell>
          <cell r="T350" t="str">
            <v>ГКО-3</v>
          </cell>
        </row>
        <row r="351">
          <cell r="A351" t="str">
            <v>KZ8LK1311978</v>
          </cell>
          <cell r="B351" t="str">
            <v>129/n</v>
          </cell>
          <cell r="C351">
            <v>35725</v>
          </cell>
          <cell r="D351">
            <v>35747</v>
          </cell>
          <cell r="E351">
            <v>21</v>
          </cell>
          <cell r="F351">
            <v>99.33</v>
          </cell>
          <cell r="G351">
            <v>99.31</v>
          </cell>
          <cell r="H351">
            <v>11.691667505621</v>
          </cell>
          <cell r="I351">
            <v>750000000</v>
          </cell>
          <cell r="J351">
            <v>5224100</v>
          </cell>
          <cell r="K351">
            <v>518495720.31999999</v>
          </cell>
          <cell r="L351">
            <v>2324953</v>
          </cell>
          <cell r="M351">
            <v>230932734.00999999</v>
          </cell>
          <cell r="N351">
            <v>69.132762709333306</v>
          </cell>
          <cell r="O351">
            <v>10</v>
          </cell>
          <cell r="P351">
            <v>100</v>
          </cell>
          <cell r="S351">
            <v>60</v>
          </cell>
          <cell r="T351" t="str">
            <v>Ноты-21</v>
          </cell>
        </row>
        <row r="352">
          <cell r="A352" t="str">
            <v>KZ8EK0711975</v>
          </cell>
          <cell r="B352" t="str">
            <v>130/n</v>
          </cell>
          <cell r="C352">
            <v>35726</v>
          </cell>
          <cell r="D352">
            <v>35741</v>
          </cell>
          <cell r="E352">
            <v>14</v>
          </cell>
          <cell r="F352">
            <v>99.56</v>
          </cell>
          <cell r="G352">
            <v>99.55</v>
          </cell>
          <cell r="H352">
            <v>11.4905584572117</v>
          </cell>
          <cell r="I352">
            <v>750000000</v>
          </cell>
          <cell r="J352">
            <v>6492868</v>
          </cell>
          <cell r="K352">
            <v>646147724.98000002</v>
          </cell>
          <cell r="L352">
            <v>2870100</v>
          </cell>
          <cell r="M352">
            <v>285743829.66000003</v>
          </cell>
          <cell r="N352">
            <v>86.153029997333306</v>
          </cell>
          <cell r="O352">
            <v>10</v>
          </cell>
          <cell r="P352">
            <v>100</v>
          </cell>
          <cell r="S352">
            <v>60</v>
          </cell>
          <cell r="T352" t="str">
            <v>Ноты-14</v>
          </cell>
        </row>
        <row r="353">
          <cell r="A353" t="str">
            <v>KZ46K3004988</v>
          </cell>
          <cell r="B353" t="str">
            <v>52/6</v>
          </cell>
          <cell r="C353">
            <v>35730</v>
          </cell>
          <cell r="D353">
            <v>35915</v>
          </cell>
          <cell r="E353">
            <v>185</v>
          </cell>
          <cell r="F353">
            <v>93.58</v>
          </cell>
          <cell r="G353">
            <v>93.47</v>
          </cell>
          <cell r="H353">
            <v>13.720880530027801</v>
          </cell>
          <cell r="I353">
            <v>800000000</v>
          </cell>
          <cell r="J353">
            <v>12021488</v>
          </cell>
          <cell r="K353">
            <v>1123810739.76</v>
          </cell>
          <cell r="L353">
            <v>8548517</v>
          </cell>
          <cell r="M353">
            <v>799999988.90999997</v>
          </cell>
          <cell r="N353">
            <v>140.47634246999999</v>
          </cell>
          <cell r="O353">
            <v>11</v>
          </cell>
          <cell r="P353">
            <v>100</v>
          </cell>
          <cell r="Q353">
            <v>80</v>
          </cell>
          <cell r="S353">
            <v>30</v>
          </cell>
          <cell r="T353" t="str">
            <v>ГКО-6</v>
          </cell>
        </row>
        <row r="354">
          <cell r="A354" t="str">
            <v>KZ43K2901983</v>
          </cell>
          <cell r="B354" t="str">
            <v>157/3</v>
          </cell>
          <cell r="C354">
            <v>35731</v>
          </cell>
          <cell r="D354">
            <v>35824</v>
          </cell>
          <cell r="E354">
            <v>93</v>
          </cell>
          <cell r="F354">
            <v>97.05</v>
          </cell>
          <cell r="G354">
            <v>96.97</v>
          </cell>
          <cell r="H354">
            <v>12.158681092220499</v>
          </cell>
          <cell r="I354">
            <v>400000000</v>
          </cell>
          <cell r="J354">
            <v>7878913</v>
          </cell>
          <cell r="K354">
            <v>763466034.75999999</v>
          </cell>
          <cell r="L354">
            <v>4419342</v>
          </cell>
          <cell r="M354">
            <v>428868373.07999998</v>
          </cell>
          <cell r="N354">
            <v>190.86650868999999</v>
          </cell>
          <cell r="O354">
            <v>10</v>
          </cell>
          <cell r="P354">
            <v>100</v>
          </cell>
          <cell r="S354">
            <v>30</v>
          </cell>
          <cell r="T354" t="str">
            <v>ГКО-3</v>
          </cell>
        </row>
        <row r="355">
          <cell r="A355" t="str">
            <v>KZ8EK1311973</v>
          </cell>
          <cell r="B355" t="str">
            <v>131/n</v>
          </cell>
          <cell r="C355">
            <v>35732</v>
          </cell>
          <cell r="D355">
            <v>35747</v>
          </cell>
          <cell r="E355">
            <v>14</v>
          </cell>
          <cell r="F355">
            <v>99.55</v>
          </cell>
          <cell r="G355">
            <v>99.53</v>
          </cell>
          <cell r="H355">
            <v>11.752887995982</v>
          </cell>
          <cell r="I355">
            <v>750000000</v>
          </cell>
          <cell r="J355">
            <v>7737105</v>
          </cell>
          <cell r="K355">
            <v>769998584.09000003</v>
          </cell>
          <cell r="L355">
            <v>5537020</v>
          </cell>
          <cell r="M355">
            <v>551195303.71000004</v>
          </cell>
          <cell r="N355">
            <v>102.666477878667</v>
          </cell>
          <cell r="O355">
            <v>12</v>
          </cell>
          <cell r="P355">
            <v>100</v>
          </cell>
          <cell r="S355">
            <v>60</v>
          </cell>
          <cell r="T355" t="str">
            <v>Ноты-14</v>
          </cell>
        </row>
        <row r="356">
          <cell r="A356" t="str">
            <v>KZ98K2612972</v>
          </cell>
          <cell r="B356" t="str">
            <v>132/n</v>
          </cell>
          <cell r="C356">
            <v>35733</v>
          </cell>
          <cell r="D356">
            <v>35790</v>
          </cell>
          <cell r="E356">
            <v>56</v>
          </cell>
          <cell r="F356">
            <v>98.22</v>
          </cell>
          <cell r="G356">
            <v>98.15</v>
          </cell>
          <cell r="H356">
            <v>11.7796782732641</v>
          </cell>
          <cell r="I356">
            <v>750000000</v>
          </cell>
          <cell r="J356">
            <v>19837926</v>
          </cell>
          <cell r="K356">
            <v>1947516280.5599999</v>
          </cell>
          <cell r="L356">
            <v>14073436</v>
          </cell>
          <cell r="M356">
            <v>1382299849.79</v>
          </cell>
          <cell r="N356">
            <v>259.668837408</v>
          </cell>
          <cell r="O356">
            <v>11</v>
          </cell>
          <cell r="P356">
            <v>100</v>
          </cell>
          <cell r="S356">
            <v>60</v>
          </cell>
          <cell r="T356" t="str">
            <v>Ноты-56</v>
          </cell>
        </row>
        <row r="357">
          <cell r="A357" t="str">
            <v>KZ52K0411996</v>
          </cell>
          <cell r="B357" t="str">
            <v>4/24</v>
          </cell>
          <cell r="C357">
            <v>35737</v>
          </cell>
          <cell r="D357">
            <v>36468</v>
          </cell>
          <cell r="E357">
            <v>731</v>
          </cell>
          <cell r="H357">
            <v>14.5</v>
          </cell>
          <cell r="I357">
            <v>300000000</v>
          </cell>
          <cell r="J357">
            <v>1010000</v>
          </cell>
          <cell r="K357">
            <v>1010000000</v>
          </cell>
          <cell r="L357">
            <v>374999</v>
          </cell>
          <cell r="M357">
            <v>374999000</v>
          </cell>
          <cell r="N357">
            <v>336.66666666666703</v>
          </cell>
          <cell r="O357">
            <v>7</v>
          </cell>
          <cell r="P357">
            <v>1000</v>
          </cell>
          <cell r="Q357">
            <v>80</v>
          </cell>
          <cell r="T357" t="str">
            <v>ГКО-24</v>
          </cell>
        </row>
        <row r="358">
          <cell r="A358" t="str">
            <v>KZ43K0502981</v>
          </cell>
          <cell r="B358" t="str">
            <v>158/3</v>
          </cell>
          <cell r="C358">
            <v>35738</v>
          </cell>
          <cell r="D358">
            <v>35831</v>
          </cell>
          <cell r="E358">
            <v>93</v>
          </cell>
          <cell r="F358">
            <v>97.13</v>
          </cell>
          <cell r="G358">
            <v>97.03</v>
          </cell>
          <cell r="H358">
            <v>11.8192113662103</v>
          </cell>
          <cell r="I358">
            <v>450000000</v>
          </cell>
          <cell r="J358">
            <v>9944749</v>
          </cell>
          <cell r="K358">
            <v>964539138.34000003</v>
          </cell>
          <cell r="L358">
            <v>4632947</v>
          </cell>
          <cell r="M358">
            <v>450000009.19999999</v>
          </cell>
          <cell r="N358">
            <v>214.34203074222199</v>
          </cell>
          <cell r="O358">
            <v>12</v>
          </cell>
          <cell r="P358">
            <v>100</v>
          </cell>
          <cell r="Q358">
            <v>80</v>
          </cell>
          <cell r="S358">
            <v>30</v>
          </cell>
          <cell r="T358" t="str">
            <v>ГКО-3</v>
          </cell>
        </row>
        <row r="359">
          <cell r="A359" t="str">
            <v>KZ99K0801989</v>
          </cell>
          <cell r="B359" t="str">
            <v>133/n</v>
          </cell>
          <cell r="C359">
            <v>35739</v>
          </cell>
          <cell r="D359">
            <v>35803</v>
          </cell>
          <cell r="E359">
            <v>63</v>
          </cell>
          <cell r="F359">
            <v>98.05</v>
          </cell>
          <cell r="G359">
            <v>98</v>
          </cell>
          <cell r="H359">
            <v>11.4907360190379</v>
          </cell>
          <cell r="I359">
            <v>750000000</v>
          </cell>
          <cell r="J359">
            <v>16756728</v>
          </cell>
          <cell r="K359">
            <v>1641871271.5999999</v>
          </cell>
          <cell r="L359">
            <v>12859130</v>
          </cell>
          <cell r="M359">
            <v>1260818676.95</v>
          </cell>
          <cell r="N359">
            <v>218.91616954666699</v>
          </cell>
          <cell r="O359">
            <v>11</v>
          </cell>
          <cell r="P359">
            <v>100</v>
          </cell>
          <cell r="S359">
            <v>60</v>
          </cell>
          <cell r="T359" t="str">
            <v>Ноты-63</v>
          </cell>
        </row>
        <row r="360">
          <cell r="A360" t="str">
            <v>KZ8SK0512977</v>
          </cell>
          <cell r="B360" t="str">
            <v>134/n</v>
          </cell>
          <cell r="C360">
            <v>35740</v>
          </cell>
          <cell r="D360">
            <v>35769</v>
          </cell>
          <cell r="E360">
            <v>28</v>
          </cell>
          <cell r="F360">
            <v>99.14</v>
          </cell>
          <cell r="G360">
            <v>99.11</v>
          </cell>
          <cell r="H360">
            <v>11.276982045592099</v>
          </cell>
          <cell r="I360">
            <v>750000000</v>
          </cell>
          <cell r="J360">
            <v>12987596</v>
          </cell>
          <cell r="K360">
            <v>1287164480.6199999</v>
          </cell>
          <cell r="L360">
            <v>10571996</v>
          </cell>
          <cell r="M360">
            <v>1048085773.27</v>
          </cell>
          <cell r="N360">
            <v>171.62193074933299</v>
          </cell>
          <cell r="O360">
            <v>11</v>
          </cell>
          <cell r="P360">
            <v>100</v>
          </cell>
          <cell r="S360">
            <v>60</v>
          </cell>
          <cell r="T360" t="str">
            <v>Ноты-28</v>
          </cell>
        </row>
        <row r="361">
          <cell r="A361" t="str">
            <v>KZ46K1405989</v>
          </cell>
          <cell r="B361" t="str">
            <v>53/6</v>
          </cell>
          <cell r="C361">
            <v>35744</v>
          </cell>
          <cell r="D361">
            <v>35929</v>
          </cell>
          <cell r="E361">
            <v>185</v>
          </cell>
          <cell r="F361">
            <v>93.7</v>
          </cell>
          <cell r="G361">
            <v>93.62</v>
          </cell>
          <cell r="H361">
            <v>13.447171824973299</v>
          </cell>
          <cell r="I361">
            <v>700000000</v>
          </cell>
          <cell r="J361">
            <v>18053340</v>
          </cell>
          <cell r="K361">
            <v>1689686454.9100001</v>
          </cell>
          <cell r="L361">
            <v>7470621</v>
          </cell>
          <cell r="M361">
            <v>700000014.50999999</v>
          </cell>
          <cell r="N361">
            <v>241.383779272857</v>
          </cell>
          <cell r="O361">
            <v>13</v>
          </cell>
          <cell r="P361">
            <v>100</v>
          </cell>
          <cell r="S361">
            <v>30</v>
          </cell>
          <cell r="T361" t="str">
            <v>ГКО-6</v>
          </cell>
        </row>
        <row r="362">
          <cell r="A362" t="str">
            <v>KZ43K1202987</v>
          </cell>
          <cell r="B362" t="str">
            <v>159/3</v>
          </cell>
          <cell r="C362">
            <v>35745</v>
          </cell>
          <cell r="D362">
            <v>35838</v>
          </cell>
          <cell r="E362">
            <v>93</v>
          </cell>
          <cell r="F362">
            <v>97.05</v>
          </cell>
          <cell r="G362">
            <v>96.77</v>
          </cell>
          <cell r="H362">
            <v>12.158681092220499</v>
          </cell>
          <cell r="I362">
            <v>700000000</v>
          </cell>
          <cell r="J362">
            <v>7500723</v>
          </cell>
          <cell r="K362">
            <v>727819526.78999996</v>
          </cell>
          <cell r="L362">
            <v>7212544</v>
          </cell>
          <cell r="M362">
            <v>700000006.24000001</v>
          </cell>
          <cell r="N362">
            <v>103.974218112857</v>
          </cell>
          <cell r="O362">
            <v>10</v>
          </cell>
          <cell r="P362">
            <v>100</v>
          </cell>
          <cell r="S362">
            <v>30</v>
          </cell>
          <cell r="T362" t="str">
            <v>ГКО-3</v>
          </cell>
        </row>
        <row r="363">
          <cell r="A363" t="str">
            <v>KZ8EK2711973</v>
          </cell>
          <cell r="B363" t="str">
            <v>135/n</v>
          </cell>
          <cell r="C363">
            <v>35746</v>
          </cell>
          <cell r="D363">
            <v>35761</v>
          </cell>
          <cell r="E363">
            <v>14</v>
          </cell>
          <cell r="F363">
            <v>99.57</v>
          </cell>
          <cell r="G363">
            <v>99.57</v>
          </cell>
          <cell r="H363">
            <v>11.228281610927199</v>
          </cell>
          <cell r="I363">
            <v>500000000</v>
          </cell>
          <cell r="J363">
            <v>15744100</v>
          </cell>
          <cell r="K363">
            <v>1567054800</v>
          </cell>
          <cell r="L363">
            <v>6706500</v>
          </cell>
          <cell r="M363">
            <v>667771210</v>
          </cell>
          <cell r="N363">
            <v>313.41095999999999</v>
          </cell>
          <cell r="O363">
            <v>12</v>
          </cell>
          <cell r="P363">
            <v>100</v>
          </cell>
          <cell r="S363">
            <v>60</v>
          </cell>
          <cell r="T363" t="str">
            <v>Ноты-14</v>
          </cell>
        </row>
        <row r="364">
          <cell r="A364" t="str">
            <v>KZ98K0901989</v>
          </cell>
          <cell r="B364" t="str">
            <v>136/n</v>
          </cell>
          <cell r="C364">
            <v>35747</v>
          </cell>
          <cell r="D364">
            <v>35804</v>
          </cell>
          <cell r="E364">
            <v>56</v>
          </cell>
          <cell r="F364">
            <v>98.26</v>
          </cell>
          <cell r="G364">
            <v>98.22</v>
          </cell>
          <cell r="H364">
            <v>11.5102788520252</v>
          </cell>
          <cell r="I364">
            <v>500000000</v>
          </cell>
          <cell r="J364">
            <v>11871377</v>
          </cell>
          <cell r="K364">
            <v>1164674323</v>
          </cell>
          <cell r="L364">
            <v>2922704</v>
          </cell>
          <cell r="M364">
            <v>287181562.07999998</v>
          </cell>
          <cell r="N364">
            <v>232.9348646</v>
          </cell>
          <cell r="O364">
            <v>13</v>
          </cell>
          <cell r="P364">
            <v>100</v>
          </cell>
          <cell r="S364">
            <v>60</v>
          </cell>
          <cell r="T364" t="str">
            <v>Ноты-56</v>
          </cell>
        </row>
        <row r="365">
          <cell r="A365" t="str">
            <v>KZ4CK1911981</v>
          </cell>
          <cell r="B365" t="str">
            <v>17/12</v>
          </cell>
          <cell r="C365">
            <v>35751</v>
          </cell>
          <cell r="D365">
            <v>36118</v>
          </cell>
          <cell r="E365">
            <v>367</v>
          </cell>
          <cell r="F365">
            <v>87.3</v>
          </cell>
          <cell r="G365">
            <v>86.5</v>
          </cell>
          <cell r="H365">
            <v>14.547537227949601</v>
          </cell>
          <cell r="I365">
            <v>800000000</v>
          </cell>
          <cell r="J365">
            <v>9337376</v>
          </cell>
          <cell r="K365">
            <v>814937153.55999994</v>
          </cell>
          <cell r="L365">
            <v>9164229</v>
          </cell>
          <cell r="M365">
            <v>800000009.25999999</v>
          </cell>
          <cell r="N365">
            <v>101.86714419499999</v>
          </cell>
          <cell r="O365">
            <v>10</v>
          </cell>
          <cell r="P365">
            <v>100</v>
          </cell>
          <cell r="S365">
            <v>30</v>
          </cell>
          <cell r="T365" t="str">
            <v>ГКО-12</v>
          </cell>
        </row>
        <row r="366">
          <cell r="A366" t="str">
            <v>KZ43K1902982</v>
          </cell>
          <cell r="B366" t="str">
            <v>160/3</v>
          </cell>
          <cell r="C366">
            <v>35752</v>
          </cell>
          <cell r="D366">
            <v>35845</v>
          </cell>
          <cell r="E366">
            <v>93</v>
          </cell>
          <cell r="F366">
            <v>96.76</v>
          </cell>
          <cell r="G366">
            <v>96.41</v>
          </cell>
          <cell r="H366">
            <v>13.393964448119</v>
          </cell>
          <cell r="I366">
            <v>750000000</v>
          </cell>
          <cell r="J366">
            <v>7208343</v>
          </cell>
          <cell r="K366">
            <v>697032520.14999998</v>
          </cell>
          <cell r="L366">
            <v>6291124</v>
          </cell>
          <cell r="M366">
            <v>608725287.77999997</v>
          </cell>
          <cell r="N366">
            <v>92.937669353333305</v>
          </cell>
          <cell r="O366">
            <v>10</v>
          </cell>
          <cell r="P366">
            <v>100</v>
          </cell>
          <cell r="S366">
            <v>30</v>
          </cell>
          <cell r="T366" t="str">
            <v>ГКО-3</v>
          </cell>
        </row>
        <row r="367">
          <cell r="A367" t="str">
            <v>KZ98K1601984</v>
          </cell>
          <cell r="B367" t="str">
            <v>137/n</v>
          </cell>
          <cell r="C367">
            <v>35754</v>
          </cell>
          <cell r="D367">
            <v>35811</v>
          </cell>
          <cell r="E367">
            <v>56</v>
          </cell>
          <cell r="F367">
            <v>98.25</v>
          </cell>
          <cell r="G367">
            <v>98.12</v>
          </cell>
          <cell r="H367">
            <v>11.577608142493601</v>
          </cell>
          <cell r="I367">
            <v>200000000</v>
          </cell>
          <cell r="J367">
            <v>3527323</v>
          </cell>
          <cell r="K367">
            <v>345500649.94999999</v>
          </cell>
          <cell r="L367">
            <v>1297574</v>
          </cell>
          <cell r="M367">
            <v>127482698.08</v>
          </cell>
          <cell r="N367">
            <v>172.75032497500001</v>
          </cell>
          <cell r="O367">
            <v>7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KZ46K2805989</v>
          </cell>
          <cell r="B368" t="str">
            <v>54/6</v>
          </cell>
          <cell r="C368">
            <v>35758</v>
          </cell>
          <cell r="D368">
            <v>35943</v>
          </cell>
          <cell r="E368">
            <v>185</v>
          </cell>
          <cell r="F368">
            <v>93.43</v>
          </cell>
          <cell r="G368">
            <v>93.14</v>
          </cell>
          <cell r="H368">
            <v>14.0640051375361</v>
          </cell>
          <cell r="I368">
            <v>800000000</v>
          </cell>
          <cell r="J368">
            <v>11849510</v>
          </cell>
          <cell r="K368">
            <v>1103067856.3599999</v>
          </cell>
          <cell r="L368">
            <v>7269067</v>
          </cell>
          <cell r="M368">
            <v>679192226.95000005</v>
          </cell>
          <cell r="N368">
            <v>137.88348204499999</v>
          </cell>
          <cell r="O368">
            <v>10</v>
          </cell>
          <cell r="P368">
            <v>100</v>
          </cell>
          <cell r="S368">
            <v>30</v>
          </cell>
          <cell r="T368" t="str">
            <v>ГКО-6</v>
          </cell>
        </row>
        <row r="369">
          <cell r="A369" t="str">
            <v>KZ43K2602987</v>
          </cell>
          <cell r="B369" t="str">
            <v>161/3</v>
          </cell>
          <cell r="C369">
            <v>35759</v>
          </cell>
          <cell r="D369">
            <v>35852</v>
          </cell>
          <cell r="E369">
            <v>93</v>
          </cell>
          <cell r="F369">
            <v>96.66</v>
          </cell>
          <cell r="G369">
            <v>96.47</v>
          </cell>
          <cell r="H369">
            <v>13.821642871922201</v>
          </cell>
          <cell r="I369">
            <v>800000000</v>
          </cell>
          <cell r="J369">
            <v>10429322</v>
          </cell>
          <cell r="K369">
            <v>1005511327.97</v>
          </cell>
          <cell r="L369">
            <v>6484324</v>
          </cell>
          <cell r="M369">
            <v>626773983.03999996</v>
          </cell>
          <cell r="N369">
            <v>125.68891599625</v>
          </cell>
          <cell r="O369">
            <v>14</v>
          </cell>
          <cell r="P369">
            <v>100</v>
          </cell>
          <cell r="S369">
            <v>30</v>
          </cell>
          <cell r="T369" t="str">
            <v>ГКО-3</v>
          </cell>
        </row>
        <row r="370">
          <cell r="A370" t="str">
            <v>KZ96K0901983</v>
          </cell>
          <cell r="B370" t="str">
            <v>138/n</v>
          </cell>
          <cell r="C370">
            <v>35761</v>
          </cell>
          <cell r="D370">
            <v>35804</v>
          </cell>
          <cell r="E370">
            <v>42</v>
          </cell>
          <cell r="F370">
            <v>98.69</v>
          </cell>
          <cell r="G370">
            <v>98.63</v>
          </cell>
          <cell r="H370">
            <v>11.5040362076536</v>
          </cell>
          <cell r="I370">
            <v>500000000</v>
          </cell>
          <cell r="J370">
            <v>8480486</v>
          </cell>
          <cell r="K370">
            <v>835781745.88999999</v>
          </cell>
          <cell r="L370">
            <v>3797353</v>
          </cell>
          <cell r="M370">
            <v>374762967.70999998</v>
          </cell>
          <cell r="N370">
            <v>167.156349178</v>
          </cell>
          <cell r="O370">
            <v>13</v>
          </cell>
          <cell r="P370">
            <v>100</v>
          </cell>
          <cell r="S370">
            <v>60</v>
          </cell>
          <cell r="T370" t="str">
            <v>Ноты-42</v>
          </cell>
        </row>
        <row r="371">
          <cell r="A371" t="str">
            <v>KZ43K0503989</v>
          </cell>
          <cell r="B371" t="str">
            <v>162/3</v>
          </cell>
          <cell r="C371">
            <v>35766</v>
          </cell>
          <cell r="D371">
            <v>35859</v>
          </cell>
          <cell r="E371">
            <v>93</v>
          </cell>
          <cell r="F371">
            <v>96.67</v>
          </cell>
          <cell r="G371">
            <v>96.51</v>
          </cell>
          <cell r="H371">
            <v>13.778835212578899</v>
          </cell>
          <cell r="I371">
            <v>400000000</v>
          </cell>
          <cell r="J371">
            <v>9380943</v>
          </cell>
          <cell r="K371">
            <v>905617370.38</v>
          </cell>
          <cell r="L371">
            <v>6439446</v>
          </cell>
          <cell r="M371">
            <v>622487486.42999995</v>
          </cell>
          <cell r="N371">
            <v>226.404342595</v>
          </cell>
          <cell r="O371">
            <v>11</v>
          </cell>
          <cell r="P371">
            <v>100</v>
          </cell>
          <cell r="S371">
            <v>30</v>
          </cell>
          <cell r="T371" t="str">
            <v>ГКО-3</v>
          </cell>
        </row>
        <row r="372">
          <cell r="A372" t="str">
            <v>KZ8EK1812970</v>
          </cell>
          <cell r="B372" t="str">
            <v>139/n</v>
          </cell>
          <cell r="C372">
            <v>35767</v>
          </cell>
          <cell r="D372">
            <v>35782</v>
          </cell>
          <cell r="E372">
            <v>14</v>
          </cell>
          <cell r="F372">
            <v>99.58</v>
          </cell>
          <cell r="G372">
            <v>99.57</v>
          </cell>
          <cell r="H372">
            <v>10.9660574412533</v>
          </cell>
          <cell r="I372">
            <v>400000000</v>
          </cell>
          <cell r="J372">
            <v>12619577</v>
          </cell>
          <cell r="K372">
            <v>1256065597.4000001</v>
          </cell>
          <cell r="L372">
            <v>5183387</v>
          </cell>
          <cell r="M372">
            <v>516154085.74000001</v>
          </cell>
          <cell r="N372">
            <v>314.01639934999997</v>
          </cell>
          <cell r="O372">
            <v>11</v>
          </cell>
          <cell r="P372">
            <v>100</v>
          </cell>
          <cell r="S372">
            <v>60</v>
          </cell>
          <cell r="T372" t="str">
            <v>Ноты-14</v>
          </cell>
        </row>
        <row r="373">
          <cell r="A373" t="str">
            <v>KZ98K3001985</v>
          </cell>
          <cell r="B373" t="str">
            <v>140/n</v>
          </cell>
          <cell r="C373">
            <v>35768</v>
          </cell>
          <cell r="D373">
            <v>35825</v>
          </cell>
          <cell r="E373">
            <v>56</v>
          </cell>
          <cell r="F373">
            <v>98.26</v>
          </cell>
          <cell r="G373">
            <v>98.11</v>
          </cell>
          <cell r="H373">
            <v>11.5102788520252</v>
          </cell>
          <cell r="I373">
            <v>400000000</v>
          </cell>
          <cell r="J373">
            <v>10521048</v>
          </cell>
          <cell r="K373">
            <v>1032360970.21</v>
          </cell>
          <cell r="L373">
            <v>6935796</v>
          </cell>
          <cell r="M373">
            <v>681499400.66999996</v>
          </cell>
          <cell r="N373">
            <v>258.0902425525</v>
          </cell>
          <cell r="O373">
            <v>8</v>
          </cell>
          <cell r="P373">
            <v>100</v>
          </cell>
          <cell r="S373">
            <v>60</v>
          </cell>
          <cell r="T373" t="str">
            <v>Ноты-56</v>
          </cell>
        </row>
        <row r="374">
          <cell r="A374" t="str">
            <v>KZ46K1106983</v>
          </cell>
          <cell r="B374" t="str">
            <v>55/6</v>
          </cell>
          <cell r="C374">
            <v>35772</v>
          </cell>
          <cell r="D374">
            <v>35957</v>
          </cell>
          <cell r="E374">
            <v>185</v>
          </cell>
          <cell r="F374">
            <v>93.38</v>
          </cell>
          <cell r="G374">
            <v>93.24</v>
          </cell>
          <cell r="H374">
            <v>14.1786249732277</v>
          </cell>
          <cell r="I374">
            <v>400000000</v>
          </cell>
          <cell r="J374">
            <v>8977099</v>
          </cell>
          <cell r="K374">
            <v>836726162.50999999</v>
          </cell>
          <cell r="L374">
            <v>4924711</v>
          </cell>
          <cell r="M374">
            <v>459761733.38</v>
          </cell>
          <cell r="N374">
            <v>209.1815406275</v>
          </cell>
          <cell r="O374">
            <v>11</v>
          </cell>
          <cell r="P374">
            <v>100</v>
          </cell>
          <cell r="S374">
            <v>30</v>
          </cell>
          <cell r="T374" t="str">
            <v>ГКО-6</v>
          </cell>
        </row>
        <row r="375">
          <cell r="A375" t="str">
            <v>KZ43K1203985</v>
          </cell>
          <cell r="B375" t="str">
            <v>163/3</v>
          </cell>
          <cell r="C375">
            <v>35773</v>
          </cell>
          <cell r="D375">
            <v>35866</v>
          </cell>
          <cell r="E375">
            <v>93</v>
          </cell>
          <cell r="F375">
            <v>96.66</v>
          </cell>
          <cell r="G375">
            <v>96.56</v>
          </cell>
          <cell r="H375">
            <v>13.821642871922201</v>
          </cell>
          <cell r="I375">
            <v>500000000</v>
          </cell>
          <cell r="J375">
            <v>10913820</v>
          </cell>
          <cell r="K375">
            <v>1053386587.72</v>
          </cell>
          <cell r="L375">
            <v>6096502</v>
          </cell>
          <cell r="M375">
            <v>589262077.11000001</v>
          </cell>
          <cell r="N375">
            <v>210.677317544</v>
          </cell>
          <cell r="O375">
            <v>13</v>
          </cell>
          <cell r="P375">
            <v>100</v>
          </cell>
          <cell r="S375">
            <v>30</v>
          </cell>
          <cell r="T375" t="str">
            <v>ГКО-3</v>
          </cell>
        </row>
        <row r="376">
          <cell r="A376" t="str">
            <v>KZ95K1601980</v>
          </cell>
          <cell r="B376" t="str">
            <v>141/n</v>
          </cell>
          <cell r="C376">
            <v>35775</v>
          </cell>
          <cell r="D376">
            <v>35811</v>
          </cell>
          <cell r="E376">
            <v>35</v>
          </cell>
          <cell r="F376">
            <v>98.85</v>
          </cell>
          <cell r="G376">
            <v>98.64</v>
          </cell>
          <cell r="H376">
            <v>12.0991401112798</v>
          </cell>
          <cell r="I376">
            <v>200000000</v>
          </cell>
          <cell r="J376">
            <v>3971080</v>
          </cell>
          <cell r="K376">
            <v>392293967.81</v>
          </cell>
          <cell r="L376">
            <v>3361080</v>
          </cell>
          <cell r="M376">
            <v>332241501.17000002</v>
          </cell>
          <cell r="N376">
            <v>196.14698390500001</v>
          </cell>
          <cell r="O376">
            <v>10</v>
          </cell>
          <cell r="P376">
            <v>100</v>
          </cell>
          <cell r="S376">
            <v>60</v>
          </cell>
          <cell r="T376" t="str">
            <v>Ноты-35</v>
          </cell>
        </row>
        <row r="377">
          <cell r="A377" t="str">
            <v>KZ4CK1712983</v>
          </cell>
          <cell r="B377" t="str">
            <v>18/12</v>
          </cell>
          <cell r="C377">
            <v>35777</v>
          </cell>
          <cell r="D377">
            <v>36146</v>
          </cell>
          <cell r="E377">
            <v>367</v>
          </cell>
          <cell r="F377">
            <v>86.92</v>
          </cell>
          <cell r="G377">
            <v>86.47</v>
          </cell>
          <cell r="H377">
            <v>15.0483202945237</v>
          </cell>
          <cell r="I377">
            <v>400000000</v>
          </cell>
          <cell r="J377">
            <v>5467672</v>
          </cell>
          <cell r="K377">
            <v>461236701.80000001</v>
          </cell>
          <cell r="L377">
            <v>1139708</v>
          </cell>
          <cell r="M377">
            <v>99062191.75</v>
          </cell>
          <cell r="N377">
            <v>115.30917545</v>
          </cell>
          <cell r="O377">
            <v>9</v>
          </cell>
          <cell r="P377">
            <v>100</v>
          </cell>
          <cell r="S377">
            <v>30</v>
          </cell>
          <cell r="T377" t="str">
            <v>ГКО-12</v>
          </cell>
        </row>
        <row r="378">
          <cell r="A378" t="str">
            <v>KZ43K1903980</v>
          </cell>
          <cell r="B378" t="str">
            <v>164/3</v>
          </cell>
          <cell r="C378">
            <v>35777</v>
          </cell>
          <cell r="D378">
            <v>35873</v>
          </cell>
          <cell r="E378">
            <v>93</v>
          </cell>
          <cell r="F378">
            <v>96.56</v>
          </cell>
          <cell r="G378">
            <v>96.28</v>
          </cell>
          <cell r="H378">
            <v>14.2502071251036</v>
          </cell>
          <cell r="I378">
            <v>500000000</v>
          </cell>
          <cell r="J378">
            <v>6419027</v>
          </cell>
          <cell r="K378">
            <v>617611215.25</v>
          </cell>
          <cell r="L378">
            <v>3668843</v>
          </cell>
          <cell r="M378">
            <v>354258503.97000003</v>
          </cell>
          <cell r="N378">
            <v>123.52224305</v>
          </cell>
          <cell r="O378">
            <v>9</v>
          </cell>
          <cell r="P378">
            <v>100</v>
          </cell>
          <cell r="S378">
            <v>30</v>
          </cell>
          <cell r="T378" t="str">
            <v>ГКО-3</v>
          </cell>
        </row>
        <row r="379">
          <cell r="A379" t="str">
            <v>KZ8SK1601985</v>
          </cell>
          <cell r="B379" t="str">
            <v>142/n</v>
          </cell>
          <cell r="C379">
            <v>35782</v>
          </cell>
          <cell r="D379">
            <v>35811</v>
          </cell>
          <cell r="E379">
            <v>28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1000000000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Ноты-28</v>
          </cell>
        </row>
        <row r="380">
          <cell r="A380" t="str">
            <v>KZ46K2506983</v>
          </cell>
          <cell r="B380" t="str">
            <v>56/6</v>
          </cell>
          <cell r="C380">
            <v>35786</v>
          </cell>
          <cell r="D380">
            <v>35971</v>
          </cell>
          <cell r="E380">
            <v>185</v>
          </cell>
          <cell r="F380">
            <v>92.83</v>
          </cell>
          <cell r="G380">
            <v>91.33</v>
          </cell>
          <cell r="H380">
            <v>15.447592373155199</v>
          </cell>
          <cell r="I380">
            <v>500000000</v>
          </cell>
          <cell r="J380">
            <v>3825704</v>
          </cell>
          <cell r="K380">
            <v>355153670.63999999</v>
          </cell>
          <cell r="L380">
            <v>3825704</v>
          </cell>
          <cell r="M380">
            <v>355153670.63999999</v>
          </cell>
          <cell r="N380">
            <v>71.030734128000006</v>
          </cell>
          <cell r="O380">
            <v>6</v>
          </cell>
          <cell r="P380">
            <v>100</v>
          </cell>
          <cell r="S380">
            <v>30</v>
          </cell>
          <cell r="T380" t="str">
            <v>ГКО-6</v>
          </cell>
        </row>
        <row r="381">
          <cell r="A381" t="str">
            <v>KZ43K2603985</v>
          </cell>
          <cell r="B381" t="str">
            <v>165/3</v>
          </cell>
          <cell r="C381">
            <v>35787</v>
          </cell>
          <cell r="D381">
            <v>35880</v>
          </cell>
          <cell r="E381">
            <v>93</v>
          </cell>
          <cell r="F381">
            <v>96.35</v>
          </cell>
          <cell r="G381">
            <v>96.01</v>
          </cell>
          <cell r="H381">
            <v>15.153087701089801</v>
          </cell>
          <cell r="I381">
            <v>500000000</v>
          </cell>
          <cell r="J381">
            <v>5251906</v>
          </cell>
          <cell r="K381">
            <v>504447781</v>
          </cell>
          <cell r="L381">
            <v>3481026</v>
          </cell>
          <cell r="M381">
            <v>335388394.25</v>
          </cell>
          <cell r="N381">
            <v>100.8895562</v>
          </cell>
          <cell r="O381">
            <v>13</v>
          </cell>
          <cell r="P381">
            <v>100</v>
          </cell>
          <cell r="S381">
            <v>30</v>
          </cell>
          <cell r="T381" t="str">
            <v>ГКО-3</v>
          </cell>
        </row>
        <row r="382">
          <cell r="A382" t="str">
            <v>KZ8LK1501982</v>
          </cell>
          <cell r="B382" t="str">
            <v>143/n</v>
          </cell>
          <cell r="C382">
            <v>35788</v>
          </cell>
          <cell r="D382">
            <v>35810</v>
          </cell>
          <cell r="E382">
            <v>21</v>
          </cell>
          <cell r="I382">
            <v>750000000</v>
          </cell>
          <cell r="O382">
            <v>0</v>
          </cell>
          <cell r="P382">
            <v>100</v>
          </cell>
          <cell r="S382">
            <v>40</v>
          </cell>
          <cell r="T382" t="str">
            <v>Ноты-21</v>
          </cell>
        </row>
        <row r="383">
          <cell r="A383" t="str">
            <v>KZ8SK2301981</v>
          </cell>
          <cell r="B383" t="str">
            <v>144/n</v>
          </cell>
          <cell r="C383">
            <v>35789</v>
          </cell>
          <cell r="D383">
            <v>35818</v>
          </cell>
          <cell r="E383">
            <v>28</v>
          </cell>
          <cell r="F383">
            <v>98.85</v>
          </cell>
          <cell r="G383">
            <v>98.64</v>
          </cell>
          <cell r="H383">
            <v>15.1239251390997</v>
          </cell>
          <cell r="I383">
            <v>750000000</v>
          </cell>
          <cell r="J383">
            <v>15319752</v>
          </cell>
          <cell r="K383">
            <v>1513744985.5699999</v>
          </cell>
          <cell r="L383">
            <v>13749552</v>
          </cell>
          <cell r="M383">
            <v>1359136747.25</v>
          </cell>
          <cell r="N383">
            <v>201.83266474266699</v>
          </cell>
          <cell r="O383">
            <v>11</v>
          </cell>
          <cell r="P383">
            <v>100</v>
          </cell>
          <cell r="S383">
            <v>40</v>
          </cell>
          <cell r="T383" t="str">
            <v>Ноты-28</v>
          </cell>
        </row>
        <row r="384">
          <cell r="A384" t="str">
            <v>KZ43K0204984</v>
          </cell>
          <cell r="B384" t="str">
            <v>166/3</v>
          </cell>
          <cell r="C384">
            <v>35794</v>
          </cell>
          <cell r="D384">
            <v>35887</v>
          </cell>
          <cell r="E384">
            <v>93</v>
          </cell>
          <cell r="F384">
            <v>96.35</v>
          </cell>
          <cell r="H384">
            <v>15.153087701089801</v>
          </cell>
          <cell r="I384">
            <v>500000000</v>
          </cell>
          <cell r="J384">
            <v>5189414</v>
          </cell>
          <cell r="K384">
            <v>500000038.89999998</v>
          </cell>
          <cell r="L384">
            <v>5189414</v>
          </cell>
          <cell r="M384">
            <v>500000038.89999998</v>
          </cell>
          <cell r="N384">
            <v>100.00000778</v>
          </cell>
          <cell r="O384">
            <v>1</v>
          </cell>
          <cell r="P384">
            <v>100</v>
          </cell>
          <cell r="T384" t="str">
            <v>ГКО-3</v>
          </cell>
        </row>
        <row r="385">
          <cell r="A385" t="str">
            <v>KZ85K0501984</v>
          </cell>
          <cell r="B385" t="str">
            <v>145/n</v>
          </cell>
          <cell r="C385">
            <v>35795</v>
          </cell>
          <cell r="D385">
            <v>35800</v>
          </cell>
          <cell r="E385">
            <v>5</v>
          </cell>
          <cell r="F385">
            <v>99.85</v>
          </cell>
          <cell r="G385">
            <v>99.82</v>
          </cell>
          <cell r="H385">
            <v>10.94</v>
          </cell>
          <cell r="I385">
            <v>1500000000</v>
          </cell>
          <cell r="J385">
            <v>23585815</v>
          </cell>
          <cell r="K385">
            <v>2354116105.5900002</v>
          </cell>
          <cell r="L385">
            <v>17365192</v>
          </cell>
          <cell r="M385">
            <v>1733871111.2</v>
          </cell>
          <cell r="N385">
            <v>156.941073706</v>
          </cell>
          <cell r="O385">
            <v>10</v>
          </cell>
          <cell r="P385">
            <v>100</v>
          </cell>
          <cell r="S385">
            <v>40</v>
          </cell>
          <cell r="T385" t="str">
            <v>Ноты-05</v>
          </cell>
        </row>
        <row r="386">
          <cell r="A386" t="str">
            <v>KZ46K0907985</v>
          </cell>
          <cell r="B386" t="str">
            <v>57/6</v>
          </cell>
          <cell r="C386">
            <v>35800</v>
          </cell>
          <cell r="D386">
            <v>35985</v>
          </cell>
          <cell r="E386">
            <v>185</v>
          </cell>
          <cell r="F386">
            <v>93.01</v>
          </cell>
          <cell r="G386">
            <v>92.73</v>
          </cell>
          <cell r="H386">
            <v>15.030641866466</v>
          </cell>
          <cell r="I386">
            <v>350000000</v>
          </cell>
          <cell r="J386">
            <v>12277866</v>
          </cell>
          <cell r="K386">
            <v>1135603100.3800001</v>
          </cell>
          <cell r="L386">
            <v>6501524</v>
          </cell>
          <cell r="M386">
            <v>604684673.37</v>
          </cell>
          <cell r="N386">
            <v>324.45802867999998</v>
          </cell>
          <cell r="O386">
            <v>12</v>
          </cell>
          <cell r="P386">
            <v>100</v>
          </cell>
          <cell r="S386">
            <v>30</v>
          </cell>
          <cell r="T386" t="str">
            <v>ГКО-6</v>
          </cell>
        </row>
        <row r="387">
          <cell r="A387" t="str">
            <v>KZ6AK3112A74</v>
          </cell>
          <cell r="B387" t="str">
            <v>1/120</v>
          </cell>
          <cell r="C387">
            <v>35800</v>
          </cell>
          <cell r="D387">
            <v>35971</v>
          </cell>
          <cell r="E387">
            <v>171</v>
          </cell>
          <cell r="H387">
            <v>9.75</v>
          </cell>
          <cell r="L387">
            <v>36850374</v>
          </cell>
          <cell r="M387">
            <v>36850374000</v>
          </cell>
          <cell r="O387">
            <v>1</v>
          </cell>
          <cell r="P387">
            <v>1000</v>
          </cell>
          <cell r="T387" t="str">
            <v>ГСКО-120</v>
          </cell>
        </row>
        <row r="388">
          <cell r="A388" t="str">
            <v>KZ43K0904989</v>
          </cell>
          <cell r="B388" t="str">
            <v>167/3</v>
          </cell>
          <cell r="C388">
            <v>35801</v>
          </cell>
          <cell r="D388">
            <v>35894</v>
          </cell>
          <cell r="E388">
            <v>93</v>
          </cell>
          <cell r="F388">
            <v>96.5</v>
          </cell>
          <cell r="G388">
            <v>96.37</v>
          </cell>
          <cell r="H388">
            <v>14.507772020725399</v>
          </cell>
          <cell r="I388">
            <v>350000000</v>
          </cell>
          <cell r="J388">
            <v>13663921</v>
          </cell>
          <cell r="K388">
            <v>1316267852.8</v>
          </cell>
          <cell r="L388">
            <v>7121657</v>
          </cell>
          <cell r="M388">
            <v>687210031.62</v>
          </cell>
          <cell r="N388">
            <v>376.07652937142899</v>
          </cell>
          <cell r="O388">
            <v>11</v>
          </cell>
          <cell r="P388">
            <v>100</v>
          </cell>
          <cell r="S388">
            <v>30</v>
          </cell>
          <cell r="T388" t="str">
            <v>ГКО-3</v>
          </cell>
        </row>
        <row r="389">
          <cell r="A389" t="str">
            <v>KZ8EK2201983</v>
          </cell>
          <cell r="B389" t="str">
            <v>146/n</v>
          </cell>
          <cell r="C389">
            <v>35802</v>
          </cell>
          <cell r="D389">
            <v>35817</v>
          </cell>
          <cell r="E389">
            <v>14</v>
          </cell>
          <cell r="F389">
            <v>99.53</v>
          </cell>
          <cell r="G389">
            <v>99.38</v>
          </cell>
          <cell r="H389">
            <v>12.277705214508201</v>
          </cell>
          <cell r="I389">
            <v>1000000000</v>
          </cell>
          <cell r="J389">
            <v>9414402</v>
          </cell>
          <cell r="K389">
            <v>936469905.87</v>
          </cell>
          <cell r="L389">
            <v>8169502</v>
          </cell>
          <cell r="M389">
            <v>813088196.76999998</v>
          </cell>
          <cell r="N389">
            <v>93.646990587000005</v>
          </cell>
          <cell r="O389">
            <v>11</v>
          </cell>
          <cell r="P389">
            <v>100</v>
          </cell>
          <cell r="S389">
            <v>40</v>
          </cell>
          <cell r="T389" t="str">
            <v>Ноты-14</v>
          </cell>
        </row>
        <row r="390">
          <cell r="A390" t="str">
            <v>KZ87K1601987</v>
          </cell>
          <cell r="B390" t="str">
            <v>147/n</v>
          </cell>
          <cell r="C390">
            <v>35803</v>
          </cell>
          <cell r="D390">
            <v>35811</v>
          </cell>
          <cell r="E390">
            <v>7</v>
          </cell>
          <cell r="F390">
            <v>99.75</v>
          </cell>
          <cell r="G390">
            <v>99.7</v>
          </cell>
          <cell r="H390">
            <v>13.0325814536341</v>
          </cell>
          <cell r="I390">
            <v>1000000000</v>
          </cell>
          <cell r="J390">
            <v>12206940</v>
          </cell>
          <cell r="K390">
            <v>1217410288.3199999</v>
          </cell>
          <cell r="L390">
            <v>10345982</v>
          </cell>
          <cell r="M390">
            <v>1031977040.9299999</v>
          </cell>
          <cell r="N390">
            <v>121.741028832</v>
          </cell>
          <cell r="O390">
            <v>14</v>
          </cell>
          <cell r="P390">
            <v>100</v>
          </cell>
          <cell r="S390">
            <v>40</v>
          </cell>
          <cell r="T390" t="str">
            <v>Ноты-07</v>
          </cell>
        </row>
        <row r="391">
          <cell r="A391" t="str">
            <v>KZ4CK1401991</v>
          </cell>
          <cell r="B391" t="str">
            <v>19/12</v>
          </cell>
          <cell r="C391">
            <v>35807</v>
          </cell>
          <cell r="D391">
            <v>36174</v>
          </cell>
          <cell r="E391">
            <v>367</v>
          </cell>
          <cell r="F391">
            <v>86.95</v>
          </cell>
          <cell r="G391">
            <v>86.45</v>
          </cell>
          <cell r="H391">
            <v>15.0086256469235</v>
          </cell>
          <cell r="I391">
            <v>400000000</v>
          </cell>
          <cell r="J391">
            <v>9793304</v>
          </cell>
          <cell r="K391">
            <v>840297627.39999998</v>
          </cell>
          <cell r="L391">
            <v>4696619</v>
          </cell>
          <cell r="M391">
            <v>408378787.39999998</v>
          </cell>
          <cell r="N391">
            <v>210.07440685</v>
          </cell>
          <cell r="O391">
            <v>12</v>
          </cell>
          <cell r="P391">
            <v>100</v>
          </cell>
          <cell r="S391">
            <v>30</v>
          </cell>
          <cell r="T391" t="str">
            <v>ГКО-12</v>
          </cell>
        </row>
        <row r="392">
          <cell r="A392" t="str">
            <v>KZ43K1604984</v>
          </cell>
          <cell r="B392" t="str">
            <v>168/3</v>
          </cell>
          <cell r="C392">
            <v>35808</v>
          </cell>
          <cell r="D392">
            <v>35901</v>
          </cell>
          <cell r="E392">
            <v>93</v>
          </cell>
          <cell r="F392">
            <v>96.43</v>
          </cell>
          <cell r="G392">
            <v>96.29</v>
          </cell>
          <cell r="H392">
            <v>14.808669501192499</v>
          </cell>
          <cell r="I392">
            <v>500000000</v>
          </cell>
          <cell r="J392">
            <v>7826863</v>
          </cell>
          <cell r="K392">
            <v>753647501.87</v>
          </cell>
          <cell r="L392">
            <v>5233342</v>
          </cell>
          <cell r="M392">
            <v>504654473.83999997</v>
          </cell>
          <cell r="N392">
            <v>150.729500374</v>
          </cell>
          <cell r="O392">
            <v>11</v>
          </cell>
          <cell r="P392">
            <v>100</v>
          </cell>
          <cell r="S392">
            <v>30</v>
          </cell>
          <cell r="T392" t="str">
            <v>ГКО-3</v>
          </cell>
        </row>
        <row r="393">
          <cell r="A393" t="str">
            <v>KZ8EK2901988</v>
          </cell>
          <cell r="B393" t="str">
            <v>148/n</v>
          </cell>
          <cell r="C393">
            <v>35809</v>
          </cell>
          <cell r="D393">
            <v>35824</v>
          </cell>
          <cell r="E393">
            <v>14</v>
          </cell>
          <cell r="F393">
            <v>99.43</v>
          </cell>
          <cell r="G393">
            <v>99.37</v>
          </cell>
          <cell r="H393">
            <v>14.9049582620938</v>
          </cell>
          <cell r="I393">
            <v>500000000</v>
          </cell>
          <cell r="J393">
            <v>2896255</v>
          </cell>
          <cell r="K393">
            <v>287713762.75</v>
          </cell>
          <cell r="L393">
            <v>1931428</v>
          </cell>
          <cell r="M393">
            <v>192035950.13999999</v>
          </cell>
          <cell r="N393">
            <v>57.542752550000003</v>
          </cell>
          <cell r="O393">
            <v>5</v>
          </cell>
          <cell r="P393">
            <v>100</v>
          </cell>
          <cell r="S393">
            <v>40</v>
          </cell>
          <cell r="T393" t="str">
            <v>Ноты-14</v>
          </cell>
        </row>
        <row r="394">
          <cell r="A394" t="str">
            <v>KZ87K2301983</v>
          </cell>
          <cell r="B394" t="str">
            <v>149/n</v>
          </cell>
          <cell r="C394">
            <v>35810</v>
          </cell>
          <cell r="D394">
            <v>35818</v>
          </cell>
          <cell r="E394">
            <v>7</v>
          </cell>
          <cell r="F394">
            <v>99.69</v>
          </cell>
          <cell r="G394">
            <v>99.64</v>
          </cell>
          <cell r="H394">
            <v>16.1701273949244</v>
          </cell>
          <cell r="I394">
            <v>1000000000</v>
          </cell>
          <cell r="J394">
            <v>5784937</v>
          </cell>
          <cell r="K394">
            <v>576708721.78999996</v>
          </cell>
          <cell r="L394">
            <v>5684937</v>
          </cell>
          <cell r="M394">
            <v>566745721.78999996</v>
          </cell>
          <cell r="N394">
            <v>57.670872179</v>
          </cell>
          <cell r="O394">
            <v>10</v>
          </cell>
          <cell r="P394">
            <v>100</v>
          </cell>
          <cell r="S394">
            <v>40</v>
          </cell>
          <cell r="T394" t="str">
            <v>Ноты-07</v>
          </cell>
        </row>
        <row r="395">
          <cell r="A395" t="str">
            <v>KZ46K2307986</v>
          </cell>
          <cell r="B395" t="str">
            <v>58/6</v>
          </cell>
          <cell r="C395">
            <v>35814</v>
          </cell>
          <cell r="D395">
            <v>35999</v>
          </cell>
          <cell r="E395">
            <v>185</v>
          </cell>
          <cell r="F395">
            <v>92.72</v>
          </cell>
          <cell r="G395">
            <v>92.57</v>
          </cell>
          <cell r="H395">
            <v>15.703192407247601</v>
          </cell>
          <cell r="I395">
            <v>600000000</v>
          </cell>
          <cell r="J395">
            <v>2850246</v>
          </cell>
          <cell r="K395">
            <v>261292301.55000001</v>
          </cell>
          <cell r="L395">
            <v>1134365</v>
          </cell>
          <cell r="M395">
            <v>105177110.05</v>
          </cell>
          <cell r="N395">
            <v>43.548716925000001</v>
          </cell>
          <cell r="O395">
            <v>7</v>
          </cell>
          <cell r="P395">
            <v>100</v>
          </cell>
          <cell r="S395">
            <v>30</v>
          </cell>
          <cell r="T395" t="str">
            <v>ГКО-6</v>
          </cell>
        </row>
        <row r="396">
          <cell r="A396" t="str">
            <v>KZ43K2304980</v>
          </cell>
          <cell r="B396" t="str">
            <v>169/3</v>
          </cell>
          <cell r="C396">
            <v>35815</v>
          </cell>
          <cell r="D396">
            <v>35908</v>
          </cell>
          <cell r="E396">
            <v>93</v>
          </cell>
          <cell r="F396">
            <v>96.39</v>
          </cell>
          <cell r="G396">
            <v>96.25</v>
          </cell>
          <cell r="H396">
            <v>14.980807137669901</v>
          </cell>
          <cell r="I396">
            <v>600000000</v>
          </cell>
          <cell r="J396">
            <v>2825800</v>
          </cell>
          <cell r="K396">
            <v>269986475.51999998</v>
          </cell>
          <cell r="L396">
            <v>650800</v>
          </cell>
          <cell r="M396">
            <v>62731403.32</v>
          </cell>
          <cell r="N396">
            <v>44.99774592</v>
          </cell>
          <cell r="O396">
            <v>8</v>
          </cell>
          <cell r="P396">
            <v>100</v>
          </cell>
          <cell r="S396">
            <v>30</v>
          </cell>
          <cell r="T396" t="str">
            <v>ГКО-3</v>
          </cell>
        </row>
        <row r="397">
          <cell r="A397" t="str">
            <v>KZ87K2901980</v>
          </cell>
          <cell r="B397" t="str">
            <v>150/n</v>
          </cell>
          <cell r="C397">
            <v>35816</v>
          </cell>
          <cell r="D397">
            <v>35824</v>
          </cell>
          <cell r="E397">
            <v>7</v>
          </cell>
          <cell r="F397">
            <v>99.69</v>
          </cell>
          <cell r="G397">
            <v>99.67</v>
          </cell>
          <cell r="H397">
            <v>16.1701273949244</v>
          </cell>
          <cell r="I397">
            <v>1000000000</v>
          </cell>
          <cell r="J397">
            <v>1919451</v>
          </cell>
          <cell r="K397">
            <v>191234842.53</v>
          </cell>
          <cell r="L397">
            <v>644451</v>
          </cell>
          <cell r="M397">
            <v>64244892.530000001</v>
          </cell>
          <cell r="N397">
            <v>19.123484253000001</v>
          </cell>
          <cell r="O397">
            <v>6</v>
          </cell>
          <cell r="P397">
            <v>100</v>
          </cell>
          <cell r="S397">
            <v>40</v>
          </cell>
          <cell r="T397" t="str">
            <v>Ноты-07</v>
          </cell>
        </row>
        <row r="398">
          <cell r="A398" t="str">
            <v>KZ8EK0602984</v>
          </cell>
          <cell r="B398" t="str">
            <v>151/n</v>
          </cell>
          <cell r="C398">
            <v>35817</v>
          </cell>
          <cell r="D398">
            <v>35832</v>
          </cell>
          <cell r="E398">
            <v>14</v>
          </cell>
          <cell r="F398">
            <v>99.38</v>
          </cell>
          <cell r="G398">
            <v>99.3</v>
          </cell>
          <cell r="H398">
            <v>16.2205675186155</v>
          </cell>
          <cell r="I398">
            <v>1000000000</v>
          </cell>
          <cell r="J398">
            <v>7467760</v>
          </cell>
          <cell r="K398">
            <v>741793917.67999995</v>
          </cell>
          <cell r="L398">
            <v>5837760</v>
          </cell>
          <cell r="M398">
            <v>580169475.48000002</v>
          </cell>
          <cell r="N398">
            <v>74.179391768000002</v>
          </cell>
          <cell r="O398">
            <v>12</v>
          </cell>
          <cell r="P398">
            <v>100</v>
          </cell>
          <cell r="S398">
            <v>40</v>
          </cell>
          <cell r="T398" t="str">
            <v>Ноты-14</v>
          </cell>
        </row>
        <row r="399">
          <cell r="A399" t="str">
            <v>KZ52K2701A04</v>
          </cell>
          <cell r="B399" t="str">
            <v>5/24</v>
          </cell>
          <cell r="C399">
            <v>35821</v>
          </cell>
          <cell r="D399">
            <v>36552</v>
          </cell>
          <cell r="E399">
            <v>731</v>
          </cell>
          <cell r="H399">
            <v>16.5</v>
          </cell>
          <cell r="I399">
            <v>400000000</v>
          </cell>
          <cell r="J399">
            <v>362038</v>
          </cell>
          <cell r="K399">
            <v>362038000</v>
          </cell>
          <cell r="L399">
            <v>20000</v>
          </cell>
          <cell r="M399">
            <v>20000000</v>
          </cell>
          <cell r="N399">
            <v>90.509500000000003</v>
          </cell>
          <cell r="O399">
            <v>5</v>
          </cell>
          <cell r="P399">
            <v>1000</v>
          </cell>
          <cell r="Q399">
            <v>100</v>
          </cell>
          <cell r="T399" t="str">
            <v>ГКО-24</v>
          </cell>
        </row>
        <row r="400">
          <cell r="A400" t="str">
            <v>KZ43K3004985</v>
          </cell>
          <cell r="B400" t="str">
            <v>170/3</v>
          </cell>
          <cell r="C400">
            <v>35822</v>
          </cell>
          <cell r="D400">
            <v>35915</v>
          </cell>
          <cell r="E400">
            <v>93</v>
          </cell>
          <cell r="F400">
            <v>96.4</v>
          </cell>
          <cell r="G400">
            <v>96.32</v>
          </cell>
          <cell r="H400">
            <v>14.937759336099599</v>
          </cell>
          <cell r="I400">
            <v>400000000</v>
          </cell>
          <cell r="J400">
            <v>7940515</v>
          </cell>
          <cell r="K400">
            <v>764230642.5</v>
          </cell>
          <cell r="L400">
            <v>4472645</v>
          </cell>
          <cell r="M400">
            <v>431131305.74000001</v>
          </cell>
          <cell r="N400">
            <v>191.05766062500001</v>
          </cell>
          <cell r="O400">
            <v>13</v>
          </cell>
          <cell r="P400">
            <v>100</v>
          </cell>
          <cell r="S400">
            <v>30</v>
          </cell>
          <cell r="T400" t="str">
            <v>ГКО-3</v>
          </cell>
        </row>
        <row r="401">
          <cell r="A401" t="str">
            <v>KZ87K0502988</v>
          </cell>
          <cell r="B401" t="str">
            <v>152/n</v>
          </cell>
          <cell r="C401">
            <v>35823</v>
          </cell>
          <cell r="D401">
            <v>35831</v>
          </cell>
          <cell r="E401">
            <v>7</v>
          </cell>
          <cell r="F401">
            <v>99.71</v>
          </cell>
          <cell r="G401">
            <v>99.67</v>
          </cell>
          <cell r="H401">
            <v>15.1238591916561</v>
          </cell>
          <cell r="I401">
            <v>500000000</v>
          </cell>
          <cell r="J401">
            <v>9406437</v>
          </cell>
          <cell r="K401">
            <v>937819531.35000002</v>
          </cell>
          <cell r="L401">
            <v>8381209</v>
          </cell>
          <cell r="M401">
            <v>835660857.91999996</v>
          </cell>
          <cell r="N401">
            <v>187.56390626999999</v>
          </cell>
          <cell r="O401">
            <v>9</v>
          </cell>
          <cell r="P401">
            <v>100</v>
          </cell>
          <cell r="S401">
            <v>40</v>
          </cell>
          <cell r="T401" t="str">
            <v>Ноты-07</v>
          </cell>
        </row>
        <row r="402">
          <cell r="A402" t="str">
            <v>KZ8EK1302980</v>
          </cell>
          <cell r="B402" t="str">
            <v>153/n</v>
          </cell>
          <cell r="C402">
            <v>35824</v>
          </cell>
          <cell r="D402">
            <v>35839</v>
          </cell>
          <cell r="E402">
            <v>14</v>
          </cell>
          <cell r="F402">
            <v>99.41</v>
          </cell>
          <cell r="G402">
            <v>99.38</v>
          </cell>
          <cell r="H402">
            <v>15.431043154612301</v>
          </cell>
          <cell r="I402">
            <v>500000000</v>
          </cell>
          <cell r="J402">
            <v>12377874</v>
          </cell>
          <cell r="K402">
            <v>1230065970.1500001</v>
          </cell>
          <cell r="L402">
            <v>8415438</v>
          </cell>
          <cell r="M402">
            <v>836588365.13</v>
          </cell>
          <cell r="N402">
            <v>246.01319402999999</v>
          </cell>
          <cell r="O402">
            <v>13</v>
          </cell>
          <cell r="P402">
            <v>100</v>
          </cell>
          <cell r="S402">
            <v>40</v>
          </cell>
          <cell r="T402" t="str">
            <v>Ноты-14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База"/>
      <sheetName val="ЯНВАРЬ"/>
      <sheetName val="Форма2"/>
      <sheetName val="Лист2"/>
      <sheetName val="Актив(1)"/>
    </sheetNames>
    <sheetDataSet>
      <sheetData sheetId="0"/>
      <sheetData sheetId="1" refreshError="1">
        <row r="22">
          <cell r="C22" t="str">
            <v>ОАО"Казпочта"</v>
          </cell>
        </row>
        <row r="23">
          <cell r="C23" t="str">
            <v>Открытое акционерное общество</v>
          </cell>
        </row>
        <row r="24">
          <cell r="C24" t="str">
            <v>индекс 480012 г.Алматы ул.Богенбай батыра,152</v>
          </cell>
        </row>
        <row r="25">
          <cell r="C25">
            <v>36532</v>
          </cell>
        </row>
        <row r="26">
          <cell r="C26" t="str">
            <v>30503-1910-АК(ШК)</v>
          </cell>
        </row>
        <row r="27">
          <cell r="C27" t="str">
            <v>600700100437</v>
          </cell>
        </row>
        <row r="28">
          <cell r="C28">
            <v>39189746</v>
          </cell>
        </row>
        <row r="29">
          <cell r="C29">
            <v>50000</v>
          </cell>
        </row>
        <row r="30">
          <cell r="C30">
            <v>64110</v>
          </cell>
        </row>
        <row r="31">
          <cell r="C31" t="str">
            <v>Министерство транспорта и коммуникаций</v>
          </cell>
        </row>
        <row r="32">
          <cell r="C32">
            <v>36889</v>
          </cell>
        </row>
        <row r="33">
          <cell r="C33" t="str">
            <v>№ А 4390</v>
          </cell>
        </row>
        <row r="36">
          <cell r="C36">
            <v>903660</v>
          </cell>
        </row>
        <row r="38">
          <cell r="C38">
            <v>1000</v>
          </cell>
        </row>
        <row r="39">
          <cell r="C39">
            <v>903660</v>
          </cell>
        </row>
        <row r="40">
          <cell r="C40" t="str">
            <v>ОАО"Казпочта"</v>
          </cell>
        </row>
        <row r="41">
          <cell r="C41">
            <v>1</v>
          </cell>
        </row>
        <row r="42">
          <cell r="C42" t="str">
            <v>Председатель Правления ОАО"Казпочта</v>
          </cell>
        </row>
        <row r="43">
          <cell r="C43" t="str">
            <v>Арыстанов Аркен Кенесбекович</v>
          </cell>
        </row>
        <row r="44">
          <cell r="C44" t="str">
            <v>Кашкынбаева Кулшахан Жумашевна</v>
          </cell>
        </row>
        <row r="45">
          <cell r="C45" t="str">
            <v>Джунсызбаева Роза Баяхметовна</v>
          </cell>
        </row>
        <row r="46">
          <cell r="C46" t="str">
            <v>59-06-11</v>
          </cell>
        </row>
        <row r="47">
          <cell r="C47" t="str">
            <v>59-06-22</v>
          </cell>
        </row>
        <row r="48">
          <cell r="C48" t="str">
            <v>59-06-25</v>
          </cell>
        </row>
      </sheetData>
      <sheetData sheetId="2" refreshError="1">
        <row r="48">
          <cell r="C48">
            <v>0</v>
          </cell>
          <cell r="F48">
            <v>0</v>
          </cell>
        </row>
        <row r="63">
          <cell r="C63">
            <v>0</v>
          </cell>
        </row>
        <row r="98">
          <cell r="C98">
            <v>0</v>
          </cell>
        </row>
        <row r="113">
          <cell r="C113">
            <v>0</v>
          </cell>
          <cell r="F113">
            <v>0</v>
          </cell>
        </row>
        <row r="224">
          <cell r="E224">
            <v>0</v>
          </cell>
          <cell r="F22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плвед"/>
      <sheetName val="расч ведомость"/>
      <sheetName val="справка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teriality"/>
      <sheetName val="BS-Sections-1"/>
      <sheetName val="IS-Sections-2"/>
      <sheetName val="Significant processes"/>
      <sheetName val="Significant BS accounts"/>
      <sheetName val="Significant IS accounts"/>
      <sheetName val="BS"/>
      <sheetName val="IS"/>
      <sheetName val="TB 30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ДДСАБ"/>
      <sheetName val="ДДСККБ"/>
      <sheetName val="комплекс работ калькуляции  2"/>
      <sheetName val="комплекс работ калькуляции 1"/>
      <sheetName val="справка"/>
      <sheetName val="МО 0012"/>
      <sheetName val="Ввод"/>
      <sheetName val="ЯНВАРЬ"/>
      <sheetName val="12 из 57 АЗС"/>
      <sheetName val="Константы"/>
      <sheetName val="П"/>
      <sheetName val="Обoрот.баланс и его формы 1.01"/>
      <sheetName val="Cost 99v98"/>
      <sheetName val="класс"/>
      <sheetName val="Памятка_по_заполнению"/>
      <sheetName val="МО_0012"/>
      <sheetName val="Cost_99v98"/>
      <sheetName val="12_из_57_АЗС"/>
      <sheetName val="Лист3"/>
    </sheetNames>
    <sheetDataSet>
      <sheetData sheetId="0"/>
      <sheetData sheetId="1"/>
      <sheetData sheetId="2" refreshError="1">
        <row r="48">
          <cell r="C48">
            <v>0</v>
          </cell>
          <cell r="F4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OBL_CRED_30-06-97"/>
      <sheetName val="предприятия"/>
      <sheetName val="справка"/>
      <sheetName val="Лв 1715 (сб)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00"/>
      <sheetName val="февраль 2000"/>
      <sheetName val="МАРТ 2000"/>
      <sheetName val="АПРЕЛЬ 2000"/>
      <sheetName val="МАЙ2000"/>
      <sheetName val="ИЮНЬ 2000"/>
      <sheetName val="ИЮЛЬ 2000"/>
      <sheetName val="АВГУСТ 00"/>
      <sheetName val="СЕНТЯБ"/>
      <sheetName val="ОКТЯБ"/>
      <sheetName val="ноябрь"/>
      <sheetName val="декабрь"/>
      <sheetName val="Average"/>
      <sheetName val="LME_prices"/>
      <sheetName val="справки"/>
      <sheetName val="Лист2"/>
      <sheetName val="Лист1"/>
      <sheetName val="Справки для счетов"/>
      <sheetName val="LME_PRIC_2000"/>
      <sheetName val="misc"/>
      <sheetName val="справка"/>
      <sheetName val="FA movement schedule"/>
      <sheetName val="FA_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>
        <row r="177">
          <cell r="F177">
            <v>914.16666666666674</v>
          </cell>
        </row>
      </sheetData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Баланс"/>
      <sheetName val="ОПУ"/>
      <sheetName val="ДДС"/>
      <sheetName val="Капитал"/>
    </sheetNames>
    <sheetDataSet>
      <sheetData sheetId="0" refreshError="1"/>
      <sheetData sheetId="1">
        <row r="18">
          <cell r="C18">
            <v>43924171</v>
          </cell>
        </row>
        <row r="28">
          <cell r="C28">
            <v>36220358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всп"/>
      <sheetName val="ОСВ"/>
      <sheetName val="Лист3"/>
      <sheetName val="Лист4"/>
      <sheetName val="исх"/>
      <sheetName val="ДДС Байтерек"/>
      <sheetName val="свод"/>
      <sheetName val="ДДС"/>
      <sheetName val="ф1"/>
      <sheetName val="ф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C12">
            <v>211545</v>
          </cell>
        </row>
        <row r="13">
          <cell r="C13">
            <v>1111915</v>
          </cell>
        </row>
        <row r="15">
          <cell r="C15">
            <v>220893</v>
          </cell>
        </row>
        <row r="16">
          <cell r="C16">
            <v>8019</v>
          </cell>
        </row>
        <row r="18">
          <cell r="C18">
            <v>-399030</v>
          </cell>
        </row>
        <row r="19">
          <cell r="C19">
            <v>-943251</v>
          </cell>
        </row>
        <row r="20">
          <cell r="C20">
            <v>-7104</v>
          </cell>
        </row>
        <row r="22">
          <cell r="C22">
            <v>-40803</v>
          </cell>
        </row>
        <row r="23">
          <cell r="C23">
            <v>448334</v>
          </cell>
        </row>
        <row r="24">
          <cell r="C24">
            <v>-6906</v>
          </cell>
        </row>
        <row r="25">
          <cell r="C25">
            <v>-448934</v>
          </cell>
        </row>
        <row r="28">
          <cell r="C28">
            <v>-765059</v>
          </cell>
        </row>
        <row r="30">
          <cell r="C30">
            <v>3283400</v>
          </cell>
        </row>
        <row r="31">
          <cell r="C31">
            <v>-6074630</v>
          </cell>
        </row>
        <row r="33">
          <cell r="C33">
            <v>-61716</v>
          </cell>
        </row>
        <row r="35">
          <cell r="C35">
            <v>250326</v>
          </cell>
        </row>
        <row r="36">
          <cell r="C36">
            <v>0</v>
          </cell>
        </row>
        <row r="37">
          <cell r="C37">
            <v>-322744</v>
          </cell>
        </row>
        <row r="38">
          <cell r="C38">
            <v>-783000</v>
          </cell>
        </row>
        <row r="39">
          <cell r="C39">
            <v>-217236</v>
          </cell>
        </row>
        <row r="41">
          <cell r="C41">
            <v>-33895</v>
          </cell>
        </row>
        <row r="49">
          <cell r="C49">
            <v>-7928</v>
          </cell>
        </row>
        <row r="53">
          <cell r="C53">
            <v>11438108</v>
          </cell>
        </row>
        <row r="54">
          <cell r="C54">
            <v>-11592408</v>
          </cell>
        </row>
        <row r="55">
          <cell r="C55">
            <v>4673360</v>
          </cell>
        </row>
        <row r="61">
          <cell r="C61">
            <v>744</v>
          </cell>
        </row>
        <row r="62">
          <cell r="C62">
            <v>1369647</v>
          </cell>
        </row>
      </sheetData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  <sheetName val="Production_Ref Q-1-3"/>
      <sheetName val="F-2.1"/>
      <sheetName val="R-40"/>
      <sheetName val="R-50"/>
      <sheetName val="LME_prices"/>
      <sheetName val="группа"/>
      <sheetName val="Статьи"/>
      <sheetName val="тип шпал"/>
      <sheetName val="Г анализ"/>
      <sheetName val="D2 DCF"/>
      <sheetName val="Info"/>
      <sheetName val="Pilot"/>
      <sheetName val="п 15"/>
      <sheetName val="8"/>
      <sheetName val="IS"/>
      <sheetName val="BS"/>
      <sheetName val="Data_Input"/>
      <sheetName val="Prelim_Cost"/>
      <sheetName val="Gold_Institute"/>
      <sheetName val="CamKum_Prod"/>
      <sheetName val="Cost_Summary"/>
      <sheetName val="Unit_CostPoured"/>
      <sheetName val="Efficiency_Avg_"/>
      <sheetName val="Effeciency_Mos"/>
      <sheetName val="Total_Costs_Mos"/>
      <sheetName val="Avg_Costs_Yr"/>
      <sheetName val="presentation_(2)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workbookViewId="0">
      <selection activeCell="B29" sqref="B29"/>
    </sheetView>
  </sheetViews>
  <sheetFormatPr defaultRowHeight="12.75"/>
  <cols>
    <col min="1" max="1" width="9.140625" style="165"/>
    <col min="2" max="2" width="51.7109375" style="165" customWidth="1"/>
    <col min="3" max="4" width="22.28515625" style="165" customWidth="1"/>
    <col min="5" max="5" width="20" style="165" bestFit="1" customWidth="1"/>
    <col min="6" max="7" width="8.7109375" style="165" bestFit="1" customWidth="1"/>
    <col min="8" max="8" width="14.7109375" style="165" bestFit="1" customWidth="1"/>
    <col min="9" max="9" width="10.85546875" style="165" bestFit="1" customWidth="1"/>
    <col min="10" max="16384" width="9.140625" style="165"/>
  </cols>
  <sheetData>
    <row r="2" spans="1:5">
      <c r="B2" s="166" t="s">
        <v>147</v>
      </c>
      <c r="C2" s="166"/>
    </row>
    <row r="5" spans="1:5">
      <c r="C5" s="167" t="s">
        <v>167</v>
      </c>
      <c r="D5" s="167" t="s">
        <v>148</v>
      </c>
      <c r="E5" s="168"/>
    </row>
    <row r="6" spans="1:5">
      <c r="A6" s="165" t="s">
        <v>149</v>
      </c>
      <c r="B6" s="165" t="s">
        <v>150</v>
      </c>
      <c r="C6" s="169">
        <f>ф1!B18</f>
        <v>48037202</v>
      </c>
      <c r="D6" s="169">
        <f>[83]Баланс!C18</f>
        <v>43924171</v>
      </c>
      <c r="E6" s="170" t="s">
        <v>151</v>
      </c>
    </row>
    <row r="7" spans="1:5">
      <c r="A7" s="165" t="s">
        <v>152</v>
      </c>
      <c r="B7" s="165" t="s">
        <v>153</v>
      </c>
      <c r="C7" s="169">
        <f>H20/1000</f>
        <v>910.22274000000004</v>
      </c>
      <c r="D7" s="169">
        <f>D20/1000</f>
        <v>1232.5065400000001</v>
      </c>
      <c r="E7" s="171"/>
    </row>
    <row r="8" spans="1:5">
      <c r="A8" s="165" t="s">
        <v>154</v>
      </c>
      <c r="B8" s="165" t="s">
        <v>155</v>
      </c>
      <c r="C8" s="169">
        <f>ф1!B28</f>
        <v>29603429</v>
      </c>
      <c r="D8" s="169">
        <f>[83]Баланс!C28</f>
        <v>36220358</v>
      </c>
      <c r="E8" s="170" t="s">
        <v>156</v>
      </c>
    </row>
    <row r="9" spans="1:5" ht="25.5">
      <c r="A9" s="165" t="s">
        <v>157</v>
      </c>
      <c r="B9" s="172" t="s">
        <v>158</v>
      </c>
      <c r="C9" s="173">
        <v>0</v>
      </c>
      <c r="D9" s="169">
        <v>0</v>
      </c>
    </row>
    <row r="10" spans="1:5">
      <c r="C10" s="169"/>
      <c r="D10" s="169"/>
    </row>
    <row r="11" spans="1:5">
      <c r="A11" s="165" t="s">
        <v>159</v>
      </c>
      <c r="B11" s="165" t="s">
        <v>160</v>
      </c>
      <c r="C11" s="169">
        <f>C6-C7-C8-C9</f>
        <v>18432862.777259998</v>
      </c>
      <c r="D11" s="169">
        <f>D6-D7-D8-D9</f>
        <v>7702580.4934599996</v>
      </c>
      <c r="E11" s="169"/>
    </row>
    <row r="12" spans="1:5">
      <c r="C12" s="169"/>
      <c r="D12" s="169"/>
    </row>
    <row r="13" spans="1:5">
      <c r="C13" s="169"/>
      <c r="D13" s="169"/>
    </row>
    <row r="14" spans="1:5">
      <c r="A14" s="165" t="s">
        <v>161</v>
      </c>
      <c r="B14" s="165" t="s">
        <v>162</v>
      </c>
      <c r="C14" s="169">
        <v>400000</v>
      </c>
      <c r="D14" s="169">
        <v>213831</v>
      </c>
    </row>
    <row r="15" spans="1:5">
      <c r="C15" s="169"/>
      <c r="D15" s="169"/>
    </row>
    <row r="16" spans="1:5">
      <c r="A16" s="165" t="s">
        <v>163</v>
      </c>
      <c r="B16" s="167" t="s">
        <v>164</v>
      </c>
      <c r="C16" s="174">
        <f>C11/C14*1000</f>
        <v>46082.156943149996</v>
      </c>
      <c r="D16" s="174">
        <f>D11/D14*1000</f>
        <v>36021.813925296141</v>
      </c>
      <c r="E16" s="175"/>
    </row>
    <row r="18" spans="1:9">
      <c r="C18" s="169"/>
    </row>
    <row r="19" spans="1:9">
      <c r="H19" s="176" t="s">
        <v>167</v>
      </c>
    </row>
    <row r="20" spans="1:9">
      <c r="A20" s="177">
        <v>2700</v>
      </c>
      <c r="B20" s="187" t="s">
        <v>153</v>
      </c>
      <c r="C20" s="187"/>
      <c r="D20" s="178">
        <v>1232506.54</v>
      </c>
      <c r="E20" s="179"/>
      <c r="F20" s="178">
        <v>616000</v>
      </c>
      <c r="G20" s="178">
        <v>938283.8</v>
      </c>
      <c r="H20" s="186">
        <v>910222.74</v>
      </c>
      <c r="I20" s="180"/>
    </row>
    <row r="21" spans="1:9">
      <c r="A21" s="181">
        <v>2730</v>
      </c>
      <c r="B21" s="188" t="s">
        <v>165</v>
      </c>
      <c r="C21" s="188"/>
      <c r="D21" s="182">
        <v>27511277.559999999</v>
      </c>
      <c r="E21" s="183"/>
      <c r="F21" s="182">
        <v>616000</v>
      </c>
      <c r="G21" s="183"/>
      <c r="H21" s="182">
        <v>28127277.559999999</v>
      </c>
      <c r="I21" s="184"/>
    </row>
    <row r="22" spans="1:9">
      <c r="A22" s="181">
        <v>2740</v>
      </c>
      <c r="B22" s="188" t="s">
        <v>166</v>
      </c>
      <c r="C22" s="188"/>
      <c r="D22" s="183"/>
      <c r="E22" s="182">
        <v>26278771.02</v>
      </c>
      <c r="F22" s="183"/>
      <c r="G22" s="182">
        <v>938283.8</v>
      </c>
      <c r="H22" s="183"/>
      <c r="I22" s="185">
        <v>27217054.82</v>
      </c>
    </row>
  </sheetData>
  <mergeCells count="3">
    <mergeCell ref="B20:C20"/>
    <mergeCell ref="B21:C21"/>
    <mergeCell ref="B22:C22"/>
  </mergeCells>
  <pageMargins left="0.70866141732283472" right="0.18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opLeftCell="A25" workbookViewId="0">
      <selection activeCell="A37" sqref="A37"/>
    </sheetView>
  </sheetViews>
  <sheetFormatPr defaultColWidth="10.28515625" defaultRowHeight="15.75"/>
  <cols>
    <col min="1" max="1" width="70.28515625" style="54" customWidth="1"/>
    <col min="2" max="2" width="18.28515625" style="54" customWidth="1"/>
    <col min="3" max="3" width="20.28515625" style="54" customWidth="1"/>
    <col min="4" max="16384" width="10.28515625" style="54"/>
  </cols>
  <sheetData>
    <row r="1" spans="1:5">
      <c r="B1" s="189"/>
      <c r="C1" s="189"/>
    </row>
    <row r="2" spans="1:5">
      <c r="A2" s="190" t="s">
        <v>42</v>
      </c>
      <c r="B2" s="190"/>
      <c r="C2" s="190"/>
    </row>
    <row r="3" spans="1:5">
      <c r="A3" s="190" t="s">
        <v>43</v>
      </c>
      <c r="B3" s="190"/>
      <c r="C3" s="190"/>
    </row>
    <row r="4" spans="1:5">
      <c r="A4" s="191" t="s">
        <v>79</v>
      </c>
      <c r="B4" s="191"/>
      <c r="C4" s="191"/>
    </row>
    <row r="5" spans="1:5">
      <c r="A5" s="90"/>
      <c r="B5" s="90"/>
      <c r="C5" s="90"/>
    </row>
    <row r="6" spans="1:5" ht="16.5" thickBot="1">
      <c r="C6" s="87" t="s">
        <v>1</v>
      </c>
    </row>
    <row r="7" spans="1:5" ht="16.5" thickBot="1">
      <c r="A7" s="55"/>
      <c r="B7" s="56" t="s">
        <v>80</v>
      </c>
      <c r="C7" s="57">
        <v>41274</v>
      </c>
    </row>
    <row r="8" spans="1:5">
      <c r="A8" s="58"/>
      <c r="B8" s="59"/>
      <c r="C8" s="60"/>
    </row>
    <row r="9" spans="1:5">
      <c r="A9" s="61" t="s">
        <v>44</v>
      </c>
      <c r="B9" s="62"/>
      <c r="C9" s="63"/>
    </row>
    <row r="10" spans="1:5">
      <c r="A10" s="64" t="s">
        <v>45</v>
      </c>
      <c r="B10" s="89">
        <v>1311647</v>
      </c>
      <c r="C10" s="79">
        <v>1369647</v>
      </c>
      <c r="E10" s="80"/>
    </row>
    <row r="11" spans="1:5">
      <c r="A11" s="64" t="s">
        <v>46</v>
      </c>
      <c r="B11" s="89">
        <v>9355555</v>
      </c>
      <c r="C11" s="79">
        <v>8501574</v>
      </c>
    </row>
    <row r="12" spans="1:5">
      <c r="A12" s="67" t="s">
        <v>47</v>
      </c>
      <c r="B12" s="89">
        <v>20080892</v>
      </c>
      <c r="C12" s="79">
        <v>22971908</v>
      </c>
    </row>
    <row r="13" spans="1:5">
      <c r="A13" s="64" t="s">
        <v>48</v>
      </c>
      <c r="B13" s="89">
        <v>4050807</v>
      </c>
      <c r="C13" s="79">
        <v>4097050</v>
      </c>
    </row>
    <row r="14" spans="1:5">
      <c r="A14" s="67" t="s">
        <v>49</v>
      </c>
      <c r="B14" s="89">
        <v>425847</v>
      </c>
      <c r="C14" s="79">
        <v>4870009</v>
      </c>
    </row>
    <row r="15" spans="1:5">
      <c r="A15" s="67" t="s">
        <v>50</v>
      </c>
      <c r="B15" s="89">
        <v>12358515</v>
      </c>
      <c r="C15" s="65">
        <v>1681599</v>
      </c>
    </row>
    <row r="16" spans="1:5">
      <c r="A16" s="64" t="s">
        <v>51</v>
      </c>
      <c r="B16" s="89">
        <v>17648</v>
      </c>
      <c r="C16" s="65">
        <v>17327</v>
      </c>
    </row>
    <row r="17" spans="1:4" ht="16.5" thickBot="1">
      <c r="A17" s="64" t="s">
        <v>52</v>
      </c>
      <c r="B17" s="89">
        <v>436291</v>
      </c>
      <c r="C17" s="65">
        <v>415057</v>
      </c>
    </row>
    <row r="18" spans="1:4" ht="16.5" thickBot="1">
      <c r="A18" s="70" t="s">
        <v>53</v>
      </c>
      <c r="B18" s="88">
        <f>SUM(B10:B17)</f>
        <v>48037202</v>
      </c>
      <c r="C18" s="71">
        <v>43924171</v>
      </c>
    </row>
    <row r="19" spans="1:4">
      <c r="A19" s="72"/>
      <c r="B19" s="73"/>
      <c r="C19" s="74"/>
    </row>
    <row r="20" spans="1:4">
      <c r="A20" s="61" t="s">
        <v>54</v>
      </c>
      <c r="B20" s="75"/>
      <c r="C20" s="65"/>
    </row>
    <row r="21" spans="1:4">
      <c r="A21" s="64" t="s">
        <v>55</v>
      </c>
      <c r="B21" s="89">
        <v>15350436</v>
      </c>
      <c r="C21" s="79">
        <v>24191033</v>
      </c>
    </row>
    <row r="22" spans="1:4">
      <c r="A22" s="64" t="s">
        <v>56</v>
      </c>
      <c r="B22" s="89">
        <v>5091104</v>
      </c>
      <c r="C22" s="65">
        <v>5204101</v>
      </c>
    </row>
    <row r="23" spans="1:4">
      <c r="A23" s="67" t="s">
        <v>73</v>
      </c>
      <c r="B23" s="89">
        <v>2177548</v>
      </c>
      <c r="C23" s="65">
        <v>2244191</v>
      </c>
    </row>
    <row r="24" spans="1:4">
      <c r="A24" s="64" t="s">
        <v>57</v>
      </c>
      <c r="B24" s="78">
        <v>0</v>
      </c>
      <c r="C24" s="79">
        <v>783083</v>
      </c>
    </row>
    <row r="25" spans="1:4">
      <c r="A25" s="67" t="s">
        <v>58</v>
      </c>
      <c r="B25" s="89">
        <v>1524757</v>
      </c>
      <c r="C25" s="65">
        <v>158118</v>
      </c>
    </row>
    <row r="26" spans="1:4">
      <c r="A26" s="67" t="s">
        <v>59</v>
      </c>
      <c r="B26" s="89">
        <v>5360018</v>
      </c>
      <c r="C26" s="65">
        <v>3320300</v>
      </c>
    </row>
    <row r="27" spans="1:4" ht="16.5" thickBot="1">
      <c r="A27" s="64" t="s">
        <v>60</v>
      </c>
      <c r="B27" s="89">
        <v>99566</v>
      </c>
      <c r="C27" s="65">
        <v>319532</v>
      </c>
    </row>
    <row r="28" spans="1:4" ht="16.5" thickBot="1">
      <c r="A28" s="70" t="s">
        <v>61</v>
      </c>
      <c r="B28" s="76">
        <f>SUM(B21:B27)</f>
        <v>29603429</v>
      </c>
      <c r="C28" s="71">
        <v>36220358</v>
      </c>
    </row>
    <row r="29" spans="1:4">
      <c r="A29" s="72"/>
      <c r="B29" s="77"/>
      <c r="C29" s="74"/>
    </row>
    <row r="30" spans="1:4">
      <c r="A30" s="61" t="s">
        <v>62</v>
      </c>
      <c r="B30" s="66"/>
      <c r="C30" s="65"/>
    </row>
    <row r="31" spans="1:4">
      <c r="A31" s="64" t="s">
        <v>63</v>
      </c>
      <c r="B31" s="89">
        <v>22129658</v>
      </c>
      <c r="C31" s="65">
        <v>10691550</v>
      </c>
      <c r="D31" s="80"/>
    </row>
    <row r="32" spans="1:4" ht="30">
      <c r="A32" s="64" t="s">
        <v>64</v>
      </c>
      <c r="B32" s="78">
        <v>-346936</v>
      </c>
      <c r="C32" s="79">
        <v>-329856</v>
      </c>
      <c r="D32" s="80"/>
    </row>
    <row r="33" spans="1:4">
      <c r="A33" s="64" t="s">
        <v>65</v>
      </c>
      <c r="B33" s="78">
        <v>-2657881</v>
      </c>
      <c r="C33" s="79">
        <v>-2752616</v>
      </c>
      <c r="D33" s="80"/>
    </row>
    <row r="34" spans="1:4" ht="16.5" thickBot="1">
      <c r="A34" s="68" t="s">
        <v>66</v>
      </c>
      <c r="B34" s="78">
        <v>-691068</v>
      </c>
      <c r="C34" s="69">
        <v>94735</v>
      </c>
      <c r="D34" s="80"/>
    </row>
    <row r="35" spans="1:4" ht="16.5" thickBot="1">
      <c r="A35" s="81" t="s">
        <v>67</v>
      </c>
      <c r="B35" s="82">
        <f>SUM(B31:B34)</f>
        <v>18433773</v>
      </c>
      <c r="C35" s="83">
        <v>7703813</v>
      </c>
    </row>
    <row r="36" spans="1:4" ht="16.5" thickBot="1">
      <c r="A36" s="70" t="s">
        <v>68</v>
      </c>
      <c r="B36" s="76">
        <f>B35+B28</f>
        <v>48037202</v>
      </c>
      <c r="C36" s="71">
        <v>43924171</v>
      </c>
    </row>
    <row r="37" spans="1:4">
      <c r="A37" s="206" t="s">
        <v>171</v>
      </c>
      <c r="B37" s="85"/>
      <c r="C37" s="86"/>
    </row>
    <row r="38" spans="1:4">
      <c r="A38" s="206"/>
      <c r="B38" s="85"/>
      <c r="C38" s="86"/>
    </row>
    <row r="39" spans="1:4">
      <c r="A39" s="84"/>
      <c r="B39" s="85"/>
      <c r="C39" s="85"/>
    </row>
    <row r="40" spans="1:4">
      <c r="A40" s="50" t="s">
        <v>39</v>
      </c>
      <c r="B40" s="51"/>
      <c r="C40" s="52" t="s">
        <v>168</v>
      </c>
    </row>
    <row r="41" spans="1:4">
      <c r="A41" s="50"/>
      <c r="B41" s="85"/>
      <c r="C41" s="52"/>
    </row>
    <row r="42" spans="1:4">
      <c r="A42" s="50" t="s">
        <v>40</v>
      </c>
      <c r="B42" s="85"/>
      <c r="C42" s="52" t="s">
        <v>69</v>
      </c>
    </row>
  </sheetData>
  <mergeCells count="4">
    <mergeCell ref="B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topLeftCell="A46" zoomScaleNormal="85" zoomScaleSheetLayoutView="100" workbookViewId="0">
      <selection activeCell="C59" sqref="C59"/>
    </sheetView>
  </sheetViews>
  <sheetFormatPr defaultColWidth="10.42578125" defaultRowHeight="15.75"/>
  <cols>
    <col min="1" max="1" width="84.85546875" style="1" customWidth="1"/>
    <col min="2" max="2" width="18.140625" style="1" customWidth="1"/>
    <col min="3" max="3" width="21.28515625" style="1" customWidth="1"/>
    <col min="4" max="4" width="8.7109375" style="2" customWidth="1"/>
    <col min="5" max="5" width="13.5703125" style="2" customWidth="1"/>
    <col min="6" max="6" width="13" style="2" customWidth="1"/>
    <col min="7" max="35" width="1.140625" style="2" customWidth="1"/>
    <col min="36" max="16384" width="10.42578125" style="2"/>
  </cols>
  <sheetData>
    <row r="1" spans="1:7">
      <c r="B1" s="192"/>
      <c r="C1" s="192"/>
    </row>
    <row r="2" spans="1:7" ht="18.75">
      <c r="A2" s="193" t="s">
        <v>0</v>
      </c>
      <c r="B2" s="193"/>
      <c r="C2" s="193"/>
    </row>
    <row r="3" spans="1:7" ht="19.5" customHeight="1">
      <c r="A3" s="193" t="s">
        <v>37</v>
      </c>
      <c r="B3" s="193"/>
      <c r="C3" s="193"/>
    </row>
    <row r="4" spans="1:7" ht="18.75">
      <c r="A4" s="193" t="s">
        <v>78</v>
      </c>
      <c r="B4" s="193"/>
      <c r="C4" s="25"/>
    </row>
    <row r="5" spans="1:7">
      <c r="A5" s="3"/>
      <c r="B5" s="26"/>
      <c r="C5" s="26"/>
    </row>
    <row r="6" spans="1:7" ht="16.5" thickBot="1">
      <c r="A6" s="4"/>
      <c r="B6" s="27"/>
      <c r="C6" s="53" t="s">
        <v>1</v>
      </c>
    </row>
    <row r="7" spans="1:7" ht="16.5" thickBot="1">
      <c r="A7" s="46"/>
      <c r="B7" s="47">
        <v>41547</v>
      </c>
      <c r="C7" s="48">
        <v>41182</v>
      </c>
      <c r="D7" s="5"/>
      <c r="E7" s="5"/>
      <c r="F7" s="5"/>
    </row>
    <row r="8" spans="1:7">
      <c r="A8" s="43" t="s">
        <v>2</v>
      </c>
      <c r="B8" s="44">
        <f>SUM(B9:B14)</f>
        <v>2079535</v>
      </c>
      <c r="C8" s="45">
        <f>SUM(C9:C14)</f>
        <v>1644395</v>
      </c>
      <c r="D8" s="7"/>
      <c r="E8" s="8"/>
      <c r="F8" s="8"/>
      <c r="G8" s="8"/>
    </row>
    <row r="9" spans="1:7">
      <c r="A9" s="9" t="s">
        <v>3</v>
      </c>
      <c r="B9" s="14"/>
      <c r="C9" s="15"/>
      <c r="D9" s="7"/>
      <c r="E9" s="8"/>
      <c r="F9" s="8"/>
      <c r="G9" s="8"/>
    </row>
    <row r="10" spans="1:7">
      <c r="A10" s="9" t="s">
        <v>4</v>
      </c>
      <c r="B10" s="14">
        <v>182382</v>
      </c>
      <c r="C10" s="14">
        <v>192382</v>
      </c>
      <c r="D10" s="7"/>
      <c r="E10" s="8"/>
      <c r="F10" s="8"/>
      <c r="G10" s="8"/>
    </row>
    <row r="11" spans="1:7">
      <c r="A11" s="9" t="s">
        <v>5</v>
      </c>
      <c r="B11" s="14"/>
      <c r="C11" s="15"/>
      <c r="D11" s="7"/>
      <c r="E11" s="8"/>
      <c r="F11" s="8"/>
      <c r="G11" s="8"/>
    </row>
    <row r="12" spans="1:7">
      <c r="A12" s="9" t="s">
        <v>6</v>
      </c>
      <c r="B12" s="14">
        <v>1662348</v>
      </c>
      <c r="C12" s="14">
        <v>1300419</v>
      </c>
      <c r="D12" s="7"/>
      <c r="E12" s="8"/>
      <c r="F12" s="8"/>
      <c r="G12" s="8"/>
    </row>
    <row r="13" spans="1:7">
      <c r="A13" s="9" t="s">
        <v>7</v>
      </c>
      <c r="B13" s="14">
        <v>226786</v>
      </c>
      <c r="C13" s="14">
        <v>151586</v>
      </c>
      <c r="D13" s="7"/>
      <c r="E13" s="8"/>
      <c r="F13" s="8"/>
      <c r="G13" s="8"/>
    </row>
    <row r="14" spans="1:7">
      <c r="A14" s="9" t="s">
        <v>70</v>
      </c>
      <c r="B14" s="30">
        <v>8019</v>
      </c>
      <c r="C14" s="30">
        <v>8</v>
      </c>
      <c r="D14" s="7"/>
      <c r="E14" s="8"/>
      <c r="F14" s="8"/>
      <c r="G14" s="8"/>
    </row>
    <row r="15" spans="1:7">
      <c r="A15" s="10"/>
      <c r="B15" s="14"/>
      <c r="C15" s="15"/>
      <c r="D15" s="7"/>
      <c r="E15" s="8"/>
      <c r="F15" s="8"/>
      <c r="G15" s="8"/>
    </row>
    <row r="16" spans="1:7">
      <c r="A16" s="6" t="s">
        <v>8</v>
      </c>
      <c r="B16" s="28">
        <f>SUM(B17:B25)</f>
        <v>-1115259</v>
      </c>
      <c r="C16" s="29">
        <f>SUM(C17:C24)</f>
        <v>-1212841</v>
      </c>
      <c r="D16" s="7"/>
      <c r="E16" s="8"/>
      <c r="F16" s="8"/>
      <c r="G16" s="8"/>
    </row>
    <row r="17" spans="1:7">
      <c r="A17" s="11" t="s">
        <v>9</v>
      </c>
      <c r="B17" s="30">
        <v>-286033</v>
      </c>
      <c r="C17" s="30">
        <v>-286970</v>
      </c>
      <c r="D17" s="7"/>
      <c r="E17" s="8"/>
      <c r="F17" s="8"/>
      <c r="G17" s="8"/>
    </row>
    <row r="18" spans="1:7">
      <c r="A18" s="11" t="s">
        <v>10</v>
      </c>
      <c r="B18" s="14"/>
      <c r="C18" s="15"/>
      <c r="D18" s="7"/>
      <c r="E18" s="8"/>
      <c r="F18" s="8"/>
      <c r="G18" s="8"/>
    </row>
    <row r="19" spans="1:7">
      <c r="A19" s="11" t="s">
        <v>11</v>
      </c>
      <c r="B19" s="30"/>
      <c r="C19" s="31"/>
      <c r="D19" s="7"/>
      <c r="E19" s="8"/>
      <c r="F19" s="8"/>
      <c r="G19" s="8"/>
    </row>
    <row r="20" spans="1:7">
      <c r="A20" s="9" t="s">
        <v>71</v>
      </c>
      <c r="B20" s="30">
        <v>-7021</v>
      </c>
      <c r="C20" s="30">
        <v>-1117</v>
      </c>
      <c r="D20" s="7"/>
      <c r="E20" s="8"/>
      <c r="F20" s="8"/>
      <c r="G20" s="8"/>
    </row>
    <row r="21" spans="1:7">
      <c r="A21" s="9" t="s">
        <v>12</v>
      </c>
      <c r="B21" s="30">
        <v>-805665</v>
      </c>
      <c r="C21" s="30">
        <v>-924754</v>
      </c>
      <c r="D21" s="7"/>
      <c r="E21" s="8"/>
      <c r="F21" s="8"/>
      <c r="G21" s="8"/>
    </row>
    <row r="22" spans="1:7">
      <c r="A22" s="11" t="s">
        <v>13</v>
      </c>
      <c r="B22" s="30"/>
      <c r="C22" s="31"/>
      <c r="D22" s="7"/>
      <c r="E22" s="8"/>
      <c r="F22" s="8"/>
      <c r="G22" s="8"/>
    </row>
    <row r="23" spans="1:7">
      <c r="A23" s="11" t="s">
        <v>14</v>
      </c>
      <c r="B23" s="12"/>
      <c r="C23" s="32"/>
      <c r="D23" s="7"/>
      <c r="E23" s="8"/>
      <c r="F23" s="8"/>
      <c r="G23" s="8"/>
    </row>
    <row r="24" spans="1:7">
      <c r="A24" s="11" t="s">
        <v>15</v>
      </c>
      <c r="B24" s="14"/>
      <c r="C24" s="15"/>
    </row>
    <row r="25" spans="1:7">
      <c r="A25" s="11" t="s">
        <v>72</v>
      </c>
      <c r="B25" s="14">
        <v>-16540</v>
      </c>
      <c r="C25" s="15">
        <v>0</v>
      </c>
    </row>
    <row r="26" spans="1:7">
      <c r="A26" s="6" t="s">
        <v>74</v>
      </c>
      <c r="B26" s="33">
        <f>B8+B16</f>
        <v>964276</v>
      </c>
      <c r="C26" s="34">
        <f>C8+C16</f>
        <v>431554</v>
      </c>
    </row>
    <row r="27" spans="1:7">
      <c r="A27" s="10"/>
      <c r="B27" s="14"/>
      <c r="C27" s="15"/>
    </row>
    <row r="28" spans="1:7">
      <c r="A28" s="11" t="s">
        <v>16</v>
      </c>
      <c r="B28" s="36">
        <v>-218817</v>
      </c>
      <c r="C28" s="37">
        <v>-174524</v>
      </c>
    </row>
    <row r="29" spans="1:7" ht="31.5">
      <c r="A29" s="11" t="s">
        <v>17</v>
      </c>
      <c r="B29" s="37"/>
      <c r="C29" s="37"/>
    </row>
    <row r="30" spans="1:7" ht="30.75" customHeight="1">
      <c r="A30" s="11" t="s">
        <v>18</v>
      </c>
      <c r="B30" s="36">
        <v>12060</v>
      </c>
      <c r="C30" s="37">
        <v>338702</v>
      </c>
    </row>
    <row r="31" spans="1:7">
      <c r="A31" s="11" t="s">
        <v>19</v>
      </c>
      <c r="B31" s="14">
        <v>0</v>
      </c>
      <c r="C31" s="14"/>
    </row>
    <row r="32" spans="1:7">
      <c r="A32" s="11" t="s">
        <v>20</v>
      </c>
      <c r="B32" s="36">
        <v>-6906</v>
      </c>
      <c r="C32" s="37">
        <v>-59283</v>
      </c>
      <c r="D32" s="13"/>
    </row>
    <row r="33" spans="1:6">
      <c r="A33" s="6" t="s">
        <v>21</v>
      </c>
      <c r="B33" s="38">
        <f>B26+SUM(B28:B32)</f>
        <v>750613</v>
      </c>
      <c r="C33" s="38">
        <f>C26+SUM(C28:C32)</f>
        <v>536449</v>
      </c>
    </row>
    <row r="34" spans="1:6">
      <c r="A34" s="10"/>
      <c r="B34" s="37"/>
      <c r="C34" s="35"/>
    </row>
    <row r="35" spans="1:6" ht="31.5">
      <c r="A35" s="11" t="s">
        <v>22</v>
      </c>
      <c r="B35" s="37">
        <v>-781114</v>
      </c>
      <c r="C35" s="37">
        <v>23745</v>
      </c>
    </row>
    <row r="36" spans="1:6">
      <c r="A36" s="11" t="s">
        <v>23</v>
      </c>
      <c r="B36" s="37"/>
      <c r="C36" s="35"/>
    </row>
    <row r="37" spans="1:6" ht="31.5">
      <c r="A37" s="11" t="s">
        <v>24</v>
      </c>
      <c r="B37" s="37"/>
      <c r="C37" s="35"/>
    </row>
    <row r="38" spans="1:6">
      <c r="A38" s="11" t="s">
        <v>25</v>
      </c>
      <c r="B38" s="37">
        <v>-173151</v>
      </c>
      <c r="C38" s="37">
        <v>-26745</v>
      </c>
    </row>
    <row r="39" spans="1:6">
      <c r="A39" s="11" t="s">
        <v>26</v>
      </c>
      <c r="B39" s="14"/>
      <c r="C39" s="15"/>
    </row>
    <row r="40" spans="1:6">
      <c r="A40" s="10"/>
      <c r="B40" s="14"/>
      <c r="C40" s="15"/>
    </row>
    <row r="41" spans="1:6">
      <c r="A41" s="6" t="s">
        <v>77</v>
      </c>
      <c r="B41" s="33">
        <f>ROUND(SUM(B42:B45),)</f>
        <v>-453521</v>
      </c>
      <c r="C41" s="38">
        <f>ROUND(SUM(C42:C45),)</f>
        <v>-426564</v>
      </c>
    </row>
    <row r="42" spans="1:6">
      <c r="A42" s="16" t="s">
        <v>38</v>
      </c>
      <c r="B42" s="37">
        <v>-319723</v>
      </c>
      <c r="C42" s="37">
        <v>-286617</v>
      </c>
      <c r="E42" s="17"/>
      <c r="F42" s="17"/>
    </row>
    <row r="43" spans="1:6">
      <c r="A43" s="16" t="s">
        <v>27</v>
      </c>
      <c r="B43" s="37">
        <v>-7607</v>
      </c>
      <c r="C43" s="37">
        <v>-11635</v>
      </c>
    </row>
    <row r="44" spans="1:6">
      <c r="A44" s="16" t="s">
        <v>28</v>
      </c>
      <c r="B44" s="37">
        <v>-11443</v>
      </c>
      <c r="C44" s="37">
        <v>-6674</v>
      </c>
    </row>
    <row r="45" spans="1:6">
      <c r="A45" s="16" t="s">
        <v>29</v>
      </c>
      <c r="B45" s="37">
        <v>-114748</v>
      </c>
      <c r="C45" s="37">
        <v>-121638</v>
      </c>
    </row>
    <row r="46" spans="1:6">
      <c r="A46" s="10"/>
      <c r="B46" s="37"/>
      <c r="C46" s="35"/>
    </row>
    <row r="47" spans="1:6">
      <c r="A47" s="6" t="s">
        <v>30</v>
      </c>
      <c r="B47" s="38">
        <f>B33+B35+B38+B41</f>
        <v>-657173</v>
      </c>
      <c r="C47" s="34">
        <f>C33+C35+C38+C41</f>
        <v>106885</v>
      </c>
    </row>
    <row r="48" spans="1:6">
      <c r="A48" s="10"/>
      <c r="B48" s="37"/>
      <c r="C48" s="35"/>
    </row>
    <row r="49" spans="1:3">
      <c r="A49" s="11" t="s">
        <v>31</v>
      </c>
      <c r="B49" s="37">
        <v>-33895</v>
      </c>
      <c r="C49" s="37">
        <v>-22576</v>
      </c>
    </row>
    <row r="50" spans="1:3">
      <c r="A50" s="10"/>
      <c r="B50" s="37"/>
      <c r="C50" s="35"/>
    </row>
    <row r="51" spans="1:3">
      <c r="A51" s="6" t="s">
        <v>32</v>
      </c>
      <c r="B51" s="33">
        <f>B47+B49</f>
        <v>-691068</v>
      </c>
      <c r="C51" s="49">
        <f>C47+C49</f>
        <v>84309</v>
      </c>
    </row>
    <row r="52" spans="1:3">
      <c r="A52" s="6"/>
      <c r="B52" s="33"/>
      <c r="C52" s="39"/>
    </row>
    <row r="53" spans="1:3">
      <c r="A53" s="18" t="s">
        <v>33</v>
      </c>
      <c r="B53" s="36"/>
      <c r="C53" s="40"/>
    </row>
    <row r="54" spans="1:3" ht="35.25" customHeight="1">
      <c r="A54" s="19" t="s">
        <v>34</v>
      </c>
      <c r="B54" s="36">
        <v>-17080</v>
      </c>
      <c r="C54" s="40">
        <v>-14465</v>
      </c>
    </row>
    <row r="55" spans="1:3" ht="31.5">
      <c r="A55" s="19" t="s">
        <v>35</v>
      </c>
      <c r="B55" s="36"/>
      <c r="C55" s="40"/>
    </row>
    <row r="56" spans="1:3" ht="31.5">
      <c r="A56" s="20" t="s">
        <v>36</v>
      </c>
      <c r="B56" s="36"/>
      <c r="C56" s="40"/>
    </row>
    <row r="57" spans="1:3">
      <c r="A57" s="21" t="s">
        <v>75</v>
      </c>
      <c r="B57" s="33">
        <f>SUM(B54:B56)</f>
        <v>-17080</v>
      </c>
      <c r="C57" s="39">
        <f>SUM(C54:C56)</f>
        <v>-14465</v>
      </c>
    </row>
    <row r="58" spans="1:3" ht="16.5" thickBot="1">
      <c r="A58" s="22" t="s">
        <v>76</v>
      </c>
      <c r="B58" s="41">
        <f>B51+B57</f>
        <v>-708148</v>
      </c>
      <c r="C58" s="42">
        <f>C51+C57</f>
        <v>69844</v>
      </c>
    </row>
    <row r="59" spans="1:3">
      <c r="A59" s="207" t="s">
        <v>170</v>
      </c>
      <c r="B59" s="208">
        <f>B58/400</f>
        <v>-1770.37</v>
      </c>
      <c r="C59" s="212">
        <f>C58/213.831</f>
        <v>326.63177930234627</v>
      </c>
    </row>
    <row r="60" spans="1:3">
      <c r="A60" s="209"/>
      <c r="B60" s="210"/>
      <c r="C60" s="211"/>
    </row>
    <row r="61" spans="1:3" ht="18" customHeight="1">
      <c r="A61" s="50" t="s">
        <v>39</v>
      </c>
      <c r="B61" s="51"/>
      <c r="C61" s="52" t="s">
        <v>168</v>
      </c>
    </row>
    <row r="62" spans="1:3" ht="11.25" customHeight="1">
      <c r="A62" s="23"/>
      <c r="B62" s="24"/>
      <c r="C62" s="24"/>
    </row>
    <row r="63" spans="1:3" ht="18.75" customHeight="1">
      <c r="A63" s="23" t="s">
        <v>40</v>
      </c>
      <c r="B63" s="24"/>
      <c r="C63" s="24" t="s">
        <v>41</v>
      </c>
    </row>
  </sheetData>
  <mergeCells count="4">
    <mergeCell ref="B1:C1"/>
    <mergeCell ref="A2:C2"/>
    <mergeCell ref="A4:B4"/>
    <mergeCell ref="A3:C3"/>
  </mergeCells>
  <pageMargins left="0.68" right="0.46" top="0.41" bottom="0.31" header="0.19" footer="0.17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9"/>
  <sheetViews>
    <sheetView workbookViewId="0">
      <selection activeCell="C36" sqref="C36"/>
    </sheetView>
  </sheetViews>
  <sheetFormatPr defaultRowHeight="15.75"/>
  <cols>
    <col min="1" max="1" width="63.28515625" style="91" customWidth="1"/>
    <col min="2" max="2" width="28.140625" style="92" customWidth="1"/>
    <col min="3" max="3" width="27.140625" style="92" customWidth="1"/>
    <col min="4" max="4" width="30.28515625" style="92" customWidth="1"/>
    <col min="5" max="5" width="21.140625" style="92" customWidth="1"/>
    <col min="6" max="7" width="9.140625" style="91"/>
    <col min="8" max="8" width="9.85546875" style="91" bestFit="1" customWidth="1"/>
    <col min="9" max="16384" width="9.140625" style="91"/>
  </cols>
  <sheetData>
    <row r="2" spans="1:5">
      <c r="D2" s="194"/>
      <c r="E2" s="194"/>
    </row>
    <row r="3" spans="1:5" ht="18.75" customHeight="1">
      <c r="A3" s="195" t="s">
        <v>96</v>
      </c>
      <c r="B3" s="195"/>
      <c r="C3" s="195"/>
      <c r="D3" s="195"/>
      <c r="E3" s="195"/>
    </row>
    <row r="4" spans="1:5" ht="18.75" customHeight="1">
      <c r="A4" s="195" t="s">
        <v>43</v>
      </c>
      <c r="B4" s="195"/>
      <c r="C4" s="195"/>
      <c r="D4" s="195"/>
      <c r="E4" s="195"/>
    </row>
    <row r="5" spans="1:5" ht="18.75" customHeight="1">
      <c r="A5" s="195" t="s">
        <v>169</v>
      </c>
      <c r="B5" s="195"/>
      <c r="C5" s="195"/>
      <c r="D5" s="195"/>
      <c r="E5" s="195"/>
    </row>
    <row r="6" spans="1:5" ht="18.75">
      <c r="A6" s="195"/>
      <c r="B6" s="195"/>
      <c r="C6" s="128"/>
    </row>
    <row r="7" spans="1:5" ht="16.5" thickBot="1">
      <c r="E7" s="127" t="s">
        <v>1</v>
      </c>
    </row>
    <row r="8" spans="1:5" ht="15.75" customHeight="1">
      <c r="A8" s="196"/>
      <c r="B8" s="198" t="s">
        <v>63</v>
      </c>
      <c r="C8" s="198" t="s">
        <v>95</v>
      </c>
      <c r="D8" s="198" t="s">
        <v>94</v>
      </c>
      <c r="E8" s="200" t="s">
        <v>67</v>
      </c>
    </row>
    <row r="9" spans="1:5">
      <c r="A9" s="197"/>
      <c r="B9" s="199"/>
      <c r="C9" s="199"/>
      <c r="D9" s="199"/>
      <c r="E9" s="201"/>
    </row>
    <row r="10" spans="1:5">
      <c r="A10" s="112"/>
      <c r="B10" s="126"/>
      <c r="C10" s="126"/>
      <c r="D10" s="126"/>
      <c r="E10" s="125"/>
    </row>
    <row r="11" spans="1:5">
      <c r="A11" s="116" t="s">
        <v>93</v>
      </c>
      <c r="B11" s="110">
        <v>8000000</v>
      </c>
      <c r="C11" s="110">
        <v>-109367</v>
      </c>
      <c r="D11" s="110">
        <v>-2752616</v>
      </c>
      <c r="E11" s="109">
        <f>SUM(B11:D11)</f>
        <v>5138017</v>
      </c>
    </row>
    <row r="12" spans="1:5">
      <c r="A12" s="108" t="s">
        <v>90</v>
      </c>
      <c r="B12" s="114"/>
      <c r="C12" s="114"/>
      <c r="D12" s="114"/>
      <c r="E12" s="111"/>
    </row>
    <row r="13" spans="1:5">
      <c r="A13" s="112" t="s">
        <v>89</v>
      </c>
      <c r="B13" s="114"/>
      <c r="C13" s="114"/>
      <c r="D13" s="114">
        <v>84309</v>
      </c>
      <c r="E13" s="109">
        <f>SUM(B13:D13)</f>
        <v>84309</v>
      </c>
    </row>
    <row r="14" spans="1:5">
      <c r="A14" s="108" t="s">
        <v>88</v>
      </c>
      <c r="B14" s="114"/>
      <c r="C14" s="114"/>
      <c r="D14" s="114"/>
      <c r="E14" s="109"/>
    </row>
    <row r="15" spans="1:5" ht="47.25">
      <c r="A15" s="112" t="s">
        <v>87</v>
      </c>
      <c r="B15" s="114">
        <v>0</v>
      </c>
      <c r="C15" s="114">
        <v>-14466</v>
      </c>
      <c r="D15" s="114">
        <v>0</v>
      </c>
      <c r="E15" s="109">
        <f>SUM(B15:D15)</f>
        <v>-14466</v>
      </c>
    </row>
    <row r="16" spans="1:5" ht="47.25">
      <c r="A16" s="112" t="s">
        <v>86</v>
      </c>
      <c r="B16" s="114">
        <v>0</v>
      </c>
      <c r="C16" s="114"/>
      <c r="D16" s="114">
        <v>0</v>
      </c>
      <c r="E16" s="109">
        <f>SUM(B16:D16)</f>
        <v>0</v>
      </c>
    </row>
    <row r="17" spans="1:5">
      <c r="A17" s="108" t="s">
        <v>85</v>
      </c>
      <c r="B17" s="110">
        <f>B15+B16</f>
        <v>0</v>
      </c>
      <c r="C17" s="110">
        <f>C15+C16</f>
        <v>-14466</v>
      </c>
      <c r="D17" s="110">
        <f>D15+D16</f>
        <v>0</v>
      </c>
      <c r="E17" s="109">
        <f>E15+E16</f>
        <v>-14466</v>
      </c>
    </row>
    <row r="18" spans="1:5">
      <c r="A18" s="108" t="s">
        <v>84</v>
      </c>
      <c r="B18" s="110">
        <f>B13+B17</f>
        <v>0</v>
      </c>
      <c r="C18" s="110">
        <f>C13+C17</f>
        <v>-14466</v>
      </c>
      <c r="D18" s="110">
        <f>D13+D17</f>
        <v>84309</v>
      </c>
      <c r="E18" s="109">
        <f>E13+E17</f>
        <v>69843</v>
      </c>
    </row>
    <row r="19" spans="1:5" ht="31.5">
      <c r="A19" s="108" t="s">
        <v>83</v>
      </c>
      <c r="B19" s="107"/>
      <c r="C19" s="110"/>
      <c r="D19" s="110"/>
      <c r="E19" s="109"/>
    </row>
    <row r="20" spans="1:5" s="122" customFormat="1" ht="16.5" thickBot="1">
      <c r="A20" s="105" t="s">
        <v>82</v>
      </c>
      <c r="B20" s="124">
        <v>2691550</v>
      </c>
      <c r="C20" s="124">
        <v>0</v>
      </c>
      <c r="D20" s="124">
        <v>0</v>
      </c>
      <c r="E20" s="123">
        <f>SUM(B20:D20)</f>
        <v>2691550</v>
      </c>
    </row>
    <row r="21" spans="1:5" ht="16.5" thickBot="1">
      <c r="A21" s="102" t="s">
        <v>92</v>
      </c>
      <c r="B21" s="121">
        <f>B11+B18+B20</f>
        <v>10691550</v>
      </c>
      <c r="C21" s="121">
        <f>C11+C18+C20</f>
        <v>-123833</v>
      </c>
      <c r="D21" s="121">
        <f>D11+D18+D20</f>
        <v>-2668307</v>
      </c>
      <c r="E21" s="120">
        <f>E11+E18+E20</f>
        <v>7899410</v>
      </c>
    </row>
    <row r="22" spans="1:5">
      <c r="A22" s="119"/>
      <c r="B22" s="118"/>
      <c r="C22" s="118"/>
      <c r="D22" s="118"/>
      <c r="E22" s="117"/>
    </row>
    <row r="23" spans="1:5">
      <c r="A23" s="116" t="s">
        <v>91</v>
      </c>
      <c r="B23" s="110">
        <v>10691550</v>
      </c>
      <c r="C23" s="110">
        <v>-329856</v>
      </c>
      <c r="D23" s="110">
        <v>-2657881</v>
      </c>
      <c r="E23" s="109">
        <f>SUM(B23:D23)</f>
        <v>7703813</v>
      </c>
    </row>
    <row r="24" spans="1:5">
      <c r="A24" s="108" t="s">
        <v>90</v>
      </c>
      <c r="B24" s="114"/>
      <c r="C24" s="114"/>
      <c r="D24" s="114"/>
      <c r="E24" s="111"/>
    </row>
    <row r="25" spans="1:5">
      <c r="A25" s="112" t="s">
        <v>89</v>
      </c>
      <c r="B25" s="114"/>
      <c r="C25" s="115"/>
      <c r="D25" s="107">
        <v>-691068</v>
      </c>
      <c r="E25" s="111">
        <f>SUM(B25:D25)</f>
        <v>-691068</v>
      </c>
    </row>
    <row r="26" spans="1:5">
      <c r="A26" s="108" t="s">
        <v>88</v>
      </c>
      <c r="B26" s="114"/>
      <c r="C26" s="114"/>
      <c r="D26" s="114"/>
      <c r="E26" s="111"/>
    </row>
    <row r="27" spans="1:5" ht="47.25">
      <c r="A27" s="112" t="s">
        <v>87</v>
      </c>
      <c r="B27" s="113">
        <v>0</v>
      </c>
      <c r="C27" s="107">
        <v>-17080</v>
      </c>
      <c r="D27" s="113">
        <v>0</v>
      </c>
      <c r="E27" s="111">
        <f>SUM(B27:D27)</f>
        <v>-17080</v>
      </c>
    </row>
    <row r="28" spans="1:5" ht="47.25">
      <c r="A28" s="112" t="s">
        <v>86</v>
      </c>
      <c r="B28" s="110">
        <v>0</v>
      </c>
      <c r="C28" s="110"/>
      <c r="D28" s="110">
        <v>0</v>
      </c>
      <c r="E28" s="111">
        <f>SUM(B28:D28)</f>
        <v>0</v>
      </c>
    </row>
    <row r="29" spans="1:5">
      <c r="A29" s="108" t="s">
        <v>85</v>
      </c>
      <c r="B29" s="110">
        <f>B27+B28</f>
        <v>0</v>
      </c>
      <c r="C29" s="110">
        <f>C27+C28</f>
        <v>-17080</v>
      </c>
      <c r="D29" s="110">
        <f>D27+D28</f>
        <v>0</v>
      </c>
      <c r="E29" s="109">
        <f>E27+E28</f>
        <v>-17080</v>
      </c>
    </row>
    <row r="30" spans="1:5">
      <c r="A30" s="108" t="s">
        <v>84</v>
      </c>
      <c r="B30" s="110">
        <f>B25+B29</f>
        <v>0</v>
      </c>
      <c r="C30" s="110">
        <f>C25+C29</f>
        <v>-17080</v>
      </c>
      <c r="D30" s="110">
        <f>D25+D29</f>
        <v>-691068</v>
      </c>
      <c r="E30" s="109">
        <f>E25+E29</f>
        <v>-708148</v>
      </c>
    </row>
    <row r="31" spans="1:5" ht="31.5">
      <c r="A31" s="108" t="s">
        <v>83</v>
      </c>
      <c r="B31" s="107"/>
      <c r="C31" s="107"/>
      <c r="D31" s="107"/>
      <c r="E31" s="106"/>
    </row>
    <row r="32" spans="1:5" ht="16.5" thickBot="1">
      <c r="A32" s="105" t="s">
        <v>82</v>
      </c>
      <c r="B32" s="104">
        <v>11438108</v>
      </c>
      <c r="C32" s="104"/>
      <c r="D32" s="104"/>
      <c r="E32" s="103">
        <f>SUM(B32:D32)</f>
        <v>11438108</v>
      </c>
    </row>
    <row r="33" spans="1:5" ht="16.5" thickBot="1">
      <c r="A33" s="102" t="s">
        <v>81</v>
      </c>
      <c r="B33" s="101">
        <f>B23+B30+B32</f>
        <v>22129658</v>
      </c>
      <c r="C33" s="101">
        <f>C23+C30+C32</f>
        <v>-346936</v>
      </c>
      <c r="D33" s="101">
        <f>D23+D30+D32</f>
        <v>-3348949</v>
      </c>
      <c r="E33" s="100">
        <f>E23+E30+E32</f>
        <v>18433773</v>
      </c>
    </row>
    <row r="36" spans="1:5" ht="20.25">
      <c r="A36" s="50" t="s">
        <v>39</v>
      </c>
      <c r="B36" s="96"/>
      <c r="C36" s="52" t="s">
        <v>168</v>
      </c>
    </row>
    <row r="37" spans="1:5">
      <c r="A37" s="99"/>
      <c r="B37" s="98"/>
      <c r="C37" s="97"/>
    </row>
    <row r="38" spans="1:5" ht="20.25">
      <c r="A38" s="50" t="s">
        <v>40</v>
      </c>
      <c r="B38" s="96"/>
      <c r="C38" s="95" t="s">
        <v>41</v>
      </c>
    </row>
    <row r="39" spans="1:5">
      <c r="A39" s="94"/>
      <c r="B39" s="93"/>
    </row>
  </sheetData>
  <mergeCells count="10">
    <mergeCell ref="D2:E2"/>
    <mergeCell ref="A6:B6"/>
    <mergeCell ref="A8:A9"/>
    <mergeCell ref="B8:B9"/>
    <mergeCell ref="C8:C9"/>
    <mergeCell ref="D8:D9"/>
    <mergeCell ref="E8:E9"/>
    <mergeCell ref="A4:E4"/>
    <mergeCell ref="A3:E3"/>
    <mergeCell ref="A5:E5"/>
  </mergeCells>
  <pageMargins left="0.70866141732283472" right="0.70866141732283472" top="0.43307086614173229" bottom="0.35433070866141736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workbookViewId="0">
      <selection activeCell="A72" sqref="A72"/>
    </sheetView>
  </sheetViews>
  <sheetFormatPr defaultRowHeight="15.75" outlineLevelRow="1"/>
  <cols>
    <col min="1" max="1" width="84" style="129" customWidth="1"/>
    <col min="2" max="2" width="18.140625" style="129" customWidth="1"/>
    <col min="3" max="3" width="22.140625" style="129" customWidth="1"/>
    <col min="4" max="16384" width="9.140625" style="129"/>
  </cols>
  <sheetData>
    <row r="1" spans="1:3">
      <c r="B1" s="204"/>
      <c r="C1" s="204"/>
    </row>
    <row r="2" spans="1:3" ht="18.75">
      <c r="A2" s="203" t="s">
        <v>146</v>
      </c>
      <c r="B2" s="203"/>
      <c r="C2" s="203"/>
    </row>
    <row r="3" spans="1:3" ht="18.75">
      <c r="A3" s="203" t="s">
        <v>43</v>
      </c>
      <c r="B3" s="203"/>
      <c r="C3" s="203"/>
    </row>
    <row r="4" spans="1:3" ht="18.75">
      <c r="A4" s="205" t="s">
        <v>145</v>
      </c>
      <c r="B4" s="205"/>
      <c r="C4" s="205"/>
    </row>
    <row r="6" spans="1:3" ht="16.5" thickBot="1">
      <c r="B6" s="164"/>
      <c r="C6" s="164" t="s">
        <v>1</v>
      </c>
    </row>
    <row r="7" spans="1:3">
      <c r="A7" s="163"/>
      <c r="B7" s="162">
        <v>41547</v>
      </c>
      <c r="C7" s="161">
        <v>41182</v>
      </c>
    </row>
    <row r="8" spans="1:3">
      <c r="A8" s="160" t="s">
        <v>144</v>
      </c>
      <c r="B8" s="159"/>
      <c r="C8" s="158"/>
    </row>
    <row r="9" spans="1:3">
      <c r="A9" s="151" t="s">
        <v>143</v>
      </c>
      <c r="B9" s="139">
        <f>B10+B11+B12+B13</f>
        <v>1552372</v>
      </c>
      <c r="C9" s="138">
        <f>C10+C11+C12+C13</f>
        <v>1415901</v>
      </c>
    </row>
    <row r="10" spans="1:3" hidden="1" outlineLevel="1">
      <c r="A10" s="157" t="s">
        <v>142</v>
      </c>
      <c r="B10" s="156">
        <f>[84]ДДС!C12</f>
        <v>211545</v>
      </c>
      <c r="C10" s="155">
        <v>211544</v>
      </c>
    </row>
    <row r="11" spans="1:3" hidden="1" outlineLevel="1">
      <c r="A11" s="157" t="s">
        <v>141</v>
      </c>
      <c r="B11" s="156">
        <f>[84]ДДС!C13</f>
        <v>1111915</v>
      </c>
      <c r="C11" s="155">
        <v>1052299</v>
      </c>
    </row>
    <row r="12" spans="1:3" hidden="1" outlineLevel="1">
      <c r="A12" s="157" t="s">
        <v>140</v>
      </c>
      <c r="B12" s="156">
        <f>[84]ДДС!C15</f>
        <v>220893</v>
      </c>
      <c r="C12" s="155">
        <v>152050</v>
      </c>
    </row>
    <row r="13" spans="1:3" hidden="1" outlineLevel="1">
      <c r="A13" s="157" t="s">
        <v>139</v>
      </c>
      <c r="B13" s="156">
        <f>[84]ДДС!C16</f>
        <v>8019</v>
      </c>
      <c r="C13" s="155">
        <v>8</v>
      </c>
    </row>
    <row r="14" spans="1:3" collapsed="1">
      <c r="A14" s="140" t="s">
        <v>138</v>
      </c>
      <c r="B14" s="139">
        <f>B15+B16+B17</f>
        <v>-1349385</v>
      </c>
      <c r="C14" s="138">
        <f>C15+C16+C17</f>
        <v>-1531004</v>
      </c>
    </row>
    <row r="15" spans="1:3" hidden="1" outlineLevel="1">
      <c r="A15" s="154" t="s">
        <v>56</v>
      </c>
      <c r="B15" s="153">
        <f>[84]ДДС!C18</f>
        <v>-399030</v>
      </c>
      <c r="C15" s="152">
        <v>-399031</v>
      </c>
    </row>
    <row r="16" spans="1:3" hidden="1" outlineLevel="1">
      <c r="A16" s="154" t="s">
        <v>137</v>
      </c>
      <c r="B16" s="153">
        <f>[84]ДДС!C19</f>
        <v>-943251</v>
      </c>
      <c r="C16" s="152">
        <v>-1130899</v>
      </c>
    </row>
    <row r="17" spans="1:5" hidden="1" outlineLevel="1">
      <c r="A17" s="154" t="s">
        <v>136</v>
      </c>
      <c r="B17" s="153">
        <f>[84]ДДС!C20</f>
        <v>-7104</v>
      </c>
      <c r="C17" s="152">
        <v>-1074</v>
      </c>
    </row>
    <row r="18" spans="1:5" collapsed="1">
      <c r="A18" s="140" t="s">
        <v>135</v>
      </c>
      <c r="B18" s="139">
        <f>[84]ДДС!C22</f>
        <v>-40803</v>
      </c>
      <c r="C18" s="138">
        <v>-6166</v>
      </c>
    </row>
    <row r="19" spans="1:5" ht="31.5">
      <c r="A19" s="140" t="s">
        <v>134</v>
      </c>
      <c r="B19" s="139">
        <f>[84]ДДС!C23</f>
        <v>448334</v>
      </c>
      <c r="C19" s="138">
        <v>242597</v>
      </c>
    </row>
    <row r="20" spans="1:5">
      <c r="A20" s="140" t="s">
        <v>133</v>
      </c>
      <c r="B20" s="139">
        <f>[84]ДДС!C24</f>
        <v>-6906</v>
      </c>
      <c r="C20" s="138">
        <f>-57392+7775-9666</f>
        <v>-59283</v>
      </c>
    </row>
    <row r="21" spans="1:5">
      <c r="A21" s="140" t="s">
        <v>132</v>
      </c>
      <c r="B21" s="139">
        <f>[84]ДДС!C25</f>
        <v>-448934</v>
      </c>
      <c r="C21" s="138">
        <v>-404291</v>
      </c>
    </row>
    <row r="22" spans="1:5">
      <c r="A22" s="151"/>
      <c r="B22" s="142">
        <f>SUM(B18:B21)+B14+B9</f>
        <v>154678</v>
      </c>
      <c r="C22" s="141">
        <f>SUM(C18:C21)+C14+C9</f>
        <v>-342246</v>
      </c>
    </row>
    <row r="23" spans="1:5">
      <c r="A23" s="143" t="s">
        <v>131</v>
      </c>
      <c r="B23" s="150"/>
      <c r="C23" s="149"/>
      <c r="D23" s="202"/>
      <c r="E23" s="202"/>
    </row>
    <row r="24" spans="1:5">
      <c r="A24" s="140" t="s">
        <v>130</v>
      </c>
      <c r="B24" s="139">
        <f>[84]ДДС!C28</f>
        <v>-765059</v>
      </c>
      <c r="C24" s="138">
        <v>-2334240</v>
      </c>
      <c r="D24" s="147"/>
    </row>
    <row r="25" spans="1:5">
      <c r="A25" s="140" t="s">
        <v>129</v>
      </c>
      <c r="B25" s="139"/>
      <c r="C25" s="138">
        <v>0</v>
      </c>
      <c r="D25" s="147"/>
    </row>
    <row r="26" spans="1:5">
      <c r="A26" s="140" t="s">
        <v>128</v>
      </c>
      <c r="B26" s="139"/>
      <c r="C26" s="138"/>
      <c r="D26" s="147"/>
    </row>
    <row r="27" spans="1:5">
      <c r="A27" s="140" t="s">
        <v>127</v>
      </c>
      <c r="B27" s="139">
        <f>[84]ДДС!C30</f>
        <v>3283400</v>
      </c>
      <c r="C27" s="138">
        <v>1769692</v>
      </c>
      <c r="D27" s="147"/>
    </row>
    <row r="28" spans="1:5">
      <c r="A28" s="140" t="s">
        <v>126</v>
      </c>
      <c r="B28" s="139">
        <f>[84]ДДС!C31</f>
        <v>-6074630</v>
      </c>
      <c r="C28" s="138">
        <v>-2253334</v>
      </c>
      <c r="D28" s="147"/>
    </row>
    <row r="29" spans="1:5">
      <c r="A29" s="140" t="s">
        <v>125</v>
      </c>
      <c r="B29" s="139"/>
      <c r="C29" s="138">
        <v>0</v>
      </c>
      <c r="D29" s="147"/>
    </row>
    <row r="30" spans="1:5">
      <c r="A30" s="140" t="s">
        <v>124</v>
      </c>
      <c r="B30" s="139"/>
      <c r="C30" s="138"/>
      <c r="D30" s="147"/>
    </row>
    <row r="31" spans="1:5">
      <c r="A31" s="140" t="s">
        <v>52</v>
      </c>
      <c r="B31" s="139">
        <f>[84]ДДС!C33</f>
        <v>-61716</v>
      </c>
      <c r="C31" s="138">
        <v>-104138</v>
      </c>
      <c r="D31" s="147"/>
    </row>
    <row r="32" spans="1:5">
      <c r="A32" s="143" t="s">
        <v>123</v>
      </c>
      <c r="B32" s="139"/>
      <c r="C32" s="138"/>
      <c r="D32" s="147"/>
    </row>
    <row r="33" spans="1:4">
      <c r="A33" s="140" t="s">
        <v>122</v>
      </c>
      <c r="B33" s="139"/>
      <c r="C33" s="138"/>
      <c r="D33" s="147"/>
    </row>
    <row r="34" spans="1:4">
      <c r="A34" s="140" t="s">
        <v>121</v>
      </c>
      <c r="B34" s="139"/>
      <c r="C34" s="138"/>
      <c r="D34" s="147"/>
    </row>
    <row r="35" spans="1:4">
      <c r="A35" s="140" t="s">
        <v>120</v>
      </c>
      <c r="B35" s="139"/>
      <c r="C35" s="138"/>
      <c r="D35" s="147"/>
    </row>
    <row r="36" spans="1:4">
      <c r="A36" s="140" t="s">
        <v>119</v>
      </c>
      <c r="B36" s="139">
        <f>[84]ДДС!C38</f>
        <v>-783000</v>
      </c>
      <c r="C36" s="138">
        <v>1004000</v>
      </c>
      <c r="D36" s="147"/>
    </row>
    <row r="37" spans="1:4">
      <c r="A37" s="140" t="s">
        <v>118</v>
      </c>
      <c r="B37" s="139">
        <f>[84]ДДС!C35</f>
        <v>250326</v>
      </c>
      <c r="C37" s="138">
        <v>388034</v>
      </c>
      <c r="D37" s="147"/>
    </row>
    <row r="38" spans="1:4">
      <c r="A38" s="140" t="s">
        <v>59</v>
      </c>
      <c r="B38" s="139">
        <f>[84]ДДС!C36</f>
        <v>0</v>
      </c>
      <c r="C38" s="138">
        <v>52353</v>
      </c>
      <c r="D38" s="147"/>
    </row>
    <row r="39" spans="1:4">
      <c r="A39" s="140" t="s">
        <v>117</v>
      </c>
      <c r="B39" s="139">
        <f>[84]ДДС!C37</f>
        <v>-322744</v>
      </c>
      <c r="C39" s="138">
        <v>-238387</v>
      </c>
      <c r="D39" s="147"/>
    </row>
    <row r="40" spans="1:4">
      <c r="A40" s="140" t="s">
        <v>60</v>
      </c>
      <c r="B40" s="139">
        <f>[84]ДДС!C39</f>
        <v>-217236</v>
      </c>
      <c r="C40" s="138">
        <v>5180</v>
      </c>
      <c r="D40" s="147"/>
    </row>
    <row r="41" spans="1:4" ht="31.5">
      <c r="A41" s="148" t="s">
        <v>116</v>
      </c>
      <c r="B41" s="142">
        <f>SUM(B22:B40)</f>
        <v>-4535981</v>
      </c>
      <c r="C41" s="141">
        <f>SUM(C22:C40)</f>
        <v>-2053086</v>
      </c>
      <c r="D41" s="147"/>
    </row>
    <row r="42" spans="1:4">
      <c r="A42" s="140" t="s">
        <v>115</v>
      </c>
      <c r="B42" s="145">
        <f>[84]ДДС!C41</f>
        <v>-33895</v>
      </c>
      <c r="C42" s="144">
        <v>-22576</v>
      </c>
      <c r="D42" s="147"/>
    </row>
    <row r="43" spans="1:4">
      <c r="A43" s="143" t="s">
        <v>114</v>
      </c>
      <c r="B43" s="142">
        <f>SUM(B41:B42)</f>
        <v>-4569876</v>
      </c>
      <c r="C43" s="141">
        <f>SUM(C41:C42)</f>
        <v>-2075662</v>
      </c>
      <c r="D43" s="147"/>
    </row>
    <row r="44" spans="1:4">
      <c r="A44" s="143"/>
      <c r="B44" s="145"/>
      <c r="C44" s="144"/>
    </row>
    <row r="45" spans="1:4" ht="31.5">
      <c r="A45" s="143" t="s">
        <v>113</v>
      </c>
      <c r="B45" s="145"/>
      <c r="C45" s="144"/>
    </row>
    <row r="46" spans="1:4">
      <c r="A46" s="140" t="s">
        <v>112</v>
      </c>
      <c r="B46" s="145">
        <f>[84]ДДС!C49</f>
        <v>-7928</v>
      </c>
      <c r="C46" s="144">
        <v>-4508</v>
      </c>
    </row>
    <row r="47" spans="1:4">
      <c r="A47" s="140" t="s">
        <v>111</v>
      </c>
      <c r="B47" s="139"/>
      <c r="C47" s="138"/>
    </row>
    <row r="48" spans="1:4">
      <c r="A48" s="140" t="s">
        <v>110</v>
      </c>
      <c r="B48" s="139"/>
      <c r="C48" s="138"/>
    </row>
    <row r="49" spans="1:3">
      <c r="A49" s="146" t="s">
        <v>109</v>
      </c>
      <c r="B49" s="142">
        <f>SUM(B46:B48)</f>
        <v>-7928</v>
      </c>
      <c r="C49" s="141">
        <f>SUM(C46:C48)</f>
        <v>-4508</v>
      </c>
    </row>
    <row r="50" spans="1:3">
      <c r="A50" s="140"/>
      <c r="B50" s="145"/>
      <c r="C50" s="144"/>
    </row>
    <row r="51" spans="1:3">
      <c r="A51" s="143" t="s">
        <v>108</v>
      </c>
      <c r="B51" s="145"/>
      <c r="C51" s="144"/>
    </row>
    <row r="52" spans="1:3">
      <c r="A52" s="140" t="s">
        <v>107</v>
      </c>
      <c r="B52" s="145">
        <f>[84]ДДС!C53</f>
        <v>11438108</v>
      </c>
      <c r="C52" s="144">
        <v>2691550</v>
      </c>
    </row>
    <row r="53" spans="1:3">
      <c r="A53" s="140" t="s">
        <v>106</v>
      </c>
      <c r="B53" s="139"/>
      <c r="C53" s="138"/>
    </row>
    <row r="54" spans="1:3">
      <c r="A54" s="140" t="s">
        <v>105</v>
      </c>
      <c r="B54" s="139"/>
      <c r="C54" s="138"/>
    </row>
    <row r="55" spans="1:3">
      <c r="A55" s="140" t="s">
        <v>104</v>
      </c>
      <c r="B55" s="139">
        <f>[84]ДДС!C55</f>
        <v>4673360</v>
      </c>
      <c r="C55" s="138">
        <v>5749313</v>
      </c>
    </row>
    <row r="56" spans="1:3">
      <c r="A56" s="140" t="s">
        <v>103</v>
      </c>
      <c r="B56" s="139">
        <f>[84]ДДС!C54</f>
        <v>-11592408</v>
      </c>
      <c r="C56" s="138">
        <v>-2067065</v>
      </c>
    </row>
    <row r="57" spans="1:3">
      <c r="A57" s="140" t="s">
        <v>102</v>
      </c>
      <c r="B57" s="139"/>
      <c r="C57" s="138"/>
    </row>
    <row r="58" spans="1:3">
      <c r="A58" s="143" t="s">
        <v>101</v>
      </c>
      <c r="B58" s="142">
        <f>SUM(B52:B57)</f>
        <v>4519060</v>
      </c>
      <c r="C58" s="141">
        <f>SUM(C52:C57)</f>
        <v>6373798</v>
      </c>
    </row>
    <row r="59" spans="1:3">
      <c r="A59" s="143"/>
      <c r="B59" s="145"/>
      <c r="C59" s="144"/>
    </row>
    <row r="60" spans="1:3">
      <c r="A60" s="140" t="s">
        <v>100</v>
      </c>
      <c r="B60" s="139">
        <f>[84]ДДС!C61</f>
        <v>744</v>
      </c>
      <c r="C60" s="138">
        <v>-8731</v>
      </c>
    </row>
    <row r="61" spans="1:3">
      <c r="A61" s="143" t="s">
        <v>99</v>
      </c>
      <c r="B61" s="142">
        <f>B43+B49+B58+B60</f>
        <v>-58000</v>
      </c>
      <c r="C61" s="141">
        <f>C43+C49+C58+C60</f>
        <v>4284897</v>
      </c>
    </row>
    <row r="62" spans="1:3">
      <c r="A62" s="140" t="s">
        <v>98</v>
      </c>
      <c r="B62" s="139">
        <f>[84]ДДС!C62</f>
        <v>1369647</v>
      </c>
      <c r="C62" s="138">
        <v>3396899</v>
      </c>
    </row>
    <row r="63" spans="1:3" ht="16.5" thickBot="1">
      <c r="A63" s="137" t="s">
        <v>97</v>
      </c>
      <c r="B63" s="136">
        <f>SUM(B61:B62)</f>
        <v>1311647</v>
      </c>
      <c r="C63" s="135">
        <f>SUM(C61:C62)</f>
        <v>7681796</v>
      </c>
    </row>
    <row r="64" spans="1:3">
      <c r="A64" s="134"/>
      <c r="B64" s="133"/>
    </row>
    <row r="65" spans="1:3">
      <c r="A65" s="134"/>
      <c r="B65" s="133"/>
      <c r="C65" s="132"/>
    </row>
    <row r="66" spans="1:3">
      <c r="A66" s="23" t="s">
        <v>39</v>
      </c>
      <c r="B66" s="24"/>
      <c r="C66" s="52" t="s">
        <v>168</v>
      </c>
    </row>
    <row r="67" spans="1:3">
      <c r="A67" s="23"/>
      <c r="B67" s="24"/>
      <c r="C67" s="24"/>
    </row>
    <row r="68" spans="1:3">
      <c r="A68" s="23" t="s">
        <v>40</v>
      </c>
      <c r="B68" s="24"/>
      <c r="C68" s="24" t="s">
        <v>41</v>
      </c>
    </row>
    <row r="69" spans="1:3">
      <c r="A69" s="131"/>
      <c r="B69" s="130"/>
    </row>
  </sheetData>
  <mergeCells count="5">
    <mergeCell ref="D23:E23"/>
    <mergeCell ref="A2:C2"/>
    <mergeCell ref="A3:C3"/>
    <mergeCell ref="B1:C1"/>
    <mergeCell ref="A4:C4"/>
  </mergeCells>
  <pageMargins left="0.70866141732283472" right="0.18" top="0.56999999999999995" bottom="0.27" header="0.31496062992125984" footer="0.18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ф1</vt:lpstr>
      <vt:lpstr>ф2</vt:lpstr>
      <vt:lpstr>ф.4</vt:lpstr>
      <vt:lpstr>ф.3</vt:lpstr>
      <vt:lpstr>ф2!Область_печати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Lyublinskaya</dc:creator>
  <cp:lastModifiedBy>Абетова А.О.</cp:lastModifiedBy>
  <cp:lastPrinted>2013-10-25T08:58:58Z</cp:lastPrinted>
  <dcterms:created xsi:type="dcterms:W3CDTF">2013-03-01T09:35:24Z</dcterms:created>
  <dcterms:modified xsi:type="dcterms:W3CDTF">2013-10-25T09:01:13Z</dcterms:modified>
</cp:coreProperties>
</file>