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f4e1a6d71777b83/Документы/2025/Al Karal/Фин отчетность/"/>
    </mc:Choice>
  </mc:AlternateContent>
  <xr:revisionPtr revIDLastSave="0" documentId="8_{D295B518-8B40-4CBA-A33B-6AE7730351DC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3" r:id="rId1"/>
    <sheet name="2" sheetId="5" r:id="rId2"/>
    <sheet name="3" sheetId="7" r:id="rId3"/>
    <sheet name="4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7" i="7" l="1"/>
  <c r="W63" i="7" s="1"/>
  <c r="W59" i="7"/>
  <c r="X57" i="7" l="1"/>
  <c r="X50" i="7"/>
  <c r="W48" i="7"/>
  <c r="X39" i="7"/>
  <c r="X48" i="7" s="1"/>
  <c r="X19" i="7"/>
  <c r="X12" i="7"/>
  <c r="X28" i="7" s="1"/>
  <c r="X63" i="7" l="1"/>
  <c r="W12" i="5"/>
  <c r="W19" i="5" s="1"/>
</calcChain>
</file>

<file path=xl/sharedStrings.xml><?xml version="1.0" encoding="utf-8"?>
<sst xmlns="http://schemas.openxmlformats.org/spreadsheetml/2006/main" count="421" uniqueCount="166">
  <si>
    <t>ТОО "Black Biotechnology (Блэк Биотехнолоджи)"</t>
  </si>
  <si>
    <t>Отчет о финансовом положении (бухгалтерский баланс)</t>
  </si>
  <si>
    <t>по состоянию на 31 декабря 2024 года</t>
  </si>
  <si>
    <t>тыс. тенге</t>
  </si>
  <si>
    <t>Показатели</t>
  </si>
  <si>
    <t>На конец 
отчетного периода</t>
  </si>
  <si>
    <t>На начало 
отчетного периода</t>
  </si>
  <si>
    <t>I. Краткосрочные активы</t>
  </si>
  <si>
    <t>Денежные средства и эквиваленты денежных средств</t>
  </si>
  <si>
    <t>Краткосрочные финансовые инвестиции</t>
  </si>
  <si>
    <t>-</t>
  </si>
  <si>
    <t>Краткосрочная дебиторская задолженность</t>
  </si>
  <si>
    <t>Запасы</t>
  </si>
  <si>
    <t>Текущие налоговые активы</t>
  </si>
  <si>
    <t>Прочие краткосрочные активы</t>
  </si>
  <si>
    <t>II. Долгосрочные активы</t>
  </si>
  <si>
    <t>Долгосрочные финансовые инвестиции</t>
  </si>
  <si>
    <t>Долгосрочная дебиторская задолженность</t>
  </si>
  <si>
    <t>Инвестиции в совместно контролируемые предприятия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</si>
  <si>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</si>
  <si>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</si>
  <si>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</si>
  <si>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</si>
  <si>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</si>
  <si>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</si>
  <si>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Обязательства</t>
  </si>
  <si>
    <t>III. Краткосрочные обязательства</t>
  </si>
  <si>
    <t>Краткосрочные финансовые обязательства</t>
  </si>
  <si>
    <t>Обязательства по налогам</t>
  </si>
  <si>
    <t>Обязательства по другим обязательным и добровольным платежам</t>
  </si>
  <si>
    <t>Краткосрочная кредиторская задолженность</t>
  </si>
  <si>
    <t>Краткосрочные оценочные обязательства</t>
  </si>
  <si>
    <t>Прочие краткосрочные обязательства</t>
  </si>
  <si>
    <t>IV. Долгосрочные обязательства</t>
  </si>
  <si>
    <t>Долгосрочные финансовые обязательства</t>
  </si>
  <si>
    <t>Долгосрочная кредиторская задолженность</t>
  </si>
  <si>
    <t>Отложенные налоговые обязательства</t>
  </si>
  <si>
    <t>Прочие долгосрочные обязательства</t>
  </si>
  <si>
    <t>V. Капитал</t>
  </si>
  <si>
    <t>Уставный капитал</t>
  </si>
  <si>
    <t>Неоплаченный капитал</t>
  </si>
  <si>
    <t>Выкупленные собственные долевые инструменты</t>
  </si>
  <si>
    <t>Эмиссионный доход</t>
  </si>
  <si>
    <t>Резервы</t>
  </si>
  <si>
    <t>Нераспределенная прибыль (непокрытый убыток)</t>
  </si>
  <si>
    <t>Прочий капитал</t>
  </si>
  <si>
    <t>Руководитель</t>
  </si>
  <si>
    <t>Кенжебек Ж.</t>
  </si>
  <si>
    <t>(фамилия, имя, отчество)</t>
  </si>
  <si>
    <t>(подпись)</t>
  </si>
  <si>
    <t>Главный бухгалтер</t>
  </si>
  <si>
    <t>Мұқайсанова Ж. Қ.</t>
  </si>
  <si>
    <t>М П</t>
  </si>
  <si>
    <t xml:space="preserve">Авансы выданные </t>
  </si>
  <si>
    <t>Долгосрочный актив в форме права пользования</t>
  </si>
  <si>
    <t>Незавершенное строительство</t>
  </si>
  <si>
    <t>Облигационный займ</t>
  </si>
  <si>
    <t>ОТЧЕТ О ДВИЖЕНИИ ДЕНЕЖНЫХ СРЕДСТВ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</si>
  <si>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</si>
  <si>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</si>
  <si>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</si>
  <si>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</si>
  <si>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</si>
  <si>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</si>
  <si>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</si>
  <si>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</si>
  <si>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</si>
  <si>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</si>
  <si>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</si>
  <si>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</si>
  <si>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</si>
  <si>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</si>
  <si>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</si>
  <si>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</si>
  <si>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</si>
  <si>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</si>
  <si>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</si>
  <si>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</si>
  <si>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</si>
  <si>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погашение займов, предоставленных другим организациям</t>
  </si>
  <si>
    <t>фьючерсные и форвардные контракты, опционы и свопы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</si>
  <si>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</si>
  <si>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</si>
  <si>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</si>
  <si>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финансовых активов</t>
  </si>
  <si>
    <t>предоставление займов другим организациям</t>
  </si>
  <si>
    <t>III. Движение денежных средств от финансовой деятельности</t>
  </si>
  <si>
    <t>Вклады в уставной капитал</t>
  </si>
  <si>
    <t>эмиссия акций и других ценных бумаг</t>
  </si>
  <si>
    <t>получение займов</t>
  </si>
  <si>
    <t>погашение займов</t>
  </si>
  <si>
    <t xml:space="preserve">выплата вознаграждения </t>
  </si>
  <si>
    <t>выплата дивидендов</t>
  </si>
  <si>
    <t>прочие</t>
  </si>
  <si>
    <t>Влияние обменных курсов валют к тенге</t>
  </si>
  <si>
    <t xml:space="preserve">Резерв под обесценение денежных средств 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</si>
  <si>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</si>
  <si>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</si>
  <si>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Прим.</t>
  </si>
  <si>
    <t>Доход от реализации продукции и оказания услуг</t>
  </si>
  <si>
    <t>Себестоимость реализованной продукции и оказанных услуг</t>
  </si>
  <si>
    <t>Расходы на реализацию продукции и оказание услуг</t>
  </si>
  <si>
    <t>Административные расходы</t>
  </si>
  <si>
    <t>Курсовая разница,нетто</t>
  </si>
  <si>
    <t>Прочие доходы</t>
  </si>
  <si>
    <t>Себестоимость приобретенной продукции</t>
  </si>
  <si>
    <t>Прочие расходы</t>
  </si>
  <si>
    <t>Доходы от финансирования</t>
  </si>
  <si>
    <t>Расходы на финансирование</t>
  </si>
  <si>
    <t>Прибыль (убыток) от прекращенной деятельности</t>
  </si>
  <si>
    <t>Расходы по корпоративному подоходному налогу</t>
  </si>
  <si>
    <t>Доля меньшинства</t>
  </si>
  <si>
    <t>Прибыль на акцию</t>
  </si>
  <si>
    <t>Прочий совокупный доход</t>
  </si>
  <si>
    <t>Доля предприятий по методу долевого участия</t>
  </si>
  <si>
    <t>Общий совокупный доход</t>
  </si>
  <si>
    <t>ОТЧЕТ ОБ ИЗМЕНЕНИЯХ В КАПИТАЛЕ</t>
  </si>
  <si>
    <t>Показатель</t>
  </si>
  <si>
    <t>Капитал материнской организации</t>
  </si>
  <si>
    <t>Итого капитал</t>
  </si>
  <si>
    <t>Нераспределенная прибыль</t>
  </si>
  <si>
    <t>Всего</t>
  </si>
  <si>
    <t>1</t>
  </si>
  <si>
    <t>2</t>
  </si>
  <si>
    <t>3</t>
  </si>
  <si>
    <t>4</t>
  </si>
  <si>
    <t>5</t>
  </si>
  <si>
    <t>6</t>
  </si>
  <si>
    <t>7</t>
  </si>
  <si>
    <t>8</t>
  </si>
  <si>
    <t>Сальдо на 1 января отчетного года</t>
  </si>
  <si>
    <t>Изменения в учетной политике</t>
  </si>
  <si>
    <t>Прибыль/убыток от переоценки активов</t>
  </si>
  <si>
    <t>Хеджирование денежных потоков</t>
  </si>
  <si>
    <t>Курсовые разницы от зарубежной деятельности</t>
  </si>
  <si>
    <t>Всего прибыль/убыток за период 
(стр. 040+/-стр. 050)</t>
  </si>
  <si>
    <t>Дивиденды</t>
  </si>
  <si>
    <t>Эмиссия акций</t>
  </si>
  <si>
    <t>Сальдо на 31 декабря отчетного года
(стр.030+стр. 060+стр. 070+стр. 080+стр. 090)</t>
  </si>
  <si>
    <t>Сальдо на 1 января предыдущего года</t>
  </si>
  <si>
    <t>Прибыль/убыток за период</t>
  </si>
  <si>
    <t>Всего прибыль/убыток за период
(стр. 140+/-стр. 150)</t>
  </si>
  <si>
    <t>прочие выплаты (СМР работы)</t>
  </si>
  <si>
    <t>Доп.опл капитал</t>
  </si>
  <si>
    <t xml:space="preserve">Получение вознаграждения по депозиту </t>
  </si>
  <si>
    <t>Прим</t>
  </si>
  <si>
    <t>ОТЧЕТ О ПРИБЫЛИ ИЛИ УБЫТКЕ И ПРОЧЕМ СОВОКУПНОМ ДОХОДЕ</t>
  </si>
  <si>
    <t>за период закончившийся 31 декабря 2024 г.</t>
  </si>
  <si>
    <t>тыс тенге</t>
  </si>
  <si>
    <t xml:space="preserve">БАЛАНС </t>
  </si>
  <si>
    <t>БАЛАНС</t>
  </si>
  <si>
    <t xml:space="preserve">Валовая прибыль </t>
  </si>
  <si>
    <t xml:space="preserve">Прибыль (убыток) за  период  от  продолжаемой деятельности </t>
  </si>
  <si>
    <t xml:space="preserve">Прибыль (убыток) до налогообложения  </t>
  </si>
  <si>
    <t>Чистая прибыль (убыток) за период  до вычета доли меньшинства</t>
  </si>
  <si>
    <t xml:space="preserve">Итоговая прибыль (итоговый убыток) за период </t>
  </si>
  <si>
    <t>За  год, закончившийся 31.12.2024</t>
  </si>
  <si>
    <t>За  год, закончившийся 31.12.2023</t>
  </si>
  <si>
    <t xml:space="preserve">3. Чистая сумма денежных средств от операционной деятельности </t>
  </si>
  <si>
    <t>3. Чистая сумма денежных средств от инвестиционной деятельности</t>
  </si>
  <si>
    <t xml:space="preserve">3. Чистая сумма денежных средств от финансовой деятельности </t>
  </si>
  <si>
    <t xml:space="preserve">Итого:            Увеличение +/- уменьшение денежных средств </t>
  </si>
  <si>
    <t xml:space="preserve">Пересчитанное сальдо </t>
  </si>
  <si>
    <t>Сальдо на 31 декабря предыдущего года 
190)</t>
  </si>
  <si>
    <t>Прибыль/убыток, признанная/ый непосредственно  в  самом  капитале</t>
  </si>
  <si>
    <t>Прибыль/убыток, признанная/ый непосредственно в самом капитале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</si>
</sst>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9"/>
      <name val="Arial"/>
      <family val="2"/>
      <charset val="204"/>
    </font>
    <font>
      <sz val="6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</font>
    <font>
      <sz val="9"/>
      <name val="Arial"/>
    </font>
    <font>
      <b/>
      <sz val="12"/>
      <name val="Arial"/>
    </font>
    <font>
      <b/>
      <sz val="9"/>
      <name val="Arial"/>
    </font>
    <font>
      <i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/>
    <xf numFmtId="3" fontId="0" fillId="2" borderId="0" xfId="0" applyNumberFormat="1" applyFill="1" applyAlignment="1">
      <alignment horizontal="left"/>
    </xf>
    <xf numFmtId="0" fontId="1" fillId="2" borderId="0" xfId="0" applyFont="1" applyFill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3" fontId="0" fillId="2" borderId="0" xfId="0" applyNumberFormat="1" applyFill="1"/>
    <xf numFmtId="3" fontId="4" fillId="2" borderId="5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left" wrapText="1"/>
    </xf>
    <xf numFmtId="0" fontId="1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1" fillId="2" borderId="6" xfId="0" applyNumberFormat="1" applyFont="1" applyFill="1" applyBorder="1" applyAlignment="1">
      <alignment horizontal="right" vertical="center"/>
    </xf>
    <xf numFmtId="0" fontId="4" fillId="2" borderId="2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1" fillId="2" borderId="0" xfId="0" applyNumberFormat="1" applyFont="1" applyFill="1" applyAlignment="1">
      <alignment horizontal="right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top" wrapText="1"/>
    </xf>
    <xf numFmtId="3" fontId="9" fillId="2" borderId="5" xfId="0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horizontal="left" vertical="top" wrapText="1"/>
    </xf>
    <xf numFmtId="3" fontId="9" fillId="2" borderId="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20" xfId="0" applyNumberFormat="1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right" vertical="center"/>
    </xf>
    <xf numFmtId="3" fontId="1" fillId="2" borderId="23" xfId="0" applyNumberFormat="1" applyFont="1" applyFill="1" applyBorder="1" applyAlignment="1">
      <alignment horizontal="right" vertical="center" wrapText="1"/>
    </xf>
    <xf numFmtId="3" fontId="1" fillId="2" borderId="24" xfId="0" applyNumberFormat="1" applyFont="1" applyFill="1" applyBorder="1" applyAlignment="1">
      <alignment horizontal="right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center" vertical="center" wrapText="1"/>
    </xf>
    <xf numFmtId="3" fontId="4" fillId="2" borderId="25" xfId="0" applyNumberFormat="1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center" vertical="center"/>
    </xf>
    <xf numFmtId="3" fontId="4" fillId="2" borderId="2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indent="5"/>
    </xf>
    <xf numFmtId="0" fontId="9" fillId="2" borderId="6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 wrapText="1" indent="5"/>
    </xf>
    <xf numFmtId="0" fontId="9" fillId="2" borderId="6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indent="5"/>
    </xf>
    <xf numFmtId="0" fontId="9" fillId="2" borderId="6" xfId="0" applyFont="1" applyFill="1" applyBorder="1" applyAlignment="1">
      <alignment horizontal="left" vertical="top" wrapText="1" indent="5"/>
    </xf>
    <xf numFmtId="0" fontId="9" fillId="2" borderId="5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 wrapText="1" indent="5"/>
    </xf>
    <xf numFmtId="0" fontId="1" fillId="2" borderId="6" xfId="0" applyFont="1" applyFill="1" applyBorder="1" applyAlignment="1">
      <alignment horizontal="left" vertical="center" indent="5"/>
    </xf>
    <xf numFmtId="0" fontId="1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indent="5"/>
    </xf>
    <xf numFmtId="0" fontId="11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Y58"/>
  <sheetViews>
    <sheetView topLeftCell="A28" zoomScale="86" zoomScaleNormal="86" workbookViewId="0">
      <selection activeCell="V53" sqref="V53"/>
    </sheetView>
  </sheetViews>
  <sheetFormatPr defaultColWidth="10.44140625" defaultRowHeight="11.5" customHeight="1" x14ac:dyDescent="0.2"/>
  <cols>
    <col min="1" max="17" width="3" style="2" customWidth="1"/>
    <col min="18" max="19" width="3.109375" style="2" customWidth="1"/>
    <col min="20" max="20" width="4.109375" style="2" customWidth="1"/>
    <col min="21" max="21" width="7.33203125" style="2" customWidth="1"/>
    <col min="22" max="22" width="9.109375" style="2" customWidth="1"/>
    <col min="23" max="23" width="20.77734375" style="17" customWidth="1"/>
    <col min="24" max="24" width="20.44140625" style="2" customWidth="1"/>
    <col min="25" max="16384" width="10.44140625" style="4"/>
  </cols>
  <sheetData>
    <row r="1" spans="1:24" s="1" customFormat="1" ht="14.15" customHeight="1" x14ac:dyDescent="0.2">
      <c r="W1" s="76"/>
      <c r="X1" s="76"/>
    </row>
    <row r="2" spans="1:24" s="2" customFormat="1" ht="7" customHeight="1" x14ac:dyDescent="0.2">
      <c r="W2" s="76"/>
      <c r="X2" s="76"/>
    </row>
    <row r="3" spans="1:24" s="1" customFormat="1" ht="11.15" customHeight="1" x14ac:dyDescent="0.2">
      <c r="H3" s="77" t="s">
        <v>0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1:24" ht="12" customHeight="1" x14ac:dyDescent="0.2">
      <c r="A4" s="3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 s="1" customFormat="1" ht="17.25" customHeight="1" x14ac:dyDescent="0.2">
      <c r="W5" s="5"/>
    </row>
    <row r="6" spans="1:24" s="1" customFormat="1" ht="13" customHeight="1" x14ac:dyDescent="0.2">
      <c r="A6" s="79" t="s">
        <v>1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</row>
    <row r="7" spans="1:24" s="1" customFormat="1" ht="11.15" customHeight="1" x14ac:dyDescent="0.2">
      <c r="A7" s="80" t="s">
        <v>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6" t="s">
        <v>3</v>
      </c>
    </row>
    <row r="8" spans="1:24" s="1" customFormat="1" ht="4" customHeight="1" x14ac:dyDescent="0.2">
      <c r="W8" s="5"/>
    </row>
    <row r="9" spans="1:24" s="1" customFormat="1" ht="22" customHeight="1" x14ac:dyDescent="0.2">
      <c r="A9" s="81" t="s">
        <v>4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7" t="s">
        <v>145</v>
      </c>
      <c r="W9" s="8" t="s">
        <v>5</v>
      </c>
      <c r="X9" s="9" t="s">
        <v>6</v>
      </c>
    </row>
    <row r="10" spans="1:24" s="1" customFormat="1" ht="13" customHeight="1" x14ac:dyDescent="0.2">
      <c r="A10" s="70" t="s">
        <v>7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10"/>
      <c r="W10" s="11">
        <v>498747</v>
      </c>
      <c r="X10" s="11">
        <v>1599233</v>
      </c>
    </row>
    <row r="11" spans="1:24" s="1" customFormat="1" ht="13" customHeight="1" x14ac:dyDescent="0.2">
      <c r="A11" s="68" t="s">
        <v>8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12">
        <v>15</v>
      </c>
      <c r="W11" s="13">
        <v>33250</v>
      </c>
      <c r="X11" s="13">
        <v>1454097</v>
      </c>
    </row>
    <row r="12" spans="1:24" s="1" customFormat="1" ht="13" customHeight="1" x14ac:dyDescent="0.2">
      <c r="A12" s="68" t="s">
        <v>9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12"/>
      <c r="W12" s="13" t="s">
        <v>10</v>
      </c>
      <c r="X12" s="13" t="s">
        <v>10</v>
      </c>
    </row>
    <row r="13" spans="1:24" s="1" customFormat="1" ht="13" customHeight="1" x14ac:dyDescent="0.2">
      <c r="A13" s="68" t="s">
        <v>11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12">
        <v>16</v>
      </c>
      <c r="W13" s="13">
        <v>51253</v>
      </c>
      <c r="X13" s="13">
        <v>14686</v>
      </c>
    </row>
    <row r="14" spans="1:24" s="1" customFormat="1" ht="13" customHeight="1" x14ac:dyDescent="0.2">
      <c r="A14" s="68" t="s">
        <v>12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12">
        <v>17</v>
      </c>
      <c r="W14" s="13">
        <v>188524</v>
      </c>
      <c r="X14" s="13">
        <v>38400</v>
      </c>
    </row>
    <row r="15" spans="1:24" s="1" customFormat="1" ht="13" customHeight="1" x14ac:dyDescent="0.2">
      <c r="A15" s="68" t="s">
        <v>13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12">
        <v>19</v>
      </c>
      <c r="W15" s="13">
        <v>161063</v>
      </c>
      <c r="X15" s="13">
        <v>28670</v>
      </c>
    </row>
    <row r="16" spans="1:24" s="1" customFormat="1" ht="13" customHeight="1" x14ac:dyDescent="0.2">
      <c r="A16" s="75" t="s">
        <v>53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12">
        <v>18</v>
      </c>
      <c r="W16" s="13">
        <v>64055</v>
      </c>
      <c r="X16" s="13">
        <v>62161</v>
      </c>
    </row>
    <row r="17" spans="1:24" s="1" customFormat="1" ht="13" customHeight="1" x14ac:dyDescent="0.2">
      <c r="A17" s="75" t="s">
        <v>14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12"/>
      <c r="W17" s="13">
        <v>602</v>
      </c>
      <c r="X17" s="13">
        <v>1219</v>
      </c>
    </row>
    <row r="18" spans="1:24" s="1" customFormat="1" ht="13" customHeight="1" x14ac:dyDescent="0.2">
      <c r="A18" s="70" t="s">
        <v>15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10"/>
      <c r="W18" s="11">
        <v>1651498</v>
      </c>
      <c r="X18" s="11">
        <v>365846</v>
      </c>
    </row>
    <row r="19" spans="1:24" s="1" customFormat="1" ht="13" customHeight="1" x14ac:dyDescent="0.2">
      <c r="A19" s="68" t="s">
        <v>16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12">
        <v>11</v>
      </c>
      <c r="W19" s="13">
        <v>5252</v>
      </c>
      <c r="X19" s="13">
        <v>5252</v>
      </c>
    </row>
    <row r="20" spans="1:24" s="1" customFormat="1" ht="13" customHeight="1" x14ac:dyDescent="0.2">
      <c r="A20" s="68" t="s">
        <v>17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12"/>
      <c r="W20" s="13" t="s">
        <v>10</v>
      </c>
      <c r="X20" s="13" t="s">
        <v>10</v>
      </c>
    </row>
    <row r="21" spans="1:24" s="1" customFormat="1" ht="13" customHeight="1" x14ac:dyDescent="0.2">
      <c r="A21" s="68" t="s">
        <v>18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12"/>
      <c r="W21" s="13" t="s">
        <v>10</v>
      </c>
      <c r="X21" s="13" t="s">
        <v>10</v>
      </c>
    </row>
    <row r="22" spans="1:24" s="1" customFormat="1" ht="13" customHeight="1" x14ac:dyDescent="0.2">
      <c r="A22" s="72" t="s">
        <v>54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12">
        <v>13</v>
      </c>
      <c r="W22" s="13">
        <v>11756</v>
      </c>
      <c r="X22" s="13">
        <v>11756</v>
      </c>
    </row>
    <row r="23" spans="1:24" s="1" customFormat="1" ht="13" customHeight="1" x14ac:dyDescent="0.2">
      <c r="A23" s="72" t="s">
        <v>55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12">
        <v>14</v>
      </c>
      <c r="W23" s="13">
        <v>1279322</v>
      </c>
      <c r="X23" s="13">
        <v>260920</v>
      </c>
    </row>
    <row r="24" spans="1:24" s="1" customFormat="1" ht="13" customHeight="1" x14ac:dyDescent="0.2">
      <c r="A24" s="68" t="s">
        <v>19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12">
        <v>12</v>
      </c>
      <c r="W24" s="13">
        <v>317872</v>
      </c>
      <c r="X24" s="13">
        <v>49158</v>
      </c>
    </row>
    <row r="25" spans="1:24" s="1" customFormat="1" ht="13" customHeight="1" x14ac:dyDescent="0.2">
      <c r="A25" s="68" t="s">
        <v>20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12"/>
      <c r="W25" s="13" t="s">
        <v>10</v>
      </c>
      <c r="X25" s="13" t="s">
        <v>10</v>
      </c>
    </row>
    <row r="26" spans="1:24" s="1" customFormat="1" ht="13" customHeight="1" x14ac:dyDescent="0.2">
      <c r="A26" s="68" t="s">
        <v>21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12"/>
      <c r="W26" s="13" t="s">
        <v>10</v>
      </c>
      <c r="X26" s="13" t="s">
        <v>10</v>
      </c>
    </row>
    <row r="27" spans="1:24" s="1" customFormat="1" ht="13" customHeight="1" x14ac:dyDescent="0.2">
      <c r="A27" s="72" t="s">
        <v>22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12"/>
      <c r="W27" s="13" t="s">
        <v>10</v>
      </c>
      <c r="X27" s="13" t="s">
        <v>10</v>
      </c>
    </row>
    <row r="28" spans="1:24" s="1" customFormat="1" ht="13" customHeight="1" x14ac:dyDescent="0.2">
      <c r="A28" s="68" t="s">
        <v>23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12"/>
      <c r="W28" s="13" t="s">
        <v>10</v>
      </c>
      <c r="X28" s="13" t="s">
        <v>10</v>
      </c>
    </row>
    <row r="29" spans="1:24" s="1" customFormat="1" ht="13" customHeight="1" x14ac:dyDescent="0.2">
      <c r="A29" s="68" t="s">
        <v>24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12">
        <v>18</v>
      </c>
      <c r="W29" s="13">
        <v>37296</v>
      </c>
      <c r="X29" s="13">
        <v>38760</v>
      </c>
    </row>
    <row r="30" spans="1:24" s="1" customFormat="1" ht="13" customHeight="1" x14ac:dyDescent="0.2">
      <c r="A30" s="73" t="s">
        <v>150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10"/>
      <c r="W30" s="11">
        <v>2150245</v>
      </c>
      <c r="X30" s="11">
        <v>1965079</v>
      </c>
    </row>
    <row r="31" spans="1:24" s="1" customFormat="1" ht="13" customHeight="1" x14ac:dyDescent="0.2">
      <c r="A31" s="70" t="s">
        <v>25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0"/>
      <c r="W31" s="11">
        <v>2325442</v>
      </c>
      <c r="X31" s="11">
        <v>1957496</v>
      </c>
    </row>
    <row r="32" spans="1:24" s="1" customFormat="1" ht="13" customHeight="1" x14ac:dyDescent="0.2">
      <c r="A32" s="70" t="s">
        <v>26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10"/>
      <c r="W32" s="11">
        <v>150566</v>
      </c>
      <c r="X32" s="11">
        <v>124101</v>
      </c>
    </row>
    <row r="33" spans="1:24" s="1" customFormat="1" ht="13" customHeight="1" x14ac:dyDescent="0.2">
      <c r="A33" s="68" t="s">
        <v>27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12">
        <v>21</v>
      </c>
      <c r="W33" s="13">
        <v>22768</v>
      </c>
      <c r="X33" s="13">
        <v>87402</v>
      </c>
    </row>
    <row r="34" spans="1:24" s="1" customFormat="1" ht="13" customHeight="1" x14ac:dyDescent="0.2">
      <c r="A34" s="68" t="s">
        <v>28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12">
        <v>23</v>
      </c>
      <c r="W34" s="13">
        <v>3582</v>
      </c>
      <c r="X34" s="13">
        <v>2578</v>
      </c>
    </row>
    <row r="35" spans="1:24" ht="12" customHeight="1" x14ac:dyDescent="0.2">
      <c r="A35" s="74" t="s">
        <v>29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12">
        <v>23</v>
      </c>
      <c r="W35" s="13">
        <v>3198</v>
      </c>
      <c r="X35" s="13">
        <v>1707</v>
      </c>
    </row>
    <row r="36" spans="1:24" s="1" customFormat="1" ht="13" customHeight="1" x14ac:dyDescent="0.2">
      <c r="A36" s="68" t="s">
        <v>30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12">
        <v>22</v>
      </c>
      <c r="W36" s="13">
        <v>29742</v>
      </c>
      <c r="X36" s="13">
        <v>20793</v>
      </c>
    </row>
    <row r="37" spans="1:24" s="1" customFormat="1" ht="13" customHeight="1" x14ac:dyDescent="0.2">
      <c r="A37" s="71" t="s">
        <v>31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12">
        <v>23</v>
      </c>
      <c r="W37" s="13">
        <v>29582</v>
      </c>
      <c r="X37" s="13">
        <v>5947</v>
      </c>
    </row>
    <row r="38" spans="1:24" s="1" customFormat="1" ht="13" customHeight="1" x14ac:dyDescent="0.2">
      <c r="A38" s="68" t="s">
        <v>32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12">
        <v>23</v>
      </c>
      <c r="W38" s="13">
        <v>61694</v>
      </c>
      <c r="X38" s="13">
        <v>5674</v>
      </c>
    </row>
    <row r="39" spans="1:24" s="1" customFormat="1" ht="13" customHeight="1" x14ac:dyDescent="0.2">
      <c r="A39" s="70" t="s">
        <v>33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10"/>
      <c r="W39" s="11">
        <v>2174876</v>
      </c>
      <c r="X39" s="11">
        <v>1833395</v>
      </c>
    </row>
    <row r="40" spans="1:24" s="1" customFormat="1" ht="13" customHeight="1" x14ac:dyDescent="0.2">
      <c r="A40" s="72" t="s">
        <v>56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12">
        <v>21</v>
      </c>
      <c r="W40" s="13">
        <v>2000000</v>
      </c>
      <c r="X40" s="13">
        <v>1771921</v>
      </c>
    </row>
    <row r="41" spans="1:24" s="1" customFormat="1" ht="13" customHeight="1" x14ac:dyDescent="0.2">
      <c r="A41" s="68" t="s">
        <v>35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12"/>
      <c r="W41" s="13" t="s">
        <v>10</v>
      </c>
      <c r="X41" s="13" t="s">
        <v>10</v>
      </c>
    </row>
    <row r="42" spans="1:24" s="1" customFormat="1" ht="13" customHeight="1" x14ac:dyDescent="0.2">
      <c r="A42" s="68" t="s">
        <v>34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12">
        <v>21</v>
      </c>
      <c r="W42" s="13">
        <v>173465</v>
      </c>
      <c r="X42" s="13">
        <v>60063</v>
      </c>
    </row>
    <row r="43" spans="1:24" s="1" customFormat="1" ht="13" customHeight="1" x14ac:dyDescent="0.2">
      <c r="A43" s="71" t="s">
        <v>36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12">
        <v>10</v>
      </c>
      <c r="W43" s="13">
        <v>1411</v>
      </c>
      <c r="X43" s="13">
        <v>1411</v>
      </c>
    </row>
    <row r="44" spans="1:24" s="1" customFormat="1" ht="13" customHeight="1" x14ac:dyDescent="0.2">
      <c r="A44" s="68" t="s">
        <v>37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12"/>
      <c r="W44" s="13" t="s">
        <v>10</v>
      </c>
      <c r="X44" s="13" t="s">
        <v>10</v>
      </c>
    </row>
    <row r="45" spans="1:24" s="1" customFormat="1" ht="13" customHeight="1" x14ac:dyDescent="0.2">
      <c r="A45" s="70" t="s">
        <v>38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0"/>
      <c r="W45" s="11">
        <v>-175197</v>
      </c>
      <c r="X45" s="11">
        <v>7583</v>
      </c>
    </row>
    <row r="46" spans="1:24" s="1" customFormat="1" ht="13" customHeight="1" x14ac:dyDescent="0.2">
      <c r="A46" s="68" t="s">
        <v>39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12">
        <v>20</v>
      </c>
      <c r="W46" s="13">
        <v>60100</v>
      </c>
      <c r="X46" s="13">
        <v>60100</v>
      </c>
    </row>
    <row r="47" spans="1:24" s="1" customFormat="1" ht="13" customHeight="1" x14ac:dyDescent="0.2">
      <c r="A47" s="68" t="s">
        <v>40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12"/>
      <c r="W47" s="13" t="s">
        <v>10</v>
      </c>
      <c r="X47" s="14" t="s">
        <v>10</v>
      </c>
    </row>
    <row r="48" spans="1:24" s="1" customFormat="1" ht="13" customHeight="1" x14ac:dyDescent="0.2">
      <c r="A48" s="68" t="s">
        <v>41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12"/>
      <c r="W48" s="13" t="s">
        <v>10</v>
      </c>
      <c r="X48" s="14" t="s">
        <v>10</v>
      </c>
    </row>
    <row r="49" spans="1:25" s="1" customFormat="1" ht="13" customHeight="1" x14ac:dyDescent="0.2">
      <c r="A49" s="68" t="s">
        <v>42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12"/>
      <c r="W49" s="13" t="s">
        <v>10</v>
      </c>
      <c r="X49" s="14" t="s">
        <v>10</v>
      </c>
    </row>
    <row r="50" spans="1:25" s="1" customFormat="1" ht="13" customHeight="1" x14ac:dyDescent="0.2">
      <c r="A50" s="68" t="s">
        <v>43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12"/>
      <c r="W50" s="13" t="s">
        <v>10</v>
      </c>
      <c r="X50" s="14" t="s">
        <v>10</v>
      </c>
    </row>
    <row r="51" spans="1:25" s="1" customFormat="1" ht="13" customHeight="1" x14ac:dyDescent="0.2">
      <c r="A51" s="68" t="s">
        <v>44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12"/>
      <c r="W51" s="13">
        <v>-236519</v>
      </c>
      <c r="X51" s="13">
        <v>-53739</v>
      </c>
      <c r="Y51" s="5"/>
    </row>
    <row r="52" spans="1:25" s="1" customFormat="1" ht="13" customHeight="1" x14ac:dyDescent="0.2">
      <c r="A52" s="69" t="s">
        <v>45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12">
        <v>20</v>
      </c>
      <c r="W52" s="13">
        <v>1222</v>
      </c>
      <c r="X52" s="13">
        <v>1222</v>
      </c>
    </row>
    <row r="53" spans="1:25" s="1" customFormat="1" ht="13" customHeight="1" x14ac:dyDescent="0.2">
      <c r="A53" s="70" t="s">
        <v>149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10"/>
      <c r="W53" s="11">
        <v>2150245</v>
      </c>
      <c r="X53" s="11">
        <v>1965079</v>
      </c>
    </row>
    <row r="54" spans="1:25" s="1" customFormat="1" ht="6" customHeight="1" x14ac:dyDescent="0.2">
      <c r="W54" s="5"/>
    </row>
    <row r="55" spans="1:25" s="1" customFormat="1" ht="13" customHeight="1" x14ac:dyDescent="0.2">
      <c r="A55" s="3" t="s">
        <v>46</v>
      </c>
      <c r="H55" s="67" t="s">
        <v>47</v>
      </c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W55" s="15"/>
    </row>
    <row r="56" spans="1:25" s="1" customFormat="1" ht="11.15" customHeight="1" x14ac:dyDescent="0.2">
      <c r="H56" s="66" t="s">
        <v>48</v>
      </c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W56" s="16" t="s">
        <v>49</v>
      </c>
    </row>
    <row r="57" spans="1:25" s="1" customFormat="1" ht="13" customHeight="1" x14ac:dyDescent="0.2">
      <c r="A57" s="3" t="s">
        <v>50</v>
      </c>
      <c r="H57" s="67" t="s">
        <v>51</v>
      </c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W57" s="15"/>
    </row>
    <row r="58" spans="1:25" s="1" customFormat="1" ht="10" customHeight="1" x14ac:dyDescent="0.2">
      <c r="B58" s="2" t="s">
        <v>52</v>
      </c>
      <c r="H58" s="66" t="s">
        <v>48</v>
      </c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W58" s="16" t="s">
        <v>49</v>
      </c>
    </row>
  </sheetData>
  <mergeCells count="53">
    <mergeCell ref="A12:U12"/>
    <mergeCell ref="W1:X2"/>
    <mergeCell ref="H3:X4"/>
    <mergeCell ref="A6:W6"/>
    <mergeCell ref="A7:W7"/>
    <mergeCell ref="A9:U9"/>
    <mergeCell ref="A10:U10"/>
    <mergeCell ref="A11:U11"/>
    <mergeCell ref="A24:U24"/>
    <mergeCell ref="A13:U13"/>
    <mergeCell ref="A14:U14"/>
    <mergeCell ref="A15:U15"/>
    <mergeCell ref="A16:U16"/>
    <mergeCell ref="A17:U17"/>
    <mergeCell ref="A18:U18"/>
    <mergeCell ref="A19:U19"/>
    <mergeCell ref="A20:U20"/>
    <mergeCell ref="A21:U21"/>
    <mergeCell ref="A22:U22"/>
    <mergeCell ref="A23:U23"/>
    <mergeCell ref="A36:U36"/>
    <mergeCell ref="A25:U25"/>
    <mergeCell ref="A26:U26"/>
    <mergeCell ref="A27:U27"/>
    <mergeCell ref="A28:U28"/>
    <mergeCell ref="A29:U29"/>
    <mergeCell ref="A30:U30"/>
    <mergeCell ref="A31:U31"/>
    <mergeCell ref="A32:U32"/>
    <mergeCell ref="A33:U33"/>
    <mergeCell ref="A34:U34"/>
    <mergeCell ref="A35:U35"/>
    <mergeCell ref="A48:U48"/>
    <mergeCell ref="A37:U37"/>
    <mergeCell ref="A38:U38"/>
    <mergeCell ref="A39:U39"/>
    <mergeCell ref="A40:U40"/>
    <mergeCell ref="A41:U41"/>
    <mergeCell ref="A42:U42"/>
    <mergeCell ref="A43:U43"/>
    <mergeCell ref="A44:U44"/>
    <mergeCell ref="A45:U45"/>
    <mergeCell ref="A46:U46"/>
    <mergeCell ref="A47:U47"/>
    <mergeCell ref="H56:U56"/>
    <mergeCell ref="H57:U57"/>
    <mergeCell ref="H58:U58"/>
    <mergeCell ref="A49:U49"/>
    <mergeCell ref="A50:U50"/>
    <mergeCell ref="A51:U51"/>
    <mergeCell ref="A52:U52"/>
    <mergeCell ref="A53:U53"/>
    <mergeCell ref="H55:U55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8"/>
  <sheetViews>
    <sheetView topLeftCell="A7" workbookViewId="0">
      <selection activeCell="V25" sqref="V25"/>
    </sheetView>
  </sheetViews>
  <sheetFormatPr defaultColWidth="10.44140625" defaultRowHeight="11.5" customHeight="1" x14ac:dyDescent="0.2"/>
  <cols>
    <col min="1" max="17" width="3" style="2" customWidth="1"/>
    <col min="18" max="19" width="3.109375" style="2" customWidth="1"/>
    <col min="20" max="20" width="4.109375" style="2" customWidth="1"/>
    <col min="21" max="21" width="16.33203125" style="2" customWidth="1"/>
    <col min="22" max="22" width="9.109375" style="2" customWidth="1"/>
    <col min="23" max="23" width="20.77734375" style="2" customWidth="1"/>
    <col min="24" max="24" width="20.44140625" style="2" customWidth="1"/>
    <col min="25" max="16384" width="10.44140625" style="4"/>
  </cols>
  <sheetData>
    <row r="1" spans="1:24" s="1" customFormat="1" ht="10" x14ac:dyDescent="0.2">
      <c r="W1" s="76"/>
      <c r="X1" s="76"/>
    </row>
    <row r="2" spans="1:24" s="2" customFormat="1" x14ac:dyDescent="0.2">
      <c r="W2" s="76"/>
      <c r="X2" s="76"/>
    </row>
    <row r="3" spans="1:24" ht="12" customHeight="1" x14ac:dyDescent="0.2">
      <c r="H3" s="77" t="s">
        <v>0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1:24" ht="12" customHeight="1" x14ac:dyDescent="0.2">
      <c r="A4" s="3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24" s="1" customFormat="1" ht="10" x14ac:dyDescent="0.2"/>
    <row r="6" spans="1:24" s="1" customFormat="1" ht="15.5" x14ac:dyDescent="0.2">
      <c r="A6" s="79" t="s">
        <v>146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4" s="1" customFormat="1" ht="12" customHeight="1" x14ac:dyDescent="0.2">
      <c r="A7" s="80" t="s">
        <v>147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spans="1:24" s="1" customFormat="1" ht="12" customHeight="1" x14ac:dyDescent="0.2">
      <c r="X8" s="6" t="s">
        <v>148</v>
      </c>
    </row>
    <row r="9" spans="1:24" ht="34.5" x14ac:dyDescent="0.2">
      <c r="A9" s="81" t="s">
        <v>4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7" t="s">
        <v>98</v>
      </c>
      <c r="W9" s="7" t="s">
        <v>156</v>
      </c>
      <c r="X9" s="24" t="s">
        <v>157</v>
      </c>
    </row>
    <row r="10" spans="1:24" s="1" customFormat="1" x14ac:dyDescent="0.2">
      <c r="A10" s="68" t="s">
        <v>99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12">
        <v>4</v>
      </c>
      <c r="W10" s="13">
        <v>206849</v>
      </c>
      <c r="X10" s="23">
        <v>154872</v>
      </c>
    </row>
    <row r="11" spans="1:24" s="1" customFormat="1" x14ac:dyDescent="0.2">
      <c r="A11" s="83" t="s">
        <v>100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12">
        <v>5</v>
      </c>
      <c r="W11" s="13">
        <v>-98033</v>
      </c>
      <c r="X11" s="13">
        <v>-52198</v>
      </c>
    </row>
    <row r="12" spans="1:24" s="1" customFormat="1" x14ac:dyDescent="0.2">
      <c r="A12" s="84" t="s">
        <v>151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10"/>
      <c r="W12" s="11">
        <f>W10+W11</f>
        <v>108816</v>
      </c>
      <c r="X12" s="11">
        <v>102674</v>
      </c>
    </row>
    <row r="13" spans="1:24" s="1" customFormat="1" x14ac:dyDescent="0.2">
      <c r="A13" s="85" t="s">
        <v>101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7"/>
      <c r="V13" s="12">
        <v>6</v>
      </c>
      <c r="W13" s="13">
        <v>-124154</v>
      </c>
      <c r="X13" s="13">
        <v>-52420</v>
      </c>
    </row>
    <row r="14" spans="1:24" s="1" customFormat="1" x14ac:dyDescent="0.2">
      <c r="A14" s="75" t="s">
        <v>102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12">
        <v>7</v>
      </c>
      <c r="W14" s="13">
        <v>-292879</v>
      </c>
      <c r="X14" s="13">
        <v>-76674</v>
      </c>
    </row>
    <row r="15" spans="1:24" s="1" customFormat="1" x14ac:dyDescent="0.2">
      <c r="A15" s="75" t="s">
        <v>103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12">
        <v>8</v>
      </c>
      <c r="W15" s="14" t="s">
        <v>10</v>
      </c>
      <c r="X15" s="13">
        <v>503</v>
      </c>
    </row>
    <row r="16" spans="1:24" s="1" customFormat="1" x14ac:dyDescent="0.2">
      <c r="A16" s="75" t="s">
        <v>104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12">
        <v>8</v>
      </c>
      <c r="W16" s="13">
        <v>838339</v>
      </c>
      <c r="X16" s="13">
        <v>88337</v>
      </c>
    </row>
    <row r="17" spans="1:26" s="1" customFormat="1" x14ac:dyDescent="0.2">
      <c r="A17" s="83" t="s">
        <v>105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12">
        <v>8</v>
      </c>
      <c r="W17" s="13">
        <v>-281467</v>
      </c>
      <c r="X17" s="13"/>
    </row>
    <row r="18" spans="1:26" s="1" customFormat="1" x14ac:dyDescent="0.2">
      <c r="A18" s="83" t="s">
        <v>106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12">
        <v>8</v>
      </c>
      <c r="W18" s="13">
        <v>-3111</v>
      </c>
      <c r="X18" s="13">
        <v>-13511</v>
      </c>
    </row>
    <row r="19" spans="1:26" x14ac:dyDescent="0.2">
      <c r="A19" s="88" t="s">
        <v>152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10"/>
      <c r="W19" s="11">
        <f>W12+W13+W14+W16+W17+W18</f>
        <v>245544</v>
      </c>
      <c r="X19" s="11">
        <v>48909</v>
      </c>
      <c r="Y19" s="18"/>
      <c r="Z19" s="18"/>
    </row>
    <row r="20" spans="1:26" s="1" customFormat="1" x14ac:dyDescent="0.2">
      <c r="A20" s="75" t="s">
        <v>107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12">
        <v>9</v>
      </c>
      <c r="W20" s="13">
        <v>5528</v>
      </c>
      <c r="X20" s="13">
        <v>9530</v>
      </c>
    </row>
    <row r="21" spans="1:26" s="1" customFormat="1" x14ac:dyDescent="0.2">
      <c r="A21" s="75" t="s">
        <v>108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12">
        <v>9</v>
      </c>
      <c r="W21" s="13">
        <v>-432441</v>
      </c>
      <c r="X21" s="13">
        <v>-70696</v>
      </c>
    </row>
    <row r="22" spans="1:26" s="1" customFormat="1" x14ac:dyDescent="0.2">
      <c r="A22" s="75" t="s">
        <v>109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12"/>
      <c r="W22" s="14" t="s">
        <v>10</v>
      </c>
      <c r="X22" s="13" t="s">
        <v>10</v>
      </c>
    </row>
    <row r="23" spans="1:26" s="1" customFormat="1" x14ac:dyDescent="0.2">
      <c r="A23" s="84" t="s">
        <v>153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10"/>
      <c r="W23" s="11">
        <v>-181369</v>
      </c>
      <c r="X23" s="11">
        <v>-12257</v>
      </c>
      <c r="Y23" s="5"/>
      <c r="Z23" s="5"/>
    </row>
    <row r="24" spans="1:26" s="1" customFormat="1" x14ac:dyDescent="0.2">
      <c r="A24" s="75" t="s">
        <v>110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12">
        <v>10</v>
      </c>
      <c r="W24" s="14">
        <v>-1411</v>
      </c>
      <c r="X24" s="13">
        <v>-1411</v>
      </c>
    </row>
    <row r="25" spans="1:26" s="20" customFormat="1" x14ac:dyDescent="0.2">
      <c r="A25" s="88" t="s">
        <v>154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9"/>
      <c r="W25" s="19">
        <v>-182780</v>
      </c>
      <c r="X25" s="19">
        <v>-13668</v>
      </c>
    </row>
    <row r="26" spans="1:26" s="1" customFormat="1" x14ac:dyDescent="0.2">
      <c r="A26" s="75" t="s">
        <v>111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12"/>
      <c r="W26" s="14" t="s">
        <v>10</v>
      </c>
      <c r="X26" s="13" t="s">
        <v>10</v>
      </c>
    </row>
    <row r="27" spans="1:26" s="1" customFormat="1" x14ac:dyDescent="0.2">
      <c r="A27" s="88" t="s">
        <v>155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10"/>
      <c r="W27" s="11">
        <v>-182780</v>
      </c>
      <c r="X27" s="11">
        <v>-13668</v>
      </c>
    </row>
    <row r="28" spans="1:26" s="1" customFormat="1" x14ac:dyDescent="0.2">
      <c r="A28" s="85" t="s">
        <v>112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12"/>
      <c r="W28" s="14" t="s">
        <v>10</v>
      </c>
      <c r="X28" s="13" t="s">
        <v>10</v>
      </c>
    </row>
    <row r="29" spans="1:26" s="1" customFormat="1" x14ac:dyDescent="0.2">
      <c r="A29" s="68" t="s">
        <v>113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12"/>
      <c r="W29" s="14" t="s">
        <v>10</v>
      </c>
      <c r="X29" s="13" t="s">
        <v>10</v>
      </c>
    </row>
    <row r="30" spans="1:26" s="1" customFormat="1" x14ac:dyDescent="0.2">
      <c r="A30" s="83" t="s">
        <v>114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12"/>
      <c r="W30" s="14" t="s">
        <v>10</v>
      </c>
      <c r="X30" s="13" t="s">
        <v>10</v>
      </c>
    </row>
    <row r="31" spans="1:26" s="1" customFormat="1" x14ac:dyDescent="0.2">
      <c r="A31" s="84" t="s">
        <v>115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10"/>
      <c r="W31" s="11">
        <v>-182780</v>
      </c>
      <c r="X31" s="11">
        <v>-13668</v>
      </c>
    </row>
    <row r="32" spans="1:26" s="1" customFormat="1" ht="10" x14ac:dyDescent="0.2"/>
    <row r="33" spans="1:23" s="1" customFormat="1" x14ac:dyDescent="0.2">
      <c r="A33" s="3" t="s">
        <v>46</v>
      </c>
      <c r="H33" s="67" t="s">
        <v>47</v>
      </c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W33" s="21"/>
    </row>
    <row r="34" spans="1:23" s="1" customFormat="1" ht="10" x14ac:dyDescent="0.2">
      <c r="H34" s="66" t="s">
        <v>48</v>
      </c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W34" s="22" t="s">
        <v>49</v>
      </c>
    </row>
    <row r="35" spans="1:23" s="1" customFormat="1" x14ac:dyDescent="0.2">
      <c r="A35" s="3" t="s">
        <v>50</v>
      </c>
      <c r="H35" s="67" t="s">
        <v>51</v>
      </c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W35" s="21"/>
    </row>
    <row r="36" spans="1:23" s="1" customFormat="1" ht="10" x14ac:dyDescent="0.2">
      <c r="H36" s="66" t="s">
        <v>48</v>
      </c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W36" s="22" t="s">
        <v>49</v>
      </c>
    </row>
    <row r="37" spans="1:23" s="1" customFormat="1" x14ac:dyDescent="0.2">
      <c r="B37" s="2" t="s">
        <v>52</v>
      </c>
    </row>
    <row r="38" spans="1:23" s="1" customFormat="1" ht="10" x14ac:dyDescent="0.2"/>
  </sheetData>
  <mergeCells count="31">
    <mergeCell ref="A31:U31"/>
    <mergeCell ref="H33:U33"/>
    <mergeCell ref="H34:U34"/>
    <mergeCell ref="H35:U35"/>
    <mergeCell ref="H36:U36"/>
    <mergeCell ref="A30:U30"/>
    <mergeCell ref="A19:U19"/>
    <mergeCell ref="A20:U20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W1:X2"/>
    <mergeCell ref="H3:X4"/>
    <mergeCell ref="A18:U18"/>
    <mergeCell ref="A6:X6"/>
    <mergeCell ref="A7:X7"/>
    <mergeCell ref="A9:U9"/>
    <mergeCell ref="A10:U10"/>
    <mergeCell ref="A11:U11"/>
    <mergeCell ref="A12:U12"/>
    <mergeCell ref="A13:U13"/>
    <mergeCell ref="A14:U14"/>
    <mergeCell ref="A15:U15"/>
    <mergeCell ref="A16:U16"/>
    <mergeCell ref="A17:U17"/>
  </mergeCells>
  <phoneticPr fontId="0" type="noConversion"/>
  <pageMargins left="0.7" right="0.7" top="0.75" bottom="0.75" header="0.3" footer="0.3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76"/>
  <sheetViews>
    <sheetView tabSelected="1" topLeftCell="A7" zoomScale="85" zoomScaleNormal="85" workbookViewId="0">
      <selection activeCell="AA10" sqref="AA10"/>
    </sheetView>
  </sheetViews>
  <sheetFormatPr defaultColWidth="10.44140625" defaultRowHeight="11.5" x14ac:dyDescent="0.2"/>
  <cols>
    <col min="1" max="17" width="3" style="25" customWidth="1"/>
    <col min="18" max="19" width="3.109375" style="25" customWidth="1"/>
    <col min="20" max="20" width="4.109375" style="25" customWidth="1"/>
    <col min="21" max="21" width="16.33203125" style="25" customWidth="1"/>
    <col min="22" max="22" width="9.109375" style="25" customWidth="1"/>
    <col min="23" max="23" width="20.77734375" style="40" customWidth="1"/>
    <col min="24" max="24" width="20.44140625" style="40" customWidth="1"/>
    <col min="25" max="16384" width="10.44140625" style="4"/>
  </cols>
  <sheetData>
    <row r="1" spans="1:24" s="1" customFormat="1" ht="14.15" customHeight="1" x14ac:dyDescent="0.2">
      <c r="W1" s="92"/>
      <c r="X1" s="92"/>
    </row>
    <row r="2" spans="1:24" s="25" customFormat="1" ht="7" customHeight="1" x14ac:dyDescent="0.2">
      <c r="W2" s="92"/>
      <c r="X2" s="92"/>
    </row>
    <row r="3" spans="1:24" s="1" customFormat="1" ht="12" customHeight="1" x14ac:dyDescent="0.2">
      <c r="H3" s="77" t="s">
        <v>0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1:24" s="1" customFormat="1" ht="12" customHeight="1" x14ac:dyDescent="0.2">
      <c r="A4" s="26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24" s="1" customFormat="1" ht="6" customHeight="1" x14ac:dyDescent="0.2">
      <c r="W5" s="5"/>
      <c r="X5" s="5"/>
    </row>
    <row r="6" spans="1:24" s="27" customFormat="1" ht="4" customHeight="1" x14ac:dyDescent="0.2">
      <c r="W6" s="28"/>
      <c r="X6" s="28"/>
    </row>
    <row r="7" spans="1:24" s="1" customFormat="1" ht="13" customHeight="1" x14ac:dyDescent="0.2">
      <c r="A7" s="94" t="s">
        <v>57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</row>
    <row r="8" spans="1:24" s="1" customFormat="1" ht="12" customHeight="1" x14ac:dyDescent="0.2">
      <c r="A8" s="95" t="s">
        <v>147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</row>
    <row r="9" spans="1:24" s="1" customFormat="1" ht="12" customHeight="1" x14ac:dyDescent="0.2">
      <c r="W9" s="5"/>
      <c r="X9" s="29" t="s">
        <v>148</v>
      </c>
    </row>
    <row r="10" spans="1:24" s="1" customFormat="1" ht="34.5" x14ac:dyDescent="0.2">
      <c r="A10" s="97" t="s">
        <v>4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30"/>
      <c r="W10" s="7" t="s">
        <v>156</v>
      </c>
      <c r="X10" s="24" t="s">
        <v>157</v>
      </c>
    </row>
    <row r="11" spans="1:24" s="1" customFormat="1" ht="13" customHeight="1" x14ac:dyDescent="0.2">
      <c r="A11" s="96" t="s">
        <v>58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</row>
    <row r="12" spans="1:24" s="1" customFormat="1" ht="13" customHeight="1" x14ac:dyDescent="0.2">
      <c r="A12" s="93" t="s">
        <v>59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31"/>
      <c r="W12" s="32">
        <v>271462</v>
      </c>
      <c r="X12" s="32">
        <f>X18+X16+X14</f>
        <v>246925</v>
      </c>
    </row>
    <row r="13" spans="1:24" s="1" customFormat="1" ht="13" customHeight="1" x14ac:dyDescent="0.2">
      <c r="A13" s="99" t="s">
        <v>60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33"/>
      <c r="W13" s="34" t="s">
        <v>10</v>
      </c>
      <c r="X13" s="34" t="s">
        <v>10</v>
      </c>
    </row>
    <row r="14" spans="1:24" s="1" customFormat="1" ht="13" customHeight="1" x14ac:dyDescent="0.2">
      <c r="A14" s="98" t="s">
        <v>61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33"/>
      <c r="W14" s="34">
        <v>246315</v>
      </c>
      <c r="X14" s="34">
        <v>153634</v>
      </c>
    </row>
    <row r="15" spans="1:24" s="1" customFormat="1" ht="13" customHeight="1" x14ac:dyDescent="0.2">
      <c r="A15" s="98" t="s">
        <v>62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33"/>
      <c r="W15" s="34" t="s">
        <v>10</v>
      </c>
      <c r="X15" s="34" t="s">
        <v>10</v>
      </c>
    </row>
    <row r="16" spans="1:24" s="1" customFormat="1" ht="13" customHeight="1" x14ac:dyDescent="0.2">
      <c r="A16" s="98" t="s">
        <v>63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33"/>
      <c r="W16" s="34">
        <v>10122</v>
      </c>
      <c r="X16" s="34">
        <v>5791</v>
      </c>
    </row>
    <row r="17" spans="1:24" s="1" customFormat="1" ht="13" customHeight="1" x14ac:dyDescent="0.2">
      <c r="A17" s="98" t="s">
        <v>64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33"/>
      <c r="W17" s="34" t="s">
        <v>10</v>
      </c>
      <c r="X17" s="34" t="s">
        <v>10</v>
      </c>
    </row>
    <row r="18" spans="1:24" s="1" customFormat="1" ht="13" customHeight="1" x14ac:dyDescent="0.2">
      <c r="A18" s="98" t="s">
        <v>65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33"/>
      <c r="W18" s="34">
        <v>15025</v>
      </c>
      <c r="X18" s="13">
        <v>87500</v>
      </c>
    </row>
    <row r="19" spans="1:24" s="1" customFormat="1" ht="13" customHeight="1" x14ac:dyDescent="0.2">
      <c r="A19" s="100" t="s">
        <v>66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31"/>
      <c r="W19" s="32">
        <v>-473194</v>
      </c>
      <c r="X19" s="32">
        <f>X21+X22+X23+X26+X27</f>
        <v>-457822</v>
      </c>
    </row>
    <row r="20" spans="1:24" s="1" customFormat="1" ht="13" customHeight="1" x14ac:dyDescent="0.2">
      <c r="A20" s="99" t="s">
        <v>60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33"/>
      <c r="W20" s="34" t="s">
        <v>10</v>
      </c>
      <c r="X20" s="34" t="s">
        <v>10</v>
      </c>
    </row>
    <row r="21" spans="1:24" s="1" customFormat="1" ht="13" customHeight="1" x14ac:dyDescent="0.2">
      <c r="A21" s="98" t="s">
        <v>67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33"/>
      <c r="W21" s="34">
        <v>-180002</v>
      </c>
      <c r="X21" s="34">
        <v>-312825</v>
      </c>
    </row>
    <row r="22" spans="1:24" s="1" customFormat="1" ht="13" customHeight="1" x14ac:dyDescent="0.2">
      <c r="A22" s="98" t="s">
        <v>68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33"/>
      <c r="W22" s="34">
        <v>-7468</v>
      </c>
      <c r="X22" s="34">
        <v>-62161</v>
      </c>
    </row>
    <row r="23" spans="1:24" s="1" customFormat="1" ht="13" customHeight="1" x14ac:dyDescent="0.2">
      <c r="A23" s="98" t="s">
        <v>69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33"/>
      <c r="W23" s="34">
        <v>-205602</v>
      </c>
      <c r="X23" s="34">
        <v>-56876</v>
      </c>
    </row>
    <row r="24" spans="1:24" s="1" customFormat="1" ht="13" customHeight="1" x14ac:dyDescent="0.2">
      <c r="A24" s="98" t="s">
        <v>70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33"/>
      <c r="W24" s="34"/>
      <c r="X24" s="34"/>
    </row>
    <row r="25" spans="1:24" s="1" customFormat="1" ht="13" customHeight="1" x14ac:dyDescent="0.2">
      <c r="A25" s="98" t="s">
        <v>71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33"/>
      <c r="W25" s="34" t="s">
        <v>10</v>
      </c>
      <c r="X25" s="34" t="s">
        <v>10</v>
      </c>
    </row>
    <row r="26" spans="1:24" s="1" customFormat="1" ht="13" customHeight="1" x14ac:dyDescent="0.2">
      <c r="A26" s="98" t="s">
        <v>72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33"/>
      <c r="W26" s="34">
        <v>-77695</v>
      </c>
      <c r="X26" s="34">
        <v>-20460</v>
      </c>
    </row>
    <row r="27" spans="1:24" s="1" customFormat="1" ht="13" customHeight="1" x14ac:dyDescent="0.2">
      <c r="A27" s="98" t="s">
        <v>73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33"/>
      <c r="W27" s="34">
        <v>-2427</v>
      </c>
      <c r="X27" s="34">
        <v>-5500</v>
      </c>
    </row>
    <row r="28" spans="1:24" s="1" customFormat="1" ht="13" customHeight="1" x14ac:dyDescent="0.2">
      <c r="A28" s="102" t="s">
        <v>158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31"/>
      <c r="W28" s="32">
        <v>-201732</v>
      </c>
      <c r="X28" s="32">
        <f>X12+X19</f>
        <v>-210897</v>
      </c>
    </row>
    <row r="29" spans="1:24" s="1" customFormat="1" ht="13" customHeight="1" x14ac:dyDescent="0.2">
      <c r="A29" s="96" t="s">
        <v>74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</row>
    <row r="30" spans="1:24" s="1" customFormat="1" ht="13" customHeight="1" x14ac:dyDescent="0.2">
      <c r="A30" s="93" t="s">
        <v>59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31"/>
      <c r="W30" s="32">
        <v>210000</v>
      </c>
      <c r="X30" s="32"/>
    </row>
    <row r="31" spans="1:24" s="1" customFormat="1" ht="13" customHeight="1" x14ac:dyDescent="0.2">
      <c r="A31" s="99" t="s">
        <v>60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33"/>
      <c r="W31" s="34" t="s">
        <v>10</v>
      </c>
      <c r="X31" s="34" t="s">
        <v>10</v>
      </c>
    </row>
    <row r="32" spans="1:24" s="1" customFormat="1" ht="13" customHeight="1" x14ac:dyDescent="0.2">
      <c r="A32" s="98" t="s">
        <v>75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33"/>
      <c r="W32" s="34" t="s">
        <v>10</v>
      </c>
      <c r="X32" s="34" t="s">
        <v>10</v>
      </c>
    </row>
    <row r="33" spans="1:24" s="1" customFormat="1" ht="13" customHeight="1" x14ac:dyDescent="0.2">
      <c r="A33" s="103" t="s">
        <v>76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33"/>
      <c r="W33" s="34" t="s">
        <v>10</v>
      </c>
      <c r="X33" s="34" t="s">
        <v>10</v>
      </c>
    </row>
    <row r="34" spans="1:24" s="1" customFormat="1" ht="13" customHeight="1" x14ac:dyDescent="0.2">
      <c r="A34" s="103" t="s">
        <v>77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33"/>
      <c r="W34" s="34" t="s">
        <v>10</v>
      </c>
      <c r="X34" s="34" t="s">
        <v>10</v>
      </c>
    </row>
    <row r="35" spans="1:24" s="1" customFormat="1" ht="13" customHeight="1" x14ac:dyDescent="0.2">
      <c r="A35" s="98" t="s">
        <v>78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33"/>
      <c r="W35" s="34" t="s">
        <v>10</v>
      </c>
      <c r="X35" s="34" t="s">
        <v>10</v>
      </c>
    </row>
    <row r="36" spans="1:24" s="1" customFormat="1" ht="12" customHeight="1" x14ac:dyDescent="0.2">
      <c r="A36" s="101" t="s">
        <v>79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33"/>
      <c r="W36" s="34" t="s">
        <v>10</v>
      </c>
      <c r="X36" s="34" t="s">
        <v>10</v>
      </c>
    </row>
    <row r="37" spans="1:24" s="37" customFormat="1" ht="12" customHeight="1" x14ac:dyDescent="0.2">
      <c r="A37" s="104" t="s">
        <v>80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35"/>
      <c r="W37" s="36" t="s">
        <v>10</v>
      </c>
      <c r="X37" s="36" t="s">
        <v>10</v>
      </c>
    </row>
    <row r="38" spans="1:24" s="1" customFormat="1" ht="12" customHeight="1" x14ac:dyDescent="0.2">
      <c r="A38" s="98" t="s">
        <v>65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33"/>
      <c r="W38" s="13">
        <v>210000</v>
      </c>
      <c r="X38" s="34"/>
    </row>
    <row r="39" spans="1:24" s="1" customFormat="1" ht="13" customHeight="1" x14ac:dyDescent="0.2">
      <c r="A39" s="93" t="s">
        <v>66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31"/>
      <c r="W39" s="32">
        <v>-1502127</v>
      </c>
      <c r="X39" s="32">
        <f>X41+X43</f>
        <v>-275381</v>
      </c>
    </row>
    <row r="40" spans="1:24" s="1" customFormat="1" ht="13" customHeight="1" x14ac:dyDescent="0.2">
      <c r="A40" s="105" t="s">
        <v>60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33"/>
      <c r="W40" s="34" t="s">
        <v>10</v>
      </c>
      <c r="X40" s="34" t="s">
        <v>10</v>
      </c>
    </row>
    <row r="41" spans="1:24" s="1" customFormat="1" ht="13" customHeight="1" x14ac:dyDescent="0.2">
      <c r="A41" s="103" t="s">
        <v>81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33"/>
      <c r="W41" s="34">
        <v>-232655</v>
      </c>
      <c r="X41" s="34">
        <v>-18761</v>
      </c>
    </row>
    <row r="42" spans="1:24" s="1" customFormat="1" ht="13" customHeight="1" x14ac:dyDescent="0.2">
      <c r="A42" s="98" t="s">
        <v>82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33"/>
      <c r="W42" s="34" t="s">
        <v>10</v>
      </c>
      <c r="X42" s="34" t="s">
        <v>10</v>
      </c>
    </row>
    <row r="43" spans="1:24" s="1" customFormat="1" ht="13" customHeight="1" x14ac:dyDescent="0.2">
      <c r="A43" s="98" t="s">
        <v>83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33"/>
      <c r="W43" s="34" t="s">
        <v>10</v>
      </c>
      <c r="X43" s="34">
        <v>-256620</v>
      </c>
    </row>
    <row r="44" spans="1:24" s="1" customFormat="1" ht="13" customHeight="1" x14ac:dyDescent="0.2">
      <c r="A44" s="98" t="s">
        <v>84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33"/>
      <c r="W44" s="34" t="s">
        <v>10</v>
      </c>
      <c r="X44" s="34" t="s">
        <v>10</v>
      </c>
    </row>
    <row r="45" spans="1:24" s="1" customFormat="1" ht="13" customHeight="1" x14ac:dyDescent="0.2">
      <c r="A45" s="98" t="s">
        <v>85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33"/>
      <c r="W45" s="34"/>
      <c r="X45" s="34"/>
    </row>
    <row r="46" spans="1:24" s="37" customFormat="1" ht="15" customHeight="1" x14ac:dyDescent="0.2">
      <c r="A46" s="106" t="s">
        <v>80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35"/>
      <c r="W46" s="36" t="s">
        <v>10</v>
      </c>
      <c r="X46" s="36" t="s">
        <v>10</v>
      </c>
    </row>
    <row r="47" spans="1:24" s="1" customFormat="1" ht="13" customHeight="1" x14ac:dyDescent="0.2">
      <c r="A47" s="103" t="s">
        <v>142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33"/>
      <c r="W47" s="34">
        <v>-1269472</v>
      </c>
      <c r="X47" s="34" t="s">
        <v>10</v>
      </c>
    </row>
    <row r="48" spans="1:24" s="1" customFormat="1" ht="14.15" customHeight="1" x14ac:dyDescent="0.2">
      <c r="A48" s="90" t="s">
        <v>159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31"/>
      <c r="W48" s="32">
        <f>W30+W39</f>
        <v>-1292127</v>
      </c>
      <c r="X48" s="32">
        <f>X39</f>
        <v>-275381</v>
      </c>
    </row>
    <row r="49" spans="1:24" s="1" customFormat="1" ht="13" customHeight="1" x14ac:dyDescent="0.2">
      <c r="A49" s="96" t="s">
        <v>86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</row>
    <row r="50" spans="1:24" s="1" customFormat="1" ht="13" customHeight="1" x14ac:dyDescent="0.2">
      <c r="A50" s="108" t="s">
        <v>59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31"/>
      <c r="W50" s="32">
        <v>240683</v>
      </c>
      <c r="X50" s="32">
        <f>X52+X53+X54</f>
        <v>2079608</v>
      </c>
    </row>
    <row r="51" spans="1:24" s="1" customFormat="1" ht="13" customHeight="1" x14ac:dyDescent="0.2">
      <c r="A51" s="105" t="s">
        <v>60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33"/>
      <c r="W51" s="34" t="s">
        <v>10</v>
      </c>
      <c r="X51" s="34" t="s">
        <v>10</v>
      </c>
    </row>
    <row r="52" spans="1:24" s="1" customFormat="1" ht="13" customHeight="1" x14ac:dyDescent="0.2">
      <c r="A52" s="109" t="s">
        <v>87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33"/>
      <c r="W52" s="34"/>
      <c r="X52" s="34">
        <v>60000</v>
      </c>
    </row>
    <row r="53" spans="1:24" s="1" customFormat="1" ht="13" customHeight="1" x14ac:dyDescent="0.2">
      <c r="A53" s="103" t="s">
        <v>88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33"/>
      <c r="W53" s="34">
        <v>150077</v>
      </c>
      <c r="X53" s="34">
        <v>1855876</v>
      </c>
    </row>
    <row r="54" spans="1:24" s="1" customFormat="1" ht="13" customHeight="1" x14ac:dyDescent="0.2">
      <c r="A54" s="103" t="s">
        <v>89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33"/>
      <c r="W54" s="34">
        <v>90580</v>
      </c>
      <c r="X54" s="34">
        <v>163732</v>
      </c>
    </row>
    <row r="55" spans="1:24" s="1" customFormat="1" ht="13" customHeight="1" x14ac:dyDescent="0.2">
      <c r="A55" s="109" t="s">
        <v>144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33"/>
      <c r="W55" s="34">
        <v>26</v>
      </c>
      <c r="X55" s="34" t="s">
        <v>10</v>
      </c>
    </row>
    <row r="56" spans="1:24" s="1" customFormat="1" ht="13" customHeight="1" x14ac:dyDescent="0.2">
      <c r="A56" s="103" t="s">
        <v>65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33"/>
      <c r="W56" s="34" t="s">
        <v>10</v>
      </c>
      <c r="X56" s="34" t="s">
        <v>10</v>
      </c>
    </row>
    <row r="57" spans="1:24" s="1" customFormat="1" ht="13" customHeight="1" x14ac:dyDescent="0.2">
      <c r="A57" s="108" t="s">
        <v>66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31"/>
      <c r="W57" s="32">
        <f>-35184-124436</f>
        <v>-159620</v>
      </c>
      <c r="X57" s="32">
        <f>X59+X60</f>
        <v>-132210</v>
      </c>
    </row>
    <row r="58" spans="1:24" s="1" customFormat="1" ht="13" customHeight="1" x14ac:dyDescent="0.2">
      <c r="A58" s="105" t="s">
        <v>60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33"/>
      <c r="W58" s="34" t="s">
        <v>10</v>
      </c>
      <c r="X58" s="34" t="s">
        <v>10</v>
      </c>
    </row>
    <row r="59" spans="1:24" s="1" customFormat="1" ht="13" customHeight="1" x14ac:dyDescent="0.2">
      <c r="A59" s="98" t="s">
        <v>90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33"/>
      <c r="W59" s="34">
        <f>-32445-2139</f>
        <v>-34584</v>
      </c>
      <c r="X59" s="34">
        <v>-129816</v>
      </c>
    </row>
    <row r="60" spans="1:24" s="1" customFormat="1" ht="13" customHeight="1" x14ac:dyDescent="0.2">
      <c r="A60" s="107" t="s">
        <v>91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33"/>
      <c r="W60" s="34">
        <v>-124436</v>
      </c>
      <c r="X60" s="34">
        <v>-2394</v>
      </c>
    </row>
    <row r="61" spans="1:24" s="1" customFormat="1" ht="13" customHeight="1" x14ac:dyDescent="0.2">
      <c r="A61" s="98" t="s">
        <v>92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33"/>
      <c r="W61" s="34" t="s">
        <v>10</v>
      </c>
      <c r="X61" s="34" t="s">
        <v>10</v>
      </c>
    </row>
    <row r="62" spans="1:24" s="1" customFormat="1" ht="13" customHeight="1" x14ac:dyDescent="0.2">
      <c r="A62" s="98" t="s">
        <v>93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33"/>
      <c r="W62" s="34">
        <v>-600</v>
      </c>
      <c r="X62" s="34"/>
    </row>
    <row r="63" spans="1:24" s="1" customFormat="1" ht="16" customHeight="1" x14ac:dyDescent="0.2">
      <c r="A63" s="110" t="s">
        <v>160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31"/>
      <c r="W63" s="32">
        <f>W50+W57</f>
        <v>81063</v>
      </c>
      <c r="X63" s="32">
        <f>X50+X57+1</f>
        <v>1947399</v>
      </c>
    </row>
    <row r="64" spans="1:24" s="1" customFormat="1" ht="13" customHeight="1" x14ac:dyDescent="0.2">
      <c r="A64" s="107" t="s">
        <v>94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33"/>
      <c r="W64" s="34" t="s">
        <v>10</v>
      </c>
      <c r="X64" s="34">
        <v>243</v>
      </c>
    </row>
    <row r="65" spans="1:26" s="1" customFormat="1" ht="13" customHeight="1" x14ac:dyDescent="0.2">
      <c r="A65" s="107" t="s">
        <v>95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33"/>
      <c r="W65" s="34">
        <v>-8051</v>
      </c>
      <c r="X65" s="34">
        <v>-8051</v>
      </c>
    </row>
    <row r="66" spans="1:26" s="1" customFormat="1" ht="16.5" customHeight="1" x14ac:dyDescent="0.2">
      <c r="A66" s="110" t="s">
        <v>161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31"/>
      <c r="W66" s="32">
        <v>-1420847</v>
      </c>
      <c r="X66" s="32">
        <v>1453313</v>
      </c>
      <c r="Y66" s="5"/>
      <c r="Z66" s="5"/>
    </row>
    <row r="67" spans="1:26" s="1" customFormat="1" ht="12" customHeight="1" x14ac:dyDescent="0.2">
      <c r="A67" s="90" t="s">
        <v>96</v>
      </c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33"/>
      <c r="W67" s="34">
        <v>1454097</v>
      </c>
      <c r="X67" s="34">
        <v>784</v>
      </c>
    </row>
    <row r="68" spans="1:26" s="1" customFormat="1" ht="12" customHeight="1" x14ac:dyDescent="0.2">
      <c r="A68" s="90" t="s">
        <v>97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33"/>
      <c r="W68" s="34">
        <v>33250</v>
      </c>
      <c r="X68" s="34">
        <v>1454097</v>
      </c>
    </row>
    <row r="69" spans="1:26" s="1" customFormat="1" ht="18" customHeight="1" x14ac:dyDescent="0.2">
      <c r="W69" s="5"/>
      <c r="X69" s="5"/>
    </row>
    <row r="70" spans="1:26" s="1" customFormat="1" ht="13" customHeight="1" x14ac:dyDescent="0.2">
      <c r="A70" s="26" t="s">
        <v>46</v>
      </c>
      <c r="H70" s="91" t="s">
        <v>47</v>
      </c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W70" s="38"/>
      <c r="X70" s="5"/>
    </row>
    <row r="71" spans="1:26" s="1" customFormat="1" ht="11.15" customHeight="1" x14ac:dyDescent="0.2">
      <c r="H71" s="89" t="s">
        <v>48</v>
      </c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W71" s="39" t="s">
        <v>49</v>
      </c>
      <c r="X71" s="5"/>
    </row>
    <row r="72" spans="1:26" s="1" customFormat="1" ht="13" customHeight="1" x14ac:dyDescent="0.2">
      <c r="A72" s="26" t="s">
        <v>50</v>
      </c>
      <c r="H72" s="91" t="s">
        <v>51</v>
      </c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W72" s="38"/>
      <c r="X72" s="5"/>
    </row>
    <row r="73" spans="1:26" s="1" customFormat="1" ht="10" customHeight="1" x14ac:dyDescent="0.2">
      <c r="H73" s="89" t="s">
        <v>48</v>
      </c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W73" s="39" t="s">
        <v>49</v>
      </c>
      <c r="X73" s="5"/>
    </row>
    <row r="74" spans="1:26" s="1" customFormat="1" ht="13" customHeight="1" x14ac:dyDescent="0.2">
      <c r="B74" s="25" t="s">
        <v>52</v>
      </c>
      <c r="W74" s="5"/>
      <c r="X74" s="5"/>
    </row>
    <row r="75" spans="1:26" s="1" customFormat="1" ht="13" customHeight="1" x14ac:dyDescent="0.2">
      <c r="W75" s="5"/>
      <c r="X75" s="5"/>
    </row>
    <row r="76" spans="1:26" s="1" customFormat="1" ht="16" customHeight="1" x14ac:dyDescent="0.2">
      <c r="W76" s="5"/>
      <c r="X76" s="5"/>
    </row>
  </sheetData>
  <mergeCells count="67">
    <mergeCell ref="A66:U66"/>
    <mergeCell ref="A61:U61"/>
    <mergeCell ref="A62:U62"/>
    <mergeCell ref="A63:U63"/>
    <mergeCell ref="A64:U64"/>
    <mergeCell ref="A65:U65"/>
    <mergeCell ref="A49:X49"/>
    <mergeCell ref="A55:U55"/>
    <mergeCell ref="A56:U56"/>
    <mergeCell ref="A57:U57"/>
    <mergeCell ref="A58:U58"/>
    <mergeCell ref="A60:U60"/>
    <mergeCell ref="A50:U50"/>
    <mergeCell ref="A51:U51"/>
    <mergeCell ref="A52:U52"/>
    <mergeCell ref="A53:U53"/>
    <mergeCell ref="A54:U54"/>
    <mergeCell ref="A59:U59"/>
    <mergeCell ref="A48:U48"/>
    <mergeCell ref="A37:U37"/>
    <mergeCell ref="A38:U38"/>
    <mergeCell ref="A39:U39"/>
    <mergeCell ref="A40:U40"/>
    <mergeCell ref="A41:U41"/>
    <mergeCell ref="A42:U42"/>
    <mergeCell ref="A43:U43"/>
    <mergeCell ref="A44:U44"/>
    <mergeCell ref="A45:U45"/>
    <mergeCell ref="A46:U46"/>
    <mergeCell ref="A47:U47"/>
    <mergeCell ref="A36:U36"/>
    <mergeCell ref="A25:U25"/>
    <mergeCell ref="A26:U26"/>
    <mergeCell ref="A27:U27"/>
    <mergeCell ref="A28:U28"/>
    <mergeCell ref="A30:U30"/>
    <mergeCell ref="A29:X29"/>
    <mergeCell ref="A31:U31"/>
    <mergeCell ref="A32:U32"/>
    <mergeCell ref="A33:U33"/>
    <mergeCell ref="A34:U34"/>
    <mergeCell ref="A35:U35"/>
    <mergeCell ref="A24:U24"/>
    <mergeCell ref="A13:U13"/>
    <mergeCell ref="A14:U14"/>
    <mergeCell ref="A15:U15"/>
    <mergeCell ref="A16:U16"/>
    <mergeCell ref="A17:U17"/>
    <mergeCell ref="A18:U18"/>
    <mergeCell ref="A22:U22"/>
    <mergeCell ref="A19:U19"/>
    <mergeCell ref="A20:U20"/>
    <mergeCell ref="A21:U21"/>
    <mergeCell ref="A23:U23"/>
    <mergeCell ref="W1:X2"/>
    <mergeCell ref="H3:X4"/>
    <mergeCell ref="A12:U12"/>
    <mergeCell ref="A7:X7"/>
    <mergeCell ref="A8:X8"/>
    <mergeCell ref="A11:X11"/>
    <mergeCell ref="A10:U10"/>
    <mergeCell ref="H73:U73"/>
    <mergeCell ref="A67:U67"/>
    <mergeCell ref="A68:U68"/>
    <mergeCell ref="H70:U70"/>
    <mergeCell ref="H71:U71"/>
    <mergeCell ref="H72:U7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3"/>
  <sheetViews>
    <sheetView workbookViewId="0">
      <selection activeCell="O26" sqref="O26:P26"/>
    </sheetView>
  </sheetViews>
  <sheetFormatPr defaultColWidth="10.44140625" defaultRowHeight="11.5" x14ac:dyDescent="0.2"/>
  <cols>
    <col min="1" max="12" width="3" style="2" customWidth="1"/>
    <col min="13" max="13" width="7.109375" style="2" customWidth="1"/>
    <col min="14" max="14" width="11.77734375" style="2" customWidth="1"/>
    <col min="15" max="15" width="3" style="2" customWidth="1"/>
    <col min="16" max="16" width="3.77734375" style="2" customWidth="1"/>
    <col min="17" max="17" width="14.109375" style="2" customWidth="1"/>
    <col min="18" max="18" width="14.77734375" style="2" customWidth="1"/>
    <col min="19" max="19" width="20.109375" style="2" customWidth="1"/>
    <col min="20" max="20" width="15" style="2" customWidth="1"/>
    <col min="21" max="21" width="10.44140625" style="2" customWidth="1"/>
    <col min="22" max="22" width="16" style="2" customWidth="1"/>
    <col min="23" max="16384" width="10.44140625" style="4"/>
  </cols>
  <sheetData>
    <row r="1" spans="1:22" s="1" customFormat="1" ht="10" x14ac:dyDescent="0.2">
      <c r="T1" s="76"/>
      <c r="U1" s="76"/>
      <c r="V1" s="76"/>
    </row>
    <row r="2" spans="1:22" s="2" customFormat="1" x14ac:dyDescent="0.2">
      <c r="T2" s="76"/>
      <c r="U2" s="76"/>
      <c r="V2" s="76"/>
    </row>
    <row r="3" spans="1:22" ht="12" customHeight="1" x14ac:dyDescent="0.2">
      <c r="H3" s="111" t="s">
        <v>0</v>
      </c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</row>
    <row r="4" spans="1:22" s="27" customFormat="1" ht="10" x14ac:dyDescent="0.2"/>
    <row r="5" spans="1:22" s="1" customFormat="1" ht="15.5" x14ac:dyDescent="0.2">
      <c r="A5" s="79" t="s">
        <v>116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1:22" s="1" customFormat="1" ht="12" customHeight="1" x14ac:dyDescent="0.2">
      <c r="A6" s="80" t="s">
        <v>147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</row>
    <row r="7" spans="1:22" s="1" customFormat="1" ht="12" customHeight="1" thickBot="1" x14ac:dyDescent="0.25">
      <c r="V7" s="6" t="s">
        <v>3</v>
      </c>
    </row>
    <row r="8" spans="1:22" s="1" customFormat="1" x14ac:dyDescent="0.2">
      <c r="A8" s="114" t="s">
        <v>117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8" t="s">
        <v>145</v>
      </c>
      <c r="P8" s="118"/>
      <c r="Q8" s="121" t="s">
        <v>118</v>
      </c>
      <c r="R8" s="121"/>
      <c r="S8" s="121"/>
      <c r="T8" s="121"/>
      <c r="U8" s="127" t="s">
        <v>111</v>
      </c>
      <c r="V8" s="122" t="s">
        <v>119</v>
      </c>
    </row>
    <row r="9" spans="1:22" s="1" customFormat="1" ht="23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7"/>
      <c r="O9" s="119"/>
      <c r="P9" s="120"/>
      <c r="Q9" s="41" t="s">
        <v>39</v>
      </c>
      <c r="R9" s="41" t="s">
        <v>143</v>
      </c>
      <c r="S9" s="42" t="s">
        <v>120</v>
      </c>
      <c r="T9" s="42" t="s">
        <v>121</v>
      </c>
      <c r="U9" s="128"/>
      <c r="V9" s="123"/>
    </row>
    <row r="10" spans="1:22" s="1" customFormat="1" ht="12.5" x14ac:dyDescent="0.2">
      <c r="A10" s="124" t="s">
        <v>122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5" t="s">
        <v>123</v>
      </c>
      <c r="P10" s="125"/>
      <c r="Q10" s="43" t="s">
        <v>124</v>
      </c>
      <c r="R10" s="43" t="s">
        <v>125</v>
      </c>
      <c r="S10" s="44" t="s">
        <v>126</v>
      </c>
      <c r="T10" s="44" t="s">
        <v>127</v>
      </c>
      <c r="U10" s="44" t="s">
        <v>128</v>
      </c>
      <c r="V10" s="45" t="s">
        <v>129</v>
      </c>
    </row>
    <row r="11" spans="1:22" s="1" customFormat="1" x14ac:dyDescent="0.2">
      <c r="A11" s="126" t="s">
        <v>130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13"/>
      <c r="P11" s="113"/>
      <c r="Q11" s="46">
        <v>60100</v>
      </c>
      <c r="R11" s="47">
        <v>1222</v>
      </c>
      <c r="S11" s="48">
        <v>-53739</v>
      </c>
      <c r="T11" s="48">
        <v>7583</v>
      </c>
      <c r="U11" s="48" t="s">
        <v>10</v>
      </c>
      <c r="V11" s="49">
        <v>7583</v>
      </c>
    </row>
    <row r="12" spans="1:22" ht="12" customHeight="1" x14ac:dyDescent="0.2">
      <c r="A12" s="112" t="s">
        <v>131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3"/>
      <c r="P12" s="113"/>
      <c r="Q12" s="50" t="s">
        <v>10</v>
      </c>
      <c r="R12" s="51" t="s">
        <v>10</v>
      </c>
      <c r="S12" s="52" t="s">
        <v>10</v>
      </c>
      <c r="T12" s="48" t="s">
        <v>10</v>
      </c>
      <c r="U12" s="52" t="s">
        <v>10</v>
      </c>
      <c r="V12" s="49" t="s">
        <v>10</v>
      </c>
    </row>
    <row r="13" spans="1:22" ht="12" customHeight="1" x14ac:dyDescent="0.2">
      <c r="A13" s="126" t="s">
        <v>162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9"/>
      <c r="P13" s="129"/>
      <c r="Q13" s="46">
        <v>60100</v>
      </c>
      <c r="R13" s="47">
        <v>1222</v>
      </c>
      <c r="S13" s="48">
        <v>-53739</v>
      </c>
      <c r="T13" s="48">
        <v>7583</v>
      </c>
      <c r="U13" s="48" t="s">
        <v>10</v>
      </c>
      <c r="V13" s="49">
        <v>7583</v>
      </c>
    </row>
    <row r="14" spans="1:22" ht="12" customHeight="1" x14ac:dyDescent="0.2">
      <c r="A14" s="112" t="s">
        <v>132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3"/>
      <c r="P14" s="113"/>
      <c r="Q14" s="50" t="s">
        <v>10</v>
      </c>
      <c r="R14" s="51" t="s">
        <v>10</v>
      </c>
      <c r="S14" s="52" t="s">
        <v>10</v>
      </c>
      <c r="T14" s="48" t="s">
        <v>10</v>
      </c>
      <c r="U14" s="52" t="s">
        <v>10</v>
      </c>
      <c r="V14" s="49" t="s">
        <v>10</v>
      </c>
    </row>
    <row r="15" spans="1:22" ht="12" customHeight="1" x14ac:dyDescent="0.2">
      <c r="A15" s="130" t="s">
        <v>133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13"/>
      <c r="P15" s="113"/>
      <c r="Q15" s="50" t="s">
        <v>10</v>
      </c>
      <c r="R15" s="51" t="s">
        <v>10</v>
      </c>
      <c r="S15" s="52" t="s">
        <v>10</v>
      </c>
      <c r="T15" s="48" t="s">
        <v>10</v>
      </c>
      <c r="U15" s="52" t="s">
        <v>10</v>
      </c>
      <c r="V15" s="49" t="s">
        <v>10</v>
      </c>
    </row>
    <row r="16" spans="1:22" x14ac:dyDescent="0.2">
      <c r="A16" s="130" t="s">
        <v>134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1"/>
      <c r="P16" s="131"/>
      <c r="Q16" s="50" t="s">
        <v>10</v>
      </c>
      <c r="R16" s="51" t="s">
        <v>10</v>
      </c>
      <c r="S16" s="52" t="s">
        <v>10</v>
      </c>
      <c r="T16" s="48" t="s">
        <v>10</v>
      </c>
      <c r="U16" s="52" t="s">
        <v>10</v>
      </c>
      <c r="V16" s="49" t="s">
        <v>10</v>
      </c>
    </row>
    <row r="17" spans="1:22" ht="25" customHeight="1" x14ac:dyDescent="0.2">
      <c r="A17" s="126" t="s">
        <v>164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9"/>
      <c r="P17" s="129"/>
      <c r="Q17" s="46" t="s">
        <v>10</v>
      </c>
      <c r="R17" s="47" t="s">
        <v>10</v>
      </c>
      <c r="S17" s="48" t="s">
        <v>10</v>
      </c>
      <c r="T17" s="48" t="s">
        <v>10</v>
      </c>
      <c r="U17" s="48" t="s">
        <v>10</v>
      </c>
      <c r="V17" s="49" t="s">
        <v>10</v>
      </c>
    </row>
    <row r="18" spans="1:22" ht="12" customHeight="1" x14ac:dyDescent="0.2">
      <c r="A18" s="130" t="s">
        <v>115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13"/>
      <c r="P18" s="113"/>
      <c r="Q18" s="50" t="s">
        <v>10</v>
      </c>
      <c r="R18" s="51" t="s">
        <v>10</v>
      </c>
      <c r="S18" s="52">
        <v>-182780</v>
      </c>
      <c r="T18" s="52">
        <v>-182780</v>
      </c>
      <c r="U18" s="52" t="s">
        <v>10</v>
      </c>
      <c r="V18" s="52">
        <v>-182780</v>
      </c>
    </row>
    <row r="19" spans="1:22" x14ac:dyDescent="0.2">
      <c r="A19" s="126" t="s">
        <v>135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9"/>
      <c r="P19" s="129"/>
      <c r="Q19" s="46" t="s">
        <v>10</v>
      </c>
      <c r="R19" s="47" t="s">
        <v>10</v>
      </c>
      <c r="S19" s="48">
        <v>-182780</v>
      </c>
      <c r="T19" s="48">
        <v>-182780</v>
      </c>
      <c r="U19" s="48" t="s">
        <v>10</v>
      </c>
      <c r="V19" s="48">
        <v>-182780</v>
      </c>
    </row>
    <row r="20" spans="1:22" ht="12" customHeight="1" x14ac:dyDescent="0.2">
      <c r="A20" s="130" t="s">
        <v>136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2"/>
      <c r="P20" s="132"/>
      <c r="Q20" s="53" t="s">
        <v>10</v>
      </c>
      <c r="R20" s="54" t="s">
        <v>10</v>
      </c>
      <c r="S20" s="55" t="s">
        <v>10</v>
      </c>
      <c r="T20" s="56" t="s">
        <v>10</v>
      </c>
      <c r="U20" s="55" t="s">
        <v>10</v>
      </c>
      <c r="V20" s="57" t="s">
        <v>10</v>
      </c>
    </row>
    <row r="21" spans="1:22" ht="12" customHeight="1" x14ac:dyDescent="0.2">
      <c r="A21" s="130" t="s">
        <v>137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13"/>
      <c r="P21" s="113"/>
      <c r="Q21" s="50" t="s">
        <v>10</v>
      </c>
      <c r="R21" s="51" t="s">
        <v>10</v>
      </c>
      <c r="S21" s="52" t="s">
        <v>10</v>
      </c>
      <c r="T21" s="48" t="s">
        <v>10</v>
      </c>
      <c r="U21" s="52" t="s">
        <v>10</v>
      </c>
      <c r="V21" s="49" t="s">
        <v>10</v>
      </c>
    </row>
    <row r="22" spans="1:22" x14ac:dyDescent="0.2">
      <c r="A22" s="130" t="s">
        <v>41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13"/>
      <c r="P22" s="113"/>
      <c r="Q22" s="50" t="s">
        <v>10</v>
      </c>
      <c r="R22" s="51" t="s">
        <v>10</v>
      </c>
      <c r="S22" s="52" t="s">
        <v>10</v>
      </c>
      <c r="T22" s="48" t="s">
        <v>10</v>
      </c>
      <c r="U22" s="52" t="s">
        <v>10</v>
      </c>
      <c r="V22" s="49" t="s">
        <v>10</v>
      </c>
    </row>
    <row r="23" spans="1:22" x14ac:dyDescent="0.2">
      <c r="A23" s="126" t="s">
        <v>138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9"/>
      <c r="P23" s="129"/>
      <c r="Q23" s="46">
        <v>60100</v>
      </c>
      <c r="R23" s="47">
        <v>1222</v>
      </c>
      <c r="S23" s="48">
        <v>-236518</v>
      </c>
      <c r="T23" s="48">
        <v>-175197</v>
      </c>
      <c r="U23" s="48" t="s">
        <v>10</v>
      </c>
      <c r="V23" s="49">
        <v>-175197</v>
      </c>
    </row>
    <row r="24" spans="1:22" ht="12" customHeight="1" x14ac:dyDescent="0.2">
      <c r="A24" s="126" t="s">
        <v>139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9"/>
      <c r="P24" s="129"/>
      <c r="Q24" s="46">
        <v>100</v>
      </c>
      <c r="R24" s="47" t="s">
        <v>10</v>
      </c>
      <c r="S24" s="48">
        <v>-40071</v>
      </c>
      <c r="T24" s="48">
        <v>-39971</v>
      </c>
      <c r="U24" s="48" t="s">
        <v>10</v>
      </c>
      <c r="V24" s="49">
        <v>-39971</v>
      </c>
    </row>
    <row r="25" spans="1:22" ht="12" customHeight="1" x14ac:dyDescent="0.2">
      <c r="A25" s="130" t="s">
        <v>131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2"/>
      <c r="P25" s="132"/>
      <c r="Q25" s="53">
        <v>60000</v>
      </c>
      <c r="R25" s="54" t="s">
        <v>10</v>
      </c>
      <c r="S25" s="55" t="s">
        <v>10</v>
      </c>
      <c r="T25" s="56">
        <v>60000</v>
      </c>
      <c r="U25" s="55" t="s">
        <v>10</v>
      </c>
      <c r="V25" s="56">
        <v>60000</v>
      </c>
    </row>
    <row r="26" spans="1:22" ht="12" thickBot="1" x14ac:dyDescent="0.25">
      <c r="A26" s="126" t="s">
        <v>162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9"/>
      <c r="P26" s="129"/>
      <c r="Q26" s="58">
        <v>60100</v>
      </c>
      <c r="R26" s="47">
        <v>1222</v>
      </c>
      <c r="S26" s="48">
        <v>-40071</v>
      </c>
      <c r="T26" s="48">
        <v>21251</v>
      </c>
      <c r="U26" s="48" t="s">
        <v>10</v>
      </c>
      <c r="V26" s="48">
        <v>21251</v>
      </c>
    </row>
    <row r="27" spans="1:22" ht="12" customHeight="1" x14ac:dyDescent="0.2">
      <c r="A27" s="130" t="s">
        <v>132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2"/>
      <c r="P27" s="132"/>
      <c r="Q27" s="53" t="s">
        <v>10</v>
      </c>
      <c r="R27" s="54" t="s">
        <v>10</v>
      </c>
      <c r="S27" s="55" t="s">
        <v>10</v>
      </c>
      <c r="T27" s="56" t="s">
        <v>10</v>
      </c>
      <c r="U27" s="55" t="s">
        <v>10</v>
      </c>
      <c r="V27" s="57" t="s">
        <v>10</v>
      </c>
    </row>
    <row r="28" spans="1:22" ht="12" thickBot="1" x14ac:dyDescent="0.25">
      <c r="A28" s="133" t="s">
        <v>133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/>
      <c r="P28" s="134"/>
      <c r="Q28" s="59" t="s">
        <v>10</v>
      </c>
      <c r="R28" s="60" t="s">
        <v>10</v>
      </c>
      <c r="S28" s="61" t="s">
        <v>10</v>
      </c>
      <c r="T28" s="62" t="s">
        <v>10</v>
      </c>
      <c r="U28" s="61" t="s">
        <v>10</v>
      </c>
      <c r="V28" s="63" t="s">
        <v>10</v>
      </c>
    </row>
    <row r="29" spans="1:22" x14ac:dyDescent="0.2">
      <c r="A29" s="130" t="s">
        <v>134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13"/>
      <c r="P29" s="113"/>
      <c r="Q29" s="11" t="s">
        <v>10</v>
      </c>
      <c r="R29" s="11" t="s">
        <v>10</v>
      </c>
      <c r="S29" s="48" t="s">
        <v>10</v>
      </c>
      <c r="T29" s="48" t="s">
        <v>10</v>
      </c>
      <c r="U29" s="48" t="s">
        <v>10</v>
      </c>
      <c r="V29" s="49" t="s">
        <v>10</v>
      </c>
    </row>
    <row r="30" spans="1:22" ht="25.5" customHeight="1" x14ac:dyDescent="0.2">
      <c r="A30" s="126" t="s">
        <v>165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9"/>
      <c r="P30" s="129"/>
      <c r="Q30" s="11" t="s">
        <v>10</v>
      </c>
      <c r="R30" s="11" t="s">
        <v>10</v>
      </c>
      <c r="S30" s="48" t="s">
        <v>10</v>
      </c>
      <c r="T30" s="48" t="s">
        <v>10</v>
      </c>
      <c r="U30" s="48" t="s">
        <v>10</v>
      </c>
      <c r="V30" s="49" t="s">
        <v>10</v>
      </c>
    </row>
    <row r="31" spans="1:22" s="1" customFormat="1" x14ac:dyDescent="0.2">
      <c r="A31" s="130" t="s">
        <v>140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13"/>
      <c r="P31" s="113"/>
      <c r="Q31" s="11" t="s">
        <v>10</v>
      </c>
      <c r="R31" s="11" t="s">
        <v>10</v>
      </c>
      <c r="S31" s="48">
        <v>-13668</v>
      </c>
      <c r="T31" s="48">
        <v>-13668</v>
      </c>
      <c r="U31" s="48" t="s">
        <v>10</v>
      </c>
      <c r="V31" s="48">
        <v>-13668</v>
      </c>
    </row>
    <row r="32" spans="1:22" x14ac:dyDescent="0.2">
      <c r="A32" s="126" t="s">
        <v>141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9"/>
      <c r="P32" s="129"/>
      <c r="Q32" s="11" t="s">
        <v>10</v>
      </c>
      <c r="R32" s="11" t="s">
        <v>10</v>
      </c>
      <c r="S32" s="48">
        <v>-13668</v>
      </c>
      <c r="T32" s="48">
        <v>-13668</v>
      </c>
      <c r="U32" s="48" t="s">
        <v>10</v>
      </c>
      <c r="V32" s="48">
        <v>-13668</v>
      </c>
    </row>
    <row r="33" spans="1:22" s="1" customFormat="1" x14ac:dyDescent="0.2">
      <c r="A33" s="130" t="s">
        <v>136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2"/>
      <c r="P33" s="132"/>
      <c r="Q33" s="11" t="s">
        <v>10</v>
      </c>
      <c r="R33" s="11" t="s">
        <v>10</v>
      </c>
      <c r="S33" s="48" t="s">
        <v>10</v>
      </c>
      <c r="T33" s="48" t="s">
        <v>10</v>
      </c>
      <c r="U33" s="48" t="s">
        <v>10</v>
      </c>
      <c r="V33" s="49" t="s">
        <v>10</v>
      </c>
    </row>
    <row r="34" spans="1:22" s="1" customFormat="1" x14ac:dyDescent="0.2">
      <c r="A34" s="130" t="s">
        <v>137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13"/>
      <c r="P34" s="113"/>
      <c r="Q34" s="11" t="s">
        <v>10</v>
      </c>
      <c r="R34" s="11" t="s">
        <v>10</v>
      </c>
      <c r="S34" s="48" t="s">
        <v>10</v>
      </c>
      <c r="T34" s="48" t="s">
        <v>10</v>
      </c>
      <c r="U34" s="48" t="s">
        <v>10</v>
      </c>
      <c r="V34" s="49" t="s">
        <v>10</v>
      </c>
    </row>
    <row r="35" spans="1:22" x14ac:dyDescent="0.2">
      <c r="A35" s="130" t="s">
        <v>41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2"/>
      <c r="P35" s="132"/>
      <c r="Q35" s="11" t="s">
        <v>10</v>
      </c>
      <c r="R35" s="11" t="s">
        <v>10</v>
      </c>
      <c r="S35" s="48" t="s">
        <v>10</v>
      </c>
      <c r="T35" s="48" t="s">
        <v>10</v>
      </c>
      <c r="U35" s="48" t="s">
        <v>10</v>
      </c>
      <c r="V35" s="49" t="s">
        <v>10</v>
      </c>
    </row>
    <row r="36" spans="1:22" ht="12" thickBot="1" x14ac:dyDescent="0.25">
      <c r="A36" s="135" t="s">
        <v>163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6"/>
      <c r="P36" s="136"/>
      <c r="Q36" s="58">
        <v>60100</v>
      </c>
      <c r="R36" s="58">
        <v>1222</v>
      </c>
      <c r="S36" s="64">
        <v>-53739</v>
      </c>
      <c r="T36" s="65">
        <v>7583</v>
      </c>
      <c r="U36" s="64" t="s">
        <v>10</v>
      </c>
      <c r="V36" s="65">
        <v>7583</v>
      </c>
    </row>
    <row r="37" spans="1:22" s="1" customFormat="1" ht="10" x14ac:dyDescent="0.2"/>
    <row r="38" spans="1:22" s="1" customFormat="1" ht="10" x14ac:dyDescent="0.2"/>
    <row r="39" spans="1:22" s="1" customFormat="1" x14ac:dyDescent="0.2">
      <c r="A39" s="3" t="s">
        <v>46</v>
      </c>
      <c r="H39" s="67" t="s">
        <v>47</v>
      </c>
      <c r="I39" s="67"/>
      <c r="J39" s="67"/>
      <c r="K39" s="67"/>
      <c r="L39" s="67"/>
      <c r="M39" s="67"/>
      <c r="N39" s="67"/>
      <c r="O39" s="67"/>
      <c r="P39" s="67"/>
      <c r="Q39" s="67"/>
      <c r="R39" s="67"/>
    </row>
    <row r="40" spans="1:22" s="1" customFormat="1" ht="10" x14ac:dyDescent="0.2">
      <c r="H40" s="66" t="s">
        <v>48</v>
      </c>
      <c r="I40" s="66"/>
      <c r="J40" s="66"/>
      <c r="K40" s="66"/>
      <c r="L40" s="66"/>
      <c r="M40" s="66"/>
      <c r="N40" s="66"/>
      <c r="O40" s="66"/>
      <c r="P40" s="66"/>
      <c r="Q40" s="66"/>
      <c r="R40" s="66"/>
    </row>
    <row r="41" spans="1:22" s="1" customFormat="1" x14ac:dyDescent="0.2">
      <c r="A41" s="3" t="s">
        <v>50</v>
      </c>
      <c r="H41" s="67" t="s">
        <v>51</v>
      </c>
      <c r="I41" s="67"/>
      <c r="J41" s="67"/>
      <c r="K41" s="67"/>
      <c r="L41" s="67"/>
      <c r="M41" s="67"/>
      <c r="N41" s="67"/>
      <c r="O41" s="67"/>
      <c r="P41" s="67"/>
      <c r="Q41" s="67"/>
      <c r="R41" s="67"/>
    </row>
    <row r="42" spans="1:22" s="1" customFormat="1" ht="10" x14ac:dyDescent="0.2">
      <c r="H42" s="66" t="s">
        <v>48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22" s="1" customFormat="1" x14ac:dyDescent="0.2">
      <c r="B43" s="2" t="s">
        <v>52</v>
      </c>
    </row>
  </sheetData>
  <mergeCells count="67">
    <mergeCell ref="H39:R39"/>
    <mergeCell ref="H40:R40"/>
    <mergeCell ref="H41:R41"/>
    <mergeCell ref="H42:R42"/>
    <mergeCell ref="A34:N34"/>
    <mergeCell ref="O34:P34"/>
    <mergeCell ref="A35:N35"/>
    <mergeCell ref="O35:P35"/>
    <mergeCell ref="A36:N36"/>
    <mergeCell ref="O36:P36"/>
    <mergeCell ref="A31:N31"/>
    <mergeCell ref="O31:P31"/>
    <mergeCell ref="A32:N32"/>
    <mergeCell ref="O32:P32"/>
    <mergeCell ref="A33:N33"/>
    <mergeCell ref="O33:P33"/>
    <mergeCell ref="A28:N28"/>
    <mergeCell ref="O28:P28"/>
    <mergeCell ref="A29:N29"/>
    <mergeCell ref="O29:P29"/>
    <mergeCell ref="A30:N30"/>
    <mergeCell ref="O30:P30"/>
    <mergeCell ref="A25:N25"/>
    <mergeCell ref="O25:P25"/>
    <mergeCell ref="A26:N26"/>
    <mergeCell ref="O26:P26"/>
    <mergeCell ref="A27:N27"/>
    <mergeCell ref="O27:P27"/>
    <mergeCell ref="A22:N22"/>
    <mergeCell ref="O22:P22"/>
    <mergeCell ref="A23:N23"/>
    <mergeCell ref="O23:P23"/>
    <mergeCell ref="A24:N24"/>
    <mergeCell ref="O24:P24"/>
    <mergeCell ref="A19:N19"/>
    <mergeCell ref="O19:P19"/>
    <mergeCell ref="A20:N20"/>
    <mergeCell ref="O20:P20"/>
    <mergeCell ref="A21:N21"/>
    <mergeCell ref="O21:P21"/>
    <mergeCell ref="A16:N16"/>
    <mergeCell ref="O16:P16"/>
    <mergeCell ref="A17:N17"/>
    <mergeCell ref="O17:P17"/>
    <mergeCell ref="A18:N18"/>
    <mergeCell ref="O18:P18"/>
    <mergeCell ref="A13:N13"/>
    <mergeCell ref="O13:P13"/>
    <mergeCell ref="A14:N14"/>
    <mergeCell ref="O14:P14"/>
    <mergeCell ref="A15:N15"/>
    <mergeCell ref="O15:P15"/>
    <mergeCell ref="T1:V2"/>
    <mergeCell ref="H3:V3"/>
    <mergeCell ref="A12:N12"/>
    <mergeCell ref="O12:P12"/>
    <mergeCell ref="A5:S5"/>
    <mergeCell ref="A6:S6"/>
    <mergeCell ref="A8:N9"/>
    <mergeCell ref="O8:P9"/>
    <mergeCell ref="Q8:T8"/>
    <mergeCell ref="V8:V9"/>
    <mergeCell ref="A10:N10"/>
    <mergeCell ref="O10:P10"/>
    <mergeCell ref="A11:N11"/>
    <mergeCell ref="O11:P11"/>
    <mergeCell ref="U8:U9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Galina Likhatskaya</cp:lastModifiedBy>
  <cp:lastPrinted>2025-02-20T12:09:27Z</cp:lastPrinted>
  <dcterms:created xsi:type="dcterms:W3CDTF">2025-02-13T09:11:16Z</dcterms:created>
  <dcterms:modified xsi:type="dcterms:W3CDTF">2025-02-20T12:24:28Z</dcterms:modified>
</cp:coreProperties>
</file>