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65" windowWidth="14805" windowHeight="7050"/>
  </bookViews>
  <sheets>
    <sheet name="ОФП" sheetId="2" r:id="rId1"/>
    <sheet name="ОПиУ" sheetId="4" r:id="rId2"/>
    <sheet name="ОДД" sheetId="5" r:id="rId3"/>
    <sheet name="ОИК" sheetId="6" r:id="rId4"/>
  </sheets>
  <externalReferences>
    <externalReference r:id="rId5"/>
    <externalReference r:id="rId6"/>
    <externalReference r:id="rId7"/>
  </externalReferences>
  <definedNames>
    <definedName name="_xlnm._FilterDatabase" localSheetId="1" hidden="1">ОПиУ!$A$27:$D$33</definedName>
    <definedName name="_xlnm._FilterDatabase" localSheetId="0" hidden="1">ОФП!$A$41:$E$63</definedName>
    <definedName name="GR_CODE_ROW">4583</definedName>
    <definedName name="GR_CODE_SHEET">4</definedName>
    <definedName name="_xlnm.Database" localSheetId="2">#REF!</definedName>
    <definedName name="_xlnm.Database" localSheetId="3">#REF!</definedName>
    <definedName name="_xlnm.Database">#REF!</definedName>
    <definedName name="_xlnm.Print_Area" localSheetId="2">ОДД!$A$1:$D$57</definedName>
    <definedName name="_xlnm.Print_Area" localSheetId="1">ОПиУ!$A$1:$D$51</definedName>
  </definedNames>
  <calcPr calcId="162913"/>
</workbook>
</file>

<file path=xl/calcChain.xml><?xml version="1.0" encoding="utf-8"?>
<calcChain xmlns="http://schemas.openxmlformats.org/spreadsheetml/2006/main">
  <c r="I9" i="6" l="1"/>
  <c r="C11" i="6"/>
  <c r="D11" i="6"/>
  <c r="E11" i="6"/>
  <c r="F11" i="6"/>
  <c r="G11" i="6"/>
  <c r="H11" i="6"/>
  <c r="I12" i="6"/>
  <c r="I14" i="6" s="1"/>
  <c r="C14" i="6"/>
  <c r="C23" i="6" s="1"/>
  <c r="D14" i="6"/>
  <c r="E14" i="6"/>
  <c r="F14" i="6"/>
  <c r="G14" i="6"/>
  <c r="H14" i="6"/>
  <c r="I16" i="6"/>
  <c r="I18" i="6"/>
  <c r="I22" i="6" s="1"/>
  <c r="C22" i="6"/>
  <c r="D22" i="6"/>
  <c r="D23" i="6" s="1"/>
  <c r="E22" i="6"/>
  <c r="F22" i="6"/>
  <c r="G22" i="6"/>
  <c r="H22" i="6"/>
  <c r="E23" i="6"/>
  <c r="I25" i="6"/>
  <c r="C27" i="6"/>
  <c r="D27" i="6"/>
  <c r="E27" i="6"/>
  <c r="F27" i="6"/>
  <c r="G27" i="6"/>
  <c r="H27" i="6"/>
  <c r="I28" i="6"/>
  <c r="I30" i="6" s="1"/>
  <c r="C30" i="6"/>
  <c r="C39" i="6" s="1"/>
  <c r="D30" i="6"/>
  <c r="E30" i="6"/>
  <c r="F30" i="6"/>
  <c r="G30" i="6"/>
  <c r="H30" i="6"/>
  <c r="I32" i="6"/>
  <c r="I34" i="6"/>
  <c r="I38" i="6" s="1"/>
  <c r="C38" i="6"/>
  <c r="D38" i="6"/>
  <c r="D39" i="6" s="1"/>
  <c r="E38" i="6"/>
  <c r="F38" i="6"/>
  <c r="G38" i="6"/>
  <c r="H38" i="6"/>
  <c r="E39" i="6"/>
  <c r="H39" i="6" l="1"/>
  <c r="G39" i="6"/>
  <c r="F23" i="6"/>
  <c r="H23" i="6"/>
  <c r="G23" i="6"/>
  <c r="F39" i="6"/>
  <c r="I27" i="6"/>
  <c r="I11" i="6"/>
  <c r="I39" i="6"/>
  <c r="I23" i="6"/>
  <c r="C19" i="5"/>
  <c r="D19" i="5"/>
  <c r="C32" i="5"/>
  <c r="D32" i="5"/>
  <c r="C37" i="5"/>
  <c r="C43" i="5"/>
  <c r="D43" i="5"/>
  <c r="C45" i="5"/>
  <c r="C48" i="5" s="1"/>
  <c r="D45" i="5" l="1"/>
  <c r="D48" i="5" s="1"/>
  <c r="C15" i="4"/>
  <c r="D15" i="4"/>
  <c r="C27" i="4"/>
  <c r="C28" i="4"/>
  <c r="C29" i="4"/>
  <c r="C31" i="4" s="1"/>
  <c r="C33" i="4" s="1"/>
  <c r="C41" i="4" s="1"/>
  <c r="D33" i="4"/>
  <c r="D41" i="4" s="1"/>
  <c r="D46" i="2" l="1"/>
  <c r="D36" i="2"/>
  <c r="D23" i="2"/>
  <c r="D61" i="2"/>
  <c r="D62" i="2" s="1"/>
  <c r="D37" i="2" l="1"/>
  <c r="D63" i="2"/>
  <c r="C62" i="2" l="1"/>
  <c r="C23" i="2"/>
  <c r="C46" i="2" l="1"/>
  <c r="C63" i="2" s="1"/>
  <c r="C36" i="2"/>
  <c r="C37" i="2" s="1"/>
</calcChain>
</file>

<file path=xl/sharedStrings.xml><?xml version="1.0" encoding="utf-8"?>
<sst xmlns="http://schemas.openxmlformats.org/spreadsheetml/2006/main" count="224" uniqueCount="173">
  <si>
    <t xml:space="preserve">Отчет о финансовом положении </t>
  </si>
  <si>
    <t>Наименование группы субсчетов</t>
  </si>
  <si>
    <t>Код строки</t>
  </si>
  <si>
    <t>Краткосрочные активы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</si>
  <si>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</si>
  <si>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</si>
  <si>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</si>
  <si>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</si>
  <si>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</si>
  <si>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</si>
  <si>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</si>
  <si>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</si>
  <si>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</si>
  <si>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</si>
  <si>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</si>
  <si>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</si>
  <si>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Долгосрочные активы</t>
  </si>
  <si>
    <t>23</t>
  </si>
  <si>
    <t>24</t>
  </si>
  <si>
    <t>25</t>
  </si>
  <si>
    <t>Краткосрочные обязательства</t>
  </si>
  <si>
    <t>Долгосрочные  обязательства</t>
  </si>
  <si>
    <t>Капитал</t>
  </si>
  <si>
    <t xml:space="preserve">Руководитель </t>
  </si>
  <si>
    <t>Главный бухгалтер</t>
  </si>
  <si>
    <t>Усабаев Арман Каирбекович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</si>
  <si>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"Ипотечная организация "Баспана"</t>
    </r>
  </si>
  <si>
    <t>На отчетную дату текущего периода</t>
  </si>
  <si>
    <t>На отчетную дату предыдущего периода</t>
  </si>
  <si>
    <t>Байдосов Талгат Хакимович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</si>
  <si>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</si>
  <si>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14</t>
  </si>
  <si>
    <t>в тыс.тенге</t>
  </si>
  <si>
    <t>Балансовая стоимость на одну акцию в тенге</t>
  </si>
  <si>
    <t xml:space="preserve">Деньги </t>
  </si>
  <si>
    <t xml:space="preserve">Вклады размещенные (за вычетом резервов на обесценение) </t>
  </si>
  <si>
    <t xml:space="preserve">Финансовые инвестиции, оцениваемые по справедливой стоимости через прибыль или убыток </t>
  </si>
  <si>
    <t>Финансовые инвестиции, оцениваемые по справедливой стоимости через прочий совокупный доход</t>
  </si>
  <si>
    <t xml:space="preserve">Финансовые инвестиции, оцениваемые по амортизированной стоимости (за вычетом резервов на обесценение) </t>
  </si>
  <si>
    <t xml:space="preserve">Заемные операции (за вычетом резервов на обесценение) </t>
  </si>
  <si>
    <t xml:space="preserve">Прочие краткосрочные финансовые инвестиции </t>
  </si>
  <si>
    <t xml:space="preserve">Краткосрочная торговая и прочая дебиторская задолженность </t>
  </si>
  <si>
    <t>Текущие налоговые активы</t>
  </si>
  <si>
    <t>Запасы</t>
  </si>
  <si>
    <t xml:space="preserve">Прочие краткосрочные активы </t>
  </si>
  <si>
    <t xml:space="preserve">Активы (или выбывающие группы), предназначенные для продажи </t>
  </si>
  <si>
    <t>Вклады размещенные (за вычетом резервов на обесценение)</t>
  </si>
  <si>
    <t>Заемные операции (за вычетом резервов на обесценение)</t>
  </si>
  <si>
    <t xml:space="preserve">Прочие долгосрочные финансовые инвестиции </t>
  </si>
  <si>
    <t xml:space="preserve">Долгосрочная торговая и прочая дебиторская задолженность </t>
  </si>
  <si>
    <t xml:space="preserve">Инвестиции в дочерние организации, ассоциированные организации и совместные организации </t>
  </si>
  <si>
    <t xml:space="preserve">Основные средства </t>
  </si>
  <si>
    <t>Нематериальные активы</t>
  </si>
  <si>
    <t>Отложенные налоговые активы</t>
  </si>
  <si>
    <t xml:space="preserve">Прочие долгосрочные активы </t>
  </si>
  <si>
    <t>Займы полученные</t>
  </si>
  <si>
    <t xml:space="preserve">Прочие краткосрочные финансовые обязательства </t>
  </si>
  <si>
    <t>Краткосрочная торговая и прочая кредиторская задолженность</t>
  </si>
  <si>
    <t xml:space="preserve">Краткосрочные резервы </t>
  </si>
  <si>
    <t xml:space="preserve">Текущие налоговые обязательства </t>
  </si>
  <si>
    <t>Прочие краткосрочные обязательства</t>
  </si>
  <si>
    <t xml:space="preserve">Обязательства выбывающих групп, предназначенных для продажи </t>
  </si>
  <si>
    <t xml:space="preserve">Итого краткосрочных обязательств </t>
  </si>
  <si>
    <t>Всего активы</t>
  </si>
  <si>
    <t xml:space="preserve">Итого долгосрочных активов </t>
  </si>
  <si>
    <t xml:space="preserve">Итого краткосрочных активов </t>
  </si>
  <si>
    <t xml:space="preserve">Прочие долгосрочные финансовые обязательства </t>
  </si>
  <si>
    <t xml:space="preserve">Долгосрочная торговая и прочая кредиторская задолженность </t>
  </si>
  <si>
    <t xml:space="preserve">Долгосрочные резервы </t>
  </si>
  <si>
    <t>Отложенные налоговые обязательства</t>
  </si>
  <si>
    <t xml:space="preserve">Прочие долгосрочные обязательства </t>
  </si>
  <si>
    <t xml:space="preserve">Итого долгосрочных обязательств </t>
  </si>
  <si>
    <t>Уставный капитал</t>
  </si>
  <si>
    <t xml:space="preserve">Дополнительно оплаченный капитал </t>
  </si>
  <si>
    <t xml:space="preserve">Выкупленные собственные долевые инструменты </t>
  </si>
  <si>
    <t xml:space="preserve">Резервный капитал </t>
  </si>
  <si>
    <t xml:space="preserve">Прочие резервы </t>
  </si>
  <si>
    <t>Нераспределенная прибыль (непокрытый убыток)</t>
  </si>
  <si>
    <t xml:space="preserve">Итого капитал </t>
  </si>
  <si>
    <t xml:space="preserve">Всего обязательства и капитал </t>
  </si>
  <si>
    <t>по состоянию на 01 апреля 2019 года</t>
  </si>
  <si>
    <t>Базовая прибыль на одну акцию в тенге</t>
  </si>
  <si>
    <t>Всего совокупного дохода</t>
  </si>
  <si>
    <t xml:space="preserve">Прочий совокупный доход за вычетом подоходного налога </t>
  </si>
  <si>
    <t>Прибыли и убытки от инвестиций в долевые финансовые инструменты, учитываемые по справедливой стоимости через прочий совокупный доход</t>
  </si>
  <si>
    <t>Переоценка основных средств</t>
  </si>
  <si>
    <t>Пересчет иностранной валюты по зарубежной деятельности</t>
  </si>
  <si>
    <t>Чистое изменение справедливой стоимости финансовых активов, учитываемых по справедливой стоимости через прочий совокупный доход, перенесенное в состав прибыли или убытка</t>
  </si>
  <si>
    <t>Чистое изменение справедливой стоимости финансовых активов, учитываемых по справедливой стоимости через прочий совокупный доход</t>
  </si>
  <si>
    <t>Прочий совокупный доход за вычетом подоходного налога</t>
  </si>
  <si>
    <t xml:space="preserve">Чистая прибыль (убыток) </t>
  </si>
  <si>
    <t>Прибыль (убыток) от прекращенной деятельности</t>
  </si>
  <si>
    <t xml:space="preserve">Прибыль (убыток) после налогообложения от продолжающейся деятельности </t>
  </si>
  <si>
    <t>Расходы по подоходному налогу</t>
  </si>
  <si>
    <t xml:space="preserve">Прибыль (убыток) до налогообложения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</si>
  <si>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</si>
  <si>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</si>
  <si>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</si>
  <si>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>Расходы в виде вознаграждения по заемным операциям и аренде</t>
  </si>
  <si>
    <t xml:space="preserve">Расходы в виде вознаграждения по приобретенным ценным бумагам </t>
  </si>
  <si>
    <t xml:space="preserve">Прочие доходы </t>
  </si>
  <si>
    <t xml:space="preserve">Доходы (расходы) от переоценки иностранной валюты </t>
  </si>
  <si>
    <t>Доходы (расходы) от изменения стоимости ценных бумаг, оцениваемых по справедливой стоимости через прочий совокупный доход</t>
  </si>
  <si>
    <t xml:space="preserve">Доходы (расходы) от изменения стоимости ценных бумаг, оцениваемых по справедливой стоимости через прибыль или убыток </t>
  </si>
  <si>
    <t>Доходы (расходы) от купли-продажи ценных бумаг</t>
  </si>
  <si>
    <t xml:space="preserve">Доходы в виде вознаграждения по заемным операциям </t>
  </si>
  <si>
    <t xml:space="preserve">Доходы в виде вознаграждения по приобретенным ценным бумагам </t>
  </si>
  <si>
    <t xml:space="preserve">Доходы в виде вознаграждения по размещенным вкладам </t>
  </si>
  <si>
    <t xml:space="preserve">Валовая прибыль (убыток) </t>
  </si>
  <si>
    <t xml:space="preserve">Себестоимость реализованной продукции и услуг </t>
  </si>
  <si>
    <t xml:space="preserve">Выручка </t>
  </si>
  <si>
    <t>за период с 01 января 2019 года по 31 марта 2019 года</t>
  </si>
  <si>
    <t>Отчет о совокупном доходе</t>
  </si>
  <si>
    <t>Акционерное общество "Ипотечная организация "Баспана"</t>
  </si>
  <si>
    <t>Исполнитель Есимжанова А.Б., телефон +7 727-258-49-91, внутренний 7307</t>
  </si>
  <si>
    <t>Деньги на конец отчетного периода (сумма строк 33-35)</t>
  </si>
  <si>
    <t>Деньги на начало отчетного периода</t>
  </si>
  <si>
    <t>Влияние обменных курсов валют</t>
  </si>
  <si>
    <t xml:space="preserve">Чистое движение денег </t>
  </si>
  <si>
    <t>Чистое движение денег от финансовой деятельности</t>
  </si>
  <si>
    <t>Прочие выплаты</t>
  </si>
  <si>
    <t>Прочие поступления</t>
  </si>
  <si>
    <t>Дивиденды выплаченные по собственным долевым инструментам</t>
  </si>
  <si>
    <t>Вознаграждение выплаченное по финансовым обязательствам</t>
  </si>
  <si>
    <t>Выбытие денег при погашении финансовых обязательств</t>
  </si>
  <si>
    <t>Поступление денег от выпуска финансовых обязательств</t>
  </si>
  <si>
    <t>Выбытие денег при выкупе собственных долевых инструментов</t>
  </si>
  <si>
    <t>Поступление денег от выпуска собственных долевых инструментов</t>
  </si>
  <si>
    <t>Движение денег от финансовой деятельности</t>
  </si>
  <si>
    <t xml:space="preserve">Чистое движение денег от инвестиционной деятельности 
</t>
  </si>
  <si>
    <t>Дивиденды полученные от финансовых инвестиций и ассоциированных организаций</t>
  </si>
  <si>
    <t>Вознаграждение полученное от финансовых инвестиций</t>
  </si>
  <si>
    <t>Выбытие денег при приобретении финансовых инвестиций</t>
  </si>
  <si>
    <t>Поступление денег от реализации финансовых инвестиций</t>
  </si>
  <si>
    <t>Выбытие денег при приобретении нематериальных активов</t>
  </si>
  <si>
    <t>Поступление денег от реализации нематериальных активов</t>
  </si>
  <si>
    <t>Выбытие денег при приобретении основных средств</t>
  </si>
  <si>
    <t>Поступление денег от реализации основных средств</t>
  </si>
  <si>
    <t>Движение денег от инвестиционной деятельности</t>
  </si>
  <si>
    <t>Чистое движение денег от операционной деятельности</t>
  </si>
  <si>
    <t>Расчеты по подоходному налогу</t>
  </si>
  <si>
    <t>Расчеты с работниками и от имени работников</t>
  </si>
  <si>
    <t>Авансы выплаченые поставщикам за товары и услуги</t>
  </si>
  <si>
    <t>Авансы, полученные от покупателей и заказчиков</t>
  </si>
  <si>
    <t>Расчеты с поставщиками за товары и услуги</t>
  </si>
  <si>
    <t>Поступление денег от реализации товаров и услуг</t>
  </si>
  <si>
    <t>Движение денег от операционной деятельности</t>
  </si>
  <si>
    <t>Наименование показателей</t>
  </si>
  <si>
    <t>в тыс. тенге</t>
  </si>
  <si>
    <t>Отчет о движении денег (прямой метод)</t>
  </si>
  <si>
    <t>Остаток на конец текущего отчетного периода 01.04.2018</t>
  </si>
  <si>
    <t xml:space="preserve">Операции с собственниками, отраженные непосредственно в составе капитала за период </t>
  </si>
  <si>
    <t>Подоходный налог по операциям с собственниками</t>
  </si>
  <si>
    <t>Прочие операции с собственниками</t>
  </si>
  <si>
    <t>Выплата дивидендов</t>
  </si>
  <si>
    <t>Дополнительные взносы в капитал</t>
  </si>
  <si>
    <t xml:space="preserve">Взносы в резервный капитал </t>
  </si>
  <si>
    <t>Взносы в уставный капитал</t>
  </si>
  <si>
    <t>Операции с собственниками, отраженные непосредственно в составе капитала</t>
  </si>
  <si>
    <t>Всего совокупного дохода за период</t>
  </si>
  <si>
    <t xml:space="preserve">Прочий совокупный доход за период </t>
  </si>
  <si>
    <t>Чистая прибыль (убыток) за период</t>
  </si>
  <si>
    <t>Остаток на начало текущего отчетного периода (скорректированный)</t>
  </si>
  <si>
    <t>Изменения в учетной политике и ошибки</t>
  </si>
  <si>
    <t>Остаток на начало текущего отчетного периода 01.01.2018</t>
  </si>
  <si>
    <t>Остаток на конец текущего отчетного периода 01.04.2019</t>
  </si>
  <si>
    <t>Остаток на начало текущего отчетного периода 01.01.2019</t>
  </si>
  <si>
    <t>Всего (гр.3+гр.4+гр.5+гр.6+гр.7+гр.8)</t>
  </si>
  <si>
    <t>Прочие резервы</t>
  </si>
  <si>
    <t>Резервный капитал</t>
  </si>
  <si>
    <t>Выкупленные собственные долевые инструменты</t>
  </si>
  <si>
    <t>Дополнительно оплаченный капитал</t>
  </si>
  <si>
    <t xml:space="preserve">Отчет об изменениях в собственном капитале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</si>
</sst>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р_.;\(#,##0\)_р_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b/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3" fillId="0" borderId="0"/>
    <xf numFmtId="0" fontId="2" fillId="0" borderId="0"/>
    <xf numFmtId="0" fontId="14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top"/>
    </xf>
    <xf numFmtId="49" fontId="12" fillId="0" borderId="1" xfId="2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/>
    </xf>
    <xf numFmtId="4" fontId="4" fillId="0" borderId="0" xfId="0" applyNumberFormat="1" applyFont="1" applyFill="1"/>
    <xf numFmtId="0" fontId="11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 applyProtection="1">
      <alignment horizontal="center" vertical="top" wrapText="1"/>
      <protection hidden="1"/>
    </xf>
    <xf numFmtId="0" fontId="11" fillId="0" borderId="0" xfId="1" applyFont="1" applyFill="1" applyAlignment="1">
      <alignment horizontal="left"/>
    </xf>
    <xf numFmtId="0" fontId="2" fillId="0" borderId="0" xfId="3"/>
    <xf numFmtId="0" fontId="11" fillId="0" borderId="1" xfId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1" fillId="2" borderId="0" xfId="0" applyFont="1" applyFill="1"/>
    <xf numFmtId="4" fontId="9" fillId="0" borderId="0" xfId="0" applyNumberFormat="1" applyFont="1" applyFill="1"/>
    <xf numFmtId="4" fontId="21" fillId="2" borderId="0" xfId="0" applyNumberFormat="1" applyFont="1" applyFill="1"/>
    <xf numFmtId="0" fontId="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3" fontId="4" fillId="0" borderId="1" xfId="0" applyNumberFormat="1" applyFont="1" applyFill="1" applyBorder="1"/>
    <xf numFmtId="3" fontId="9" fillId="2" borderId="1" xfId="0" applyNumberFormat="1" applyFont="1" applyFill="1" applyBorder="1"/>
    <xf numFmtId="3" fontId="8" fillId="2" borderId="1" xfId="0" applyNumberFormat="1" applyFont="1" applyFill="1" applyBorder="1"/>
    <xf numFmtId="3" fontId="17" fillId="2" borderId="1" xfId="0" applyNumberFormat="1" applyFont="1" applyFill="1" applyBorder="1"/>
    <xf numFmtId="3" fontId="4" fillId="2" borderId="1" xfId="0" applyNumberFormat="1" applyFont="1" applyFill="1" applyBorder="1"/>
    <xf numFmtId="0" fontId="7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4" fillId="0" borderId="0" xfId="12" applyFont="1" applyFill="1" applyBorder="1"/>
    <xf numFmtId="0" fontId="4" fillId="0" borderId="0" xfId="12" applyFont="1" applyFill="1"/>
    <xf numFmtId="4" fontId="4" fillId="0" borderId="0" xfId="12" applyNumberFormat="1" applyFont="1" applyFill="1"/>
    <xf numFmtId="4" fontId="9" fillId="0" borderId="0" xfId="12" applyNumberFormat="1" applyFont="1" applyFill="1" applyBorder="1"/>
    <xf numFmtId="0" fontId="20" fillId="0" borderId="0" xfId="12" applyFont="1" applyFill="1" applyBorder="1" applyAlignment="1">
      <alignment horizontal="center" vertical="top"/>
    </xf>
    <xf numFmtId="0" fontId="20" fillId="0" borderId="0" xfId="12" applyFont="1" applyFill="1" applyBorder="1" applyAlignment="1">
      <alignment vertical="top" wrapText="1"/>
    </xf>
    <xf numFmtId="0" fontId="11" fillId="0" borderId="0" xfId="12" applyFont="1" applyFill="1" applyAlignment="1">
      <alignment vertical="top" wrapText="1"/>
    </xf>
    <xf numFmtId="0" fontId="11" fillId="0" borderId="0" xfId="12" applyFont="1" applyFill="1" applyAlignment="1" applyProtection="1">
      <alignment horizontal="left" vertical="top"/>
      <protection hidden="1"/>
    </xf>
    <xf numFmtId="0" fontId="11" fillId="0" borderId="0" xfId="12" applyFont="1" applyFill="1" applyAlignment="1" applyProtection="1">
      <alignment horizontal="center" vertical="top" wrapText="1"/>
      <protection hidden="1"/>
    </xf>
    <xf numFmtId="0" fontId="9" fillId="0" borderId="0" xfId="12" applyFont="1" applyFill="1"/>
    <xf numFmtId="3" fontId="9" fillId="0" borderId="2" xfId="12" applyNumberFormat="1" applyFont="1" applyFill="1" applyBorder="1"/>
    <xf numFmtId="3" fontId="9" fillId="0" borderId="1" xfId="12" applyNumberFormat="1" applyFont="1" applyFill="1" applyBorder="1"/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vertical="top" wrapText="1"/>
    </xf>
    <xf numFmtId="0" fontId="20" fillId="0" borderId="1" xfId="12" applyFont="1" applyFill="1" applyBorder="1" applyAlignment="1">
      <alignment vertical="center" wrapText="1"/>
    </xf>
    <xf numFmtId="0" fontId="18" fillId="0" borderId="1" xfId="12" applyFont="1" applyFill="1" applyBorder="1" applyAlignment="1">
      <alignment vertical="center" wrapText="1"/>
    </xf>
    <xf numFmtId="3" fontId="4" fillId="0" borderId="2" xfId="12" applyNumberFormat="1" applyFont="1" applyFill="1" applyBorder="1"/>
    <xf numFmtId="3" fontId="4" fillId="0" borderId="1" xfId="12" applyNumberFormat="1" applyFont="1" applyFill="1" applyBorder="1"/>
    <xf numFmtId="0" fontId="18" fillId="0" borderId="1" xfId="12" applyFont="1" applyFill="1" applyBorder="1" applyAlignment="1">
      <alignment horizontal="center" vertical="top"/>
    </xf>
    <xf numFmtId="0" fontId="18" fillId="0" borderId="1" xfId="12" applyFont="1" applyFill="1" applyBorder="1" applyAlignment="1">
      <alignment vertical="top" wrapText="1"/>
    </xf>
    <xf numFmtId="0" fontId="22" fillId="0" borderId="1" xfId="12" applyFont="1" applyFill="1" applyBorder="1" applyAlignment="1">
      <alignment horizontal="center" vertical="top"/>
    </xf>
    <xf numFmtId="0" fontId="4" fillId="2" borderId="1" xfId="12" applyFont="1" applyFill="1" applyBorder="1" applyAlignment="1">
      <alignment vertical="top" wrapText="1"/>
    </xf>
    <xf numFmtId="0" fontId="9" fillId="0" borderId="0" xfId="12" applyFont="1" applyFill="1" applyBorder="1"/>
    <xf numFmtId="0" fontId="19" fillId="0" borderId="1" xfId="12" applyFont="1" applyFill="1" applyBorder="1" applyAlignment="1">
      <alignment horizontal="center" vertical="top"/>
    </xf>
    <xf numFmtId="0" fontId="19" fillId="0" borderId="1" xfId="12" applyFont="1" applyFill="1" applyBorder="1" applyAlignment="1">
      <alignment vertical="top" wrapText="1"/>
    </xf>
    <xf numFmtId="0" fontId="7" fillId="0" borderId="0" xfId="12" applyFont="1" applyFill="1" applyBorder="1"/>
    <xf numFmtId="0" fontId="22" fillId="0" borderId="1" xfId="12" applyFont="1" applyFill="1" applyBorder="1" applyAlignment="1">
      <alignment vertical="top" wrapText="1"/>
    </xf>
    <xf numFmtId="3" fontId="7" fillId="0" borderId="2" xfId="12" applyNumberFormat="1" applyFont="1" applyFill="1" applyBorder="1" applyAlignment="1">
      <alignment vertical="top"/>
    </xf>
    <xf numFmtId="3" fontId="7" fillId="0" borderId="1" xfId="12" applyNumberFormat="1" applyFont="1" applyFill="1" applyBorder="1" applyAlignment="1">
      <alignment vertical="top"/>
    </xf>
    <xf numFmtId="3" fontId="22" fillId="0" borderId="2" xfId="12" applyNumberFormat="1" applyFont="1" applyFill="1" applyBorder="1" applyAlignment="1">
      <alignment vertical="top"/>
    </xf>
    <xf numFmtId="3" fontId="22" fillId="0" borderId="1" xfId="12" applyNumberFormat="1" applyFont="1" applyFill="1" applyBorder="1" applyAlignment="1">
      <alignment vertical="top"/>
    </xf>
    <xf numFmtId="0" fontId="7" fillId="0" borderId="1" xfId="12" applyFont="1" applyFill="1" applyBorder="1" applyAlignment="1">
      <alignment horizontal="center" vertical="top"/>
    </xf>
    <xf numFmtId="0" fontId="7" fillId="0" borderId="1" xfId="12" applyFont="1" applyFill="1" applyBorder="1" applyAlignment="1">
      <alignment vertical="top" wrapText="1"/>
    </xf>
    <xf numFmtId="0" fontId="23" fillId="0" borderId="0" xfId="12" applyFont="1" applyFill="1" applyBorder="1"/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vertical="top" wrapText="1"/>
    </xf>
    <xf numFmtId="0" fontId="18" fillId="0" borderId="2" xfId="12" applyFont="1" applyFill="1" applyBorder="1" applyAlignment="1">
      <alignment vertical="top"/>
    </xf>
    <xf numFmtId="0" fontId="18" fillId="0" borderId="1" xfId="12" applyFont="1" applyFill="1" applyBorder="1" applyAlignment="1">
      <alignment vertical="top"/>
    </xf>
    <xf numFmtId="0" fontId="18" fillId="0" borderId="2" xfId="12" applyFont="1" applyFill="1" applyBorder="1" applyAlignment="1">
      <alignment horizontal="center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 wrapText="1"/>
    </xf>
    <xf numFmtId="0" fontId="18" fillId="0" borderId="1" xfId="12" applyFont="1" applyFill="1" applyBorder="1" applyAlignment="1">
      <alignment horizontal="center" vertical="center" wrapText="1"/>
    </xf>
    <xf numFmtId="0" fontId="18" fillId="0" borderId="0" xfId="12" applyFont="1" applyFill="1" applyAlignment="1">
      <alignment horizontal="right" vertical="top"/>
    </xf>
    <xf numFmtId="0" fontId="18" fillId="0" borderId="0" xfId="12" applyFont="1" applyFill="1" applyAlignment="1">
      <alignment vertical="top"/>
    </xf>
    <xf numFmtId="0" fontId="18" fillId="0" borderId="0" xfId="12" applyFont="1" applyFill="1" applyAlignment="1">
      <alignment horizontal="center" vertical="top"/>
    </xf>
    <xf numFmtId="0" fontId="8" fillId="0" borderId="0" xfId="12" applyFont="1" applyFill="1" applyAlignment="1">
      <alignment horizontal="center" vertical="top"/>
    </xf>
    <xf numFmtId="0" fontId="5" fillId="0" borderId="0" xfId="13" applyFont="1" applyFill="1" applyAlignment="1" applyProtection="1">
      <alignment horizontal="right"/>
      <protection hidden="1"/>
    </xf>
    <xf numFmtId="14" fontId="7" fillId="0" borderId="0" xfId="13" applyNumberFormat="1" applyFont="1" applyFill="1" applyAlignment="1">
      <alignment horizontal="left"/>
    </xf>
    <xf numFmtId="0" fontId="1" fillId="0" borderId="0" xfId="13"/>
    <xf numFmtId="0" fontId="7" fillId="0" borderId="0" xfId="13" applyFont="1" applyFill="1" applyAlignment="1">
      <alignment horizontal="left"/>
    </xf>
    <xf numFmtId="0" fontId="1" fillId="0" borderId="0" xfId="13" applyFont="1" applyFill="1"/>
    <xf numFmtId="0" fontId="25" fillId="0" borderId="0" xfId="13" applyFont="1" applyFill="1" applyAlignment="1">
      <alignment vertical="top" wrapText="1"/>
    </xf>
    <xf numFmtId="0" fontId="4" fillId="0" borderId="0" xfId="13" applyFont="1" applyFill="1"/>
    <xf numFmtId="0" fontId="25" fillId="0" borderId="0" xfId="1" applyFont="1" applyFill="1" applyAlignment="1">
      <alignment horizontal="left"/>
    </xf>
    <xf numFmtId="0" fontId="25" fillId="0" borderId="0" xfId="13" applyFont="1" applyFill="1" applyAlignment="1" applyProtection="1">
      <alignment horizontal="left" vertical="top"/>
      <protection hidden="1"/>
    </xf>
    <xf numFmtId="0" fontId="25" fillId="0" borderId="0" xfId="13" applyFont="1" applyFill="1" applyAlignment="1" applyProtection="1">
      <alignment horizontal="center" vertical="top"/>
      <protection hidden="1"/>
    </xf>
    <xf numFmtId="0" fontId="25" fillId="0" borderId="0" xfId="1" applyFont="1" applyFill="1" applyAlignment="1">
      <alignment horizontal="center"/>
    </xf>
    <xf numFmtId="0" fontId="25" fillId="0" borderId="0" xfId="13" applyFont="1" applyFill="1" applyAlignment="1" applyProtection="1">
      <alignment horizontal="center" vertical="top" wrapText="1"/>
      <protection hidden="1"/>
    </xf>
    <xf numFmtId="0" fontId="9" fillId="0" borderId="0" xfId="13" applyFont="1" applyFill="1"/>
    <xf numFmtId="0" fontId="26" fillId="0" borderId="0" xfId="13" applyFont="1" applyFill="1" applyAlignment="1" applyProtection="1">
      <alignment horizontal="left" vertical="top"/>
      <protection hidden="1"/>
    </xf>
    <xf numFmtId="3" fontId="9" fillId="0" borderId="1" xfId="13" applyNumberFormat="1" applyFont="1" applyFill="1" applyBorder="1" applyAlignment="1">
      <alignment vertical="center" wrapText="1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vertical="center" wrapText="1"/>
    </xf>
    <xf numFmtId="0" fontId="4" fillId="0" borderId="1" xfId="13" applyFont="1" applyFill="1" applyBorder="1" applyAlignment="1">
      <alignment horizontal="center" vertical="center"/>
    </xf>
    <xf numFmtId="0" fontId="4" fillId="0" borderId="1" xfId="13" applyFont="1" applyFill="1" applyBorder="1"/>
    <xf numFmtId="3" fontId="4" fillId="0" borderId="1" xfId="13" applyNumberFormat="1" applyFont="1" applyFill="1" applyBorder="1" applyAlignment="1">
      <alignment vertical="center" wrapText="1"/>
    </xf>
    <xf numFmtId="3" fontId="1" fillId="0" borderId="1" xfId="13" applyNumberFormat="1" applyFont="1" applyFill="1" applyBorder="1"/>
    <xf numFmtId="0" fontId="4" fillId="0" borderId="1" xfId="13" applyFont="1" applyFill="1" applyBorder="1" applyAlignment="1">
      <alignment vertical="center" wrapText="1"/>
    </xf>
    <xf numFmtId="3" fontId="4" fillId="2" borderId="1" xfId="13" applyNumberFormat="1" applyFont="1" applyFill="1" applyBorder="1" applyAlignment="1">
      <alignment vertical="center" wrapText="1"/>
    </xf>
    <xf numFmtId="0" fontId="1" fillId="0" borderId="1" xfId="13" applyFont="1" applyFill="1" applyBorder="1" applyAlignment="1">
      <alignment horizontal="center"/>
    </xf>
    <xf numFmtId="3" fontId="4" fillId="0" borderId="1" xfId="13" applyNumberFormat="1" applyFont="1" applyFill="1" applyBorder="1" applyAlignment="1">
      <alignment horizontal="center" vertical="center"/>
    </xf>
    <xf numFmtId="4" fontId="4" fillId="0" borderId="1" xfId="13" applyNumberFormat="1" applyFont="1" applyFill="1" applyBorder="1" applyAlignment="1">
      <alignment vertical="center" wrapText="1"/>
    </xf>
    <xf numFmtId="0" fontId="1" fillId="0" borderId="1" xfId="13" applyFont="1" applyFill="1" applyBorder="1"/>
    <xf numFmtId="4" fontId="1" fillId="0" borderId="1" xfId="13" applyNumberFormat="1" applyFont="1" applyFill="1" applyBorder="1"/>
    <xf numFmtId="0" fontId="25" fillId="0" borderId="1" xfId="13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4" fillId="0" borderId="0" xfId="13" applyFont="1" applyFill="1" applyAlignment="1">
      <alignment horizontal="right"/>
    </xf>
    <xf numFmtId="0" fontId="9" fillId="0" borderId="0" xfId="13" applyFont="1" applyFill="1" applyAlignment="1">
      <alignment horizontal="center"/>
    </xf>
    <xf numFmtId="0" fontId="9" fillId="0" borderId="0" xfId="13" applyFont="1" applyFill="1" applyAlignment="1">
      <alignment horizontal="center"/>
    </xf>
    <xf numFmtId="0" fontId="11" fillId="0" borderId="0" xfId="13" applyFont="1" applyFill="1" applyAlignment="1">
      <alignment vertical="top" wrapText="1"/>
    </xf>
    <xf numFmtId="0" fontId="11" fillId="0" borderId="0" xfId="13" applyFont="1" applyFill="1" applyAlignment="1">
      <alignment vertical="top"/>
    </xf>
    <xf numFmtId="0" fontId="11" fillId="0" borderId="0" xfId="13" applyFont="1" applyFill="1" applyAlignment="1" applyProtection="1">
      <alignment horizontal="center" vertical="top"/>
      <protection hidden="1"/>
    </xf>
    <xf numFmtId="0" fontId="11" fillId="0" borderId="0" xfId="13" applyFont="1" applyFill="1" applyAlignment="1" applyProtection="1">
      <alignment horizontal="left" vertical="top"/>
      <protection hidden="1"/>
    </xf>
    <xf numFmtId="0" fontId="11" fillId="0" borderId="0" xfId="1" applyFont="1" applyFill="1" applyAlignment="1">
      <alignment horizontal="center"/>
    </xf>
    <xf numFmtId="0" fontId="11" fillId="0" borderId="0" xfId="13" applyFont="1" applyFill="1" applyAlignment="1" applyProtection="1">
      <alignment horizontal="center" vertical="top" wrapText="1"/>
      <protection hidden="1"/>
    </xf>
    <xf numFmtId="4" fontId="11" fillId="0" borderId="0" xfId="13" applyNumberFormat="1" applyFont="1" applyFill="1" applyAlignment="1" applyProtection="1">
      <alignment horizontal="left" vertical="top"/>
      <protection hidden="1"/>
    </xf>
    <xf numFmtId="4" fontId="1" fillId="0" borderId="0" xfId="13" applyNumberFormat="1"/>
    <xf numFmtId="3" fontId="9" fillId="0" borderId="0" xfId="13" applyNumberFormat="1" applyFont="1" applyFill="1" applyBorder="1"/>
    <xf numFmtId="165" fontId="8" fillId="0" borderId="0" xfId="13" applyNumberFormat="1" applyFont="1" applyFill="1" applyBorder="1" applyAlignment="1">
      <alignment horizontal="center" vertical="top" wrapText="1"/>
    </xf>
    <xf numFmtId="165" fontId="8" fillId="0" borderId="0" xfId="13" applyNumberFormat="1" applyFont="1" applyFill="1" applyBorder="1" applyAlignment="1">
      <alignment horizontal="left" vertical="top" wrapText="1"/>
    </xf>
    <xf numFmtId="3" fontId="9" fillId="0" borderId="3" xfId="13" applyNumberFormat="1" applyFont="1" applyFill="1" applyBorder="1"/>
    <xf numFmtId="3" fontId="9" fillId="0" borderId="4" xfId="13" applyNumberFormat="1" applyFont="1" applyFill="1" applyBorder="1"/>
    <xf numFmtId="165" fontId="8" fillId="0" borderId="4" xfId="13" applyNumberFormat="1" applyFont="1" applyFill="1" applyBorder="1" applyAlignment="1">
      <alignment horizontal="center" vertical="top" wrapText="1"/>
    </xf>
    <xf numFmtId="165" fontId="8" fillId="0" borderId="5" xfId="13" applyNumberFormat="1" applyFont="1" applyFill="1" applyBorder="1" applyAlignment="1">
      <alignment horizontal="left" vertical="top" wrapText="1"/>
    </xf>
    <xf numFmtId="3" fontId="9" fillId="0" borderId="6" xfId="13" applyNumberFormat="1" applyFont="1" applyFill="1" applyBorder="1"/>
    <xf numFmtId="3" fontId="9" fillId="0" borderId="1" xfId="13" applyNumberFormat="1" applyFont="1" applyFill="1" applyBorder="1"/>
    <xf numFmtId="165" fontId="8" fillId="0" borderId="1" xfId="13" applyNumberFormat="1" applyFont="1" applyFill="1" applyBorder="1" applyAlignment="1">
      <alignment horizontal="center" vertical="top" wrapText="1"/>
    </xf>
    <xf numFmtId="165" fontId="8" fillId="0" borderId="7" xfId="13" applyNumberFormat="1" applyFont="1" applyFill="1" applyBorder="1" applyAlignment="1">
      <alignment horizontal="left" vertical="top" wrapText="1"/>
    </xf>
    <xf numFmtId="3" fontId="4" fillId="0" borderId="6" xfId="13" applyNumberFormat="1" applyFont="1" applyFill="1" applyBorder="1"/>
    <xf numFmtId="3" fontId="4" fillId="0" borderId="1" xfId="13" applyNumberFormat="1" applyFont="1" applyFill="1" applyBorder="1"/>
    <xf numFmtId="3" fontId="4" fillId="0" borderId="1" xfId="13" applyNumberFormat="1" applyFont="1" applyFill="1" applyBorder="1" applyAlignment="1">
      <alignment vertical="top" wrapText="1"/>
    </xf>
    <xf numFmtId="165" fontId="7" fillId="0" borderId="1" xfId="13" applyNumberFormat="1" applyFont="1" applyFill="1" applyBorder="1" applyAlignment="1">
      <alignment horizontal="center" vertical="top" wrapText="1"/>
    </xf>
    <xf numFmtId="165" fontId="7" fillId="0" borderId="7" xfId="13" applyNumberFormat="1" applyFont="1" applyFill="1" applyBorder="1" applyAlignment="1">
      <alignment vertical="top" wrapText="1"/>
    </xf>
    <xf numFmtId="3" fontId="8" fillId="0" borderId="6" xfId="13" applyNumberFormat="1" applyFont="1" applyFill="1" applyBorder="1"/>
    <xf numFmtId="3" fontId="7" fillId="0" borderId="1" xfId="13" applyNumberFormat="1" applyFont="1" applyFill="1" applyBorder="1"/>
    <xf numFmtId="165" fontId="8" fillId="0" borderId="7" xfId="13" applyNumberFormat="1" applyFont="1" applyFill="1" applyBorder="1" applyAlignment="1">
      <alignment vertical="top" wrapText="1"/>
    </xf>
    <xf numFmtId="3" fontId="8" fillId="0" borderId="1" xfId="13" applyNumberFormat="1" applyFont="1" applyFill="1" applyBorder="1"/>
    <xf numFmtId="165" fontId="7" fillId="0" borderId="7" xfId="13" applyNumberFormat="1" applyFont="1" applyFill="1" applyBorder="1" applyAlignment="1">
      <alignment horizontal="left" vertical="top" wrapText="1"/>
    </xf>
    <xf numFmtId="3" fontId="9" fillId="0" borderId="8" xfId="13" applyNumberFormat="1" applyFont="1" applyFill="1" applyBorder="1"/>
    <xf numFmtId="3" fontId="9" fillId="0" borderId="9" xfId="13" applyNumberFormat="1" applyFont="1" applyFill="1" applyBorder="1"/>
    <xf numFmtId="165" fontId="8" fillId="0" borderId="9" xfId="13" applyNumberFormat="1" applyFont="1" applyFill="1" applyBorder="1" applyAlignment="1">
      <alignment horizontal="center" vertical="top" wrapText="1"/>
    </xf>
    <xf numFmtId="165" fontId="8" fillId="0" borderId="10" xfId="13" applyNumberFormat="1" applyFont="1" applyFill="1" applyBorder="1" applyAlignment="1">
      <alignment horizontal="left" vertical="top" wrapText="1"/>
    </xf>
    <xf numFmtId="0" fontId="4" fillId="0" borderId="3" xfId="13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/>
    </xf>
    <xf numFmtId="0" fontId="4" fillId="0" borderId="5" xfId="13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0" xfId="13" applyFont="1" applyFill="1" applyAlignment="1">
      <alignment horizontal="right" vertical="center"/>
    </xf>
    <xf numFmtId="0" fontId="7" fillId="0" borderId="0" xfId="13" applyFont="1" applyFill="1" applyAlignment="1">
      <alignment horizontal="center"/>
    </xf>
  </cellXfs>
  <cellStyles count="14">
    <cellStyle name="Normal_22" xfId="4"/>
    <cellStyle name="Обычный" xfId="0" builtinId="0"/>
    <cellStyle name="Обычный 2" xfId="2"/>
    <cellStyle name="Обычный 2 2" xfId="5"/>
    <cellStyle name="Обычный 2 2 2" xfId="6"/>
    <cellStyle name="Обычный 3" xfId="7"/>
    <cellStyle name="Обычный 4" xfId="8"/>
    <cellStyle name="Обычный 5" xfId="9"/>
    <cellStyle name="Обычный 6" xfId="3"/>
    <cellStyle name="Обычный 6 2" xfId="13"/>
    <cellStyle name="Обычный 7" xfId="12"/>
    <cellStyle name="Обычный_ФормОтчет" xfId="1"/>
    <cellStyle name="Финансовый 2" xfId="10"/>
    <cellStyle name="Финансовый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2_&#1052;&#1072;&#1088;&#1090;%202019%20&#1074;%20&#1090;&#1099;&#1089;&#1103;&#1095;&#1072;&#1093;%20&#1090;&#1077;&#1085;&#1075;&#1077;%20(00000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4_&#1052;&#1072;&#1088;&#1090;%202019%20&#1074;%20&#1090;&#1099;&#1089;&#1103;&#1095;&#1072;&#1093;%20&#1090;&#1077;&#1085;&#1075;&#1077;%20(00000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6_&#1052;&#1072;&#1088;&#1090;%202019%20&#1074;%20&#1090;&#1099;&#1089;&#1103;&#1095;&#1072;&#1093;%20&#1090;&#1077;&#1085;&#1075;&#1077;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13" sqref="F13"/>
    </sheetView>
  </sheetViews>
  <sheetFormatPr defaultRowHeight="15" x14ac:dyDescent="0.25"/>
  <cols>
    <col min="1" max="1" width="70" style="2" customWidth="1"/>
    <col min="2" max="2" width="10.28515625" style="2" customWidth="1"/>
    <col min="3" max="3" width="19.28515625" style="2" customWidth="1"/>
    <col min="4" max="4" width="20.5703125" style="2" customWidth="1"/>
    <col min="5" max="5" width="27.85546875" style="9" customWidth="1"/>
    <col min="6" max="16384" width="9.140625" style="2"/>
  </cols>
  <sheetData>
    <row r="1" spans="1:5" x14ac:dyDescent="0.25">
      <c r="A1" s="15"/>
      <c r="B1" s="15"/>
      <c r="C1" s="15"/>
      <c r="D1" s="15"/>
    </row>
    <row r="2" spans="1:5" x14ac:dyDescent="0.25">
      <c r="A2" s="40" t="s">
        <v>26</v>
      </c>
      <c r="B2" s="40"/>
      <c r="C2" s="40"/>
      <c r="D2" s="40"/>
    </row>
    <row r="3" spans="1:5" x14ac:dyDescent="0.25">
      <c r="A3" s="1"/>
    </row>
    <row r="4" spans="1:5" x14ac:dyDescent="0.25">
      <c r="A4" s="41" t="s">
        <v>0</v>
      </c>
      <c r="B4" s="41"/>
      <c r="C4" s="41"/>
      <c r="D4" s="41"/>
    </row>
    <row r="5" spans="1:5" x14ac:dyDescent="0.25">
      <c r="A5" s="41" t="s">
        <v>80</v>
      </c>
      <c r="B5" s="41"/>
      <c r="C5" s="41"/>
      <c r="D5" s="41"/>
    </row>
    <row r="7" spans="1:5" x14ac:dyDescent="0.25">
      <c r="A7" s="15"/>
      <c r="B7" s="15"/>
      <c r="C7" s="15"/>
      <c r="D7" s="32" t="s">
        <v>32</v>
      </c>
    </row>
    <row r="8" spans="1:5" ht="45" x14ac:dyDescent="0.25">
      <c r="A8" s="16" t="s">
        <v>1</v>
      </c>
      <c r="B8" s="16" t="s">
        <v>2</v>
      </c>
      <c r="C8" s="20" t="s">
        <v>27</v>
      </c>
      <c r="D8" s="20" t="s">
        <v>28</v>
      </c>
    </row>
    <row r="9" spans="1:5" x14ac:dyDescent="0.25">
      <c r="A9" s="3">
        <v>2</v>
      </c>
      <c r="B9" s="3">
        <v>3</v>
      </c>
      <c r="C9" s="3">
        <v>5</v>
      </c>
      <c r="D9" s="3">
        <v>6</v>
      </c>
    </row>
    <row r="10" spans="1:5" x14ac:dyDescent="0.25">
      <c r="A10" s="4" t="s">
        <v>3</v>
      </c>
      <c r="B10" s="5" t="s">
        <v>4</v>
      </c>
      <c r="C10" s="6"/>
      <c r="D10" s="6"/>
    </row>
    <row r="11" spans="1:5" x14ac:dyDescent="0.25">
      <c r="A11" s="21" t="s">
        <v>34</v>
      </c>
      <c r="B11" s="17" t="s">
        <v>5</v>
      </c>
      <c r="C11" s="38">
        <v>7978558</v>
      </c>
      <c r="D11" s="34">
        <v>505919</v>
      </c>
    </row>
    <row r="12" spans="1:5" x14ac:dyDescent="0.25">
      <c r="A12" s="26" t="s">
        <v>35</v>
      </c>
      <c r="B12" s="5" t="s">
        <v>6</v>
      </c>
      <c r="C12" s="36">
        <v>53801963</v>
      </c>
      <c r="D12" s="6">
        <v>39049751</v>
      </c>
    </row>
    <row r="13" spans="1:5" ht="25.5" x14ac:dyDescent="0.25">
      <c r="A13" s="21" t="s">
        <v>36</v>
      </c>
      <c r="B13" s="17" t="s">
        <v>7</v>
      </c>
      <c r="C13" s="39"/>
      <c r="D13" s="35"/>
    </row>
    <row r="14" spans="1:5" ht="25.5" x14ac:dyDescent="0.25">
      <c r="A14" s="21" t="s">
        <v>37</v>
      </c>
      <c r="B14" s="17" t="s">
        <v>8</v>
      </c>
      <c r="C14" s="39"/>
      <c r="D14" s="35"/>
    </row>
    <row r="15" spans="1:5" s="11" customFormat="1" ht="25.5" x14ac:dyDescent="0.2">
      <c r="A15" s="21" t="s">
        <v>38</v>
      </c>
      <c r="B15" s="5" t="s">
        <v>9</v>
      </c>
      <c r="C15" s="36">
        <v>64198460</v>
      </c>
      <c r="D15" s="36">
        <v>219696045</v>
      </c>
      <c r="E15" s="30"/>
    </row>
    <row r="16" spans="1:5" x14ac:dyDescent="0.25">
      <c r="A16" s="21" t="s">
        <v>39</v>
      </c>
      <c r="B16" s="17" t="s">
        <v>10</v>
      </c>
      <c r="C16" s="36"/>
      <c r="D16" s="6"/>
    </row>
    <row r="17" spans="1:5" x14ac:dyDescent="0.25">
      <c r="A17" s="21" t="s">
        <v>40</v>
      </c>
      <c r="B17" s="22">
        <v>8</v>
      </c>
      <c r="C17" s="36"/>
      <c r="D17" s="6"/>
    </row>
    <row r="18" spans="1:5" x14ac:dyDescent="0.25">
      <c r="A18" s="26" t="s">
        <v>41</v>
      </c>
      <c r="B18" s="17" t="s">
        <v>11</v>
      </c>
      <c r="C18" s="36">
        <v>0</v>
      </c>
      <c r="D18" s="6">
        <v>1</v>
      </c>
    </row>
    <row r="19" spans="1:5" x14ac:dyDescent="0.25">
      <c r="A19" s="19" t="s">
        <v>42</v>
      </c>
      <c r="B19" s="5" t="s">
        <v>12</v>
      </c>
      <c r="C19" s="36">
        <v>164880</v>
      </c>
      <c r="D19" s="36">
        <v>0</v>
      </c>
    </row>
    <row r="20" spans="1:5" s="11" customFormat="1" ht="14.25" x14ac:dyDescent="0.2">
      <c r="A20" s="19" t="s">
        <v>43</v>
      </c>
      <c r="B20" s="5" t="s">
        <v>13</v>
      </c>
      <c r="C20" s="36">
        <v>1022</v>
      </c>
      <c r="D20" s="36">
        <v>2661</v>
      </c>
      <c r="E20" s="30"/>
    </row>
    <row r="21" spans="1:5" s="11" customFormat="1" ht="14.25" x14ac:dyDescent="0.2">
      <c r="A21" s="26" t="s">
        <v>44</v>
      </c>
      <c r="B21" s="5" t="s">
        <v>14</v>
      </c>
      <c r="C21" s="36">
        <v>12619</v>
      </c>
      <c r="D21" s="36">
        <v>5867</v>
      </c>
      <c r="E21" s="30"/>
    </row>
    <row r="22" spans="1:5" s="11" customFormat="1" ht="28.5" x14ac:dyDescent="0.2">
      <c r="A22" s="19" t="s">
        <v>45</v>
      </c>
      <c r="B22" s="5" t="s">
        <v>15</v>
      </c>
      <c r="C22" s="36"/>
      <c r="D22" s="6"/>
      <c r="E22" s="30"/>
    </row>
    <row r="23" spans="1:5" x14ac:dyDescent="0.25">
      <c r="A23" s="18" t="s">
        <v>65</v>
      </c>
      <c r="B23" s="5" t="s">
        <v>31</v>
      </c>
      <c r="C23" s="38">
        <f>C11+C12+C13+C14+C15+C16+C17+C18+C19+C20+C21</f>
        <v>126157502</v>
      </c>
      <c r="D23" s="34">
        <f>D11+D12+D13+D14+D15+D16+D17+D18+D19+D20+D21</f>
        <v>259260244</v>
      </c>
    </row>
    <row r="24" spans="1:5" x14ac:dyDescent="0.25">
      <c r="A24" s="18" t="s">
        <v>16</v>
      </c>
      <c r="B24" s="8">
        <v>15</v>
      </c>
      <c r="C24" s="36"/>
      <c r="D24" s="6"/>
    </row>
    <row r="25" spans="1:5" x14ac:dyDescent="0.25">
      <c r="A25" s="21" t="s">
        <v>46</v>
      </c>
      <c r="B25" s="22">
        <v>16</v>
      </c>
      <c r="C25" s="39"/>
      <c r="D25" s="35"/>
    </row>
    <row r="26" spans="1:5" ht="25.5" x14ac:dyDescent="0.25">
      <c r="A26" s="21" t="s">
        <v>37</v>
      </c>
      <c r="B26" s="22">
        <v>17</v>
      </c>
      <c r="C26" s="39"/>
      <c r="D26" s="35"/>
    </row>
    <row r="27" spans="1:5" ht="25.5" x14ac:dyDescent="0.25">
      <c r="A27" s="21" t="s">
        <v>38</v>
      </c>
      <c r="B27" s="22">
        <v>18</v>
      </c>
      <c r="C27" s="36">
        <v>80039703</v>
      </c>
      <c r="D27" s="6">
        <v>14876980</v>
      </c>
    </row>
    <row r="28" spans="1:5" x14ac:dyDescent="0.25">
      <c r="A28" s="26" t="s">
        <v>47</v>
      </c>
      <c r="B28" s="28">
        <v>19</v>
      </c>
      <c r="C28" s="36">
        <v>58596713</v>
      </c>
      <c r="D28" s="6">
        <v>35624725</v>
      </c>
    </row>
    <row r="29" spans="1:5" s="29" customFormat="1" x14ac:dyDescent="0.25">
      <c r="A29" s="26" t="s">
        <v>48</v>
      </c>
      <c r="B29" s="23">
        <v>20</v>
      </c>
      <c r="C29" s="37"/>
      <c r="D29" s="37"/>
      <c r="E29" s="31"/>
    </row>
    <row r="30" spans="1:5" x14ac:dyDescent="0.25">
      <c r="A30" s="21" t="s">
        <v>49</v>
      </c>
      <c r="B30" s="22">
        <v>21</v>
      </c>
      <c r="C30" s="35"/>
      <c r="D30" s="35"/>
    </row>
    <row r="31" spans="1:5" ht="25.5" x14ac:dyDescent="0.25">
      <c r="A31" s="21" t="s">
        <v>50</v>
      </c>
      <c r="B31" s="22">
        <v>22</v>
      </c>
      <c r="C31" s="35"/>
      <c r="D31" s="35"/>
    </row>
    <row r="32" spans="1:5" x14ac:dyDescent="0.25">
      <c r="A32" s="19" t="s">
        <v>51</v>
      </c>
      <c r="B32" s="5" t="s">
        <v>17</v>
      </c>
      <c r="C32" s="36">
        <v>58631</v>
      </c>
      <c r="D32" s="36">
        <v>26389</v>
      </c>
    </row>
    <row r="33" spans="1:5" s="11" customFormat="1" ht="14.25" x14ac:dyDescent="0.2">
      <c r="A33" s="19" t="s">
        <v>52</v>
      </c>
      <c r="B33" s="5" t="s">
        <v>18</v>
      </c>
      <c r="C33" s="36">
        <v>83063</v>
      </c>
      <c r="D33" s="36">
        <v>89307</v>
      </c>
      <c r="E33" s="30"/>
    </row>
    <row r="34" spans="1:5" x14ac:dyDescent="0.25">
      <c r="A34" s="7" t="s">
        <v>53</v>
      </c>
      <c r="B34" s="5" t="s">
        <v>19</v>
      </c>
      <c r="C34" s="36">
        <v>4690</v>
      </c>
      <c r="D34" s="36">
        <v>4690</v>
      </c>
    </row>
    <row r="35" spans="1:5" x14ac:dyDescent="0.25">
      <c r="A35" s="21" t="s">
        <v>54</v>
      </c>
      <c r="B35" s="22">
        <v>26</v>
      </c>
      <c r="C35" s="35"/>
      <c r="D35" s="35"/>
    </row>
    <row r="36" spans="1:5" x14ac:dyDescent="0.25">
      <c r="A36" s="24" t="s">
        <v>64</v>
      </c>
      <c r="B36" s="25">
        <v>27</v>
      </c>
      <c r="C36" s="34">
        <f>C25+C26+C27+C28+C29+C30+C31+C32+C33+C34</f>
        <v>138782800</v>
      </c>
      <c r="D36" s="34">
        <f>D25+D26+D27+D28+D29+D30+D31+D32+D33+D34</f>
        <v>50622091</v>
      </c>
    </row>
    <row r="37" spans="1:5" x14ac:dyDescent="0.25">
      <c r="A37" s="24" t="s">
        <v>63</v>
      </c>
      <c r="B37" s="27">
        <v>28</v>
      </c>
      <c r="C37" s="34">
        <f>C23+C36</f>
        <v>264940302</v>
      </c>
      <c r="D37" s="34">
        <f>D23+D36</f>
        <v>309882335</v>
      </c>
    </row>
    <row r="38" spans="1:5" x14ac:dyDescent="0.25">
      <c r="A38" s="18" t="s">
        <v>20</v>
      </c>
      <c r="B38" s="8">
        <v>29</v>
      </c>
      <c r="C38" s="34"/>
      <c r="D38" s="34"/>
    </row>
    <row r="39" spans="1:5" x14ac:dyDescent="0.25">
      <c r="A39" s="21" t="s">
        <v>55</v>
      </c>
      <c r="B39" s="22">
        <v>30</v>
      </c>
      <c r="C39" s="35"/>
      <c r="D39" s="35"/>
    </row>
    <row r="40" spans="1:5" x14ac:dyDescent="0.25">
      <c r="A40" s="26" t="s">
        <v>56</v>
      </c>
      <c r="B40" s="23">
        <v>31</v>
      </c>
      <c r="C40" s="6">
        <v>51214581</v>
      </c>
      <c r="D40" s="6">
        <v>100002178</v>
      </c>
    </row>
    <row r="41" spans="1:5" x14ac:dyDescent="0.25">
      <c r="A41" s="26" t="s">
        <v>57</v>
      </c>
      <c r="B41" s="23">
        <v>32</v>
      </c>
      <c r="C41" s="36">
        <v>27403</v>
      </c>
      <c r="D41" s="36">
        <v>78818</v>
      </c>
    </row>
    <row r="42" spans="1:5" x14ac:dyDescent="0.25">
      <c r="A42" s="26" t="s">
        <v>58</v>
      </c>
      <c r="B42" s="23">
        <v>33</v>
      </c>
      <c r="C42" s="36">
        <v>44739</v>
      </c>
      <c r="D42" s="36">
        <v>46422</v>
      </c>
    </row>
    <row r="43" spans="1:5" x14ac:dyDescent="0.25">
      <c r="A43" s="26" t="s">
        <v>59</v>
      </c>
      <c r="B43" s="23">
        <v>34</v>
      </c>
      <c r="C43" s="36">
        <v>73289</v>
      </c>
      <c r="D43" s="36">
        <v>51468</v>
      </c>
    </row>
    <row r="44" spans="1:5" x14ac:dyDescent="0.25">
      <c r="A44" s="21" t="s">
        <v>60</v>
      </c>
      <c r="B44" s="23">
        <v>35</v>
      </c>
      <c r="C44" s="37">
        <v>22889</v>
      </c>
      <c r="D44" s="37">
        <v>6362</v>
      </c>
    </row>
    <row r="45" spans="1:5" x14ac:dyDescent="0.25">
      <c r="A45" s="26" t="s">
        <v>61</v>
      </c>
      <c r="B45" s="23">
        <v>36</v>
      </c>
      <c r="C45" s="35"/>
      <c r="D45" s="35"/>
    </row>
    <row r="46" spans="1:5" x14ac:dyDescent="0.25">
      <c r="A46" s="26" t="s">
        <v>62</v>
      </c>
      <c r="B46" s="23">
        <v>37</v>
      </c>
      <c r="C46" s="6">
        <f>C39+C40+C41+C42+C43+C44+C45</f>
        <v>51382901</v>
      </c>
      <c r="D46" s="6">
        <f>D39+D40+D41+D42+D43+D44+D45</f>
        <v>100185248</v>
      </c>
    </row>
    <row r="47" spans="1:5" x14ac:dyDescent="0.25">
      <c r="A47" s="24" t="s">
        <v>21</v>
      </c>
      <c r="B47" s="25">
        <v>38</v>
      </c>
      <c r="C47" s="35"/>
      <c r="D47" s="35"/>
    </row>
    <row r="48" spans="1:5" x14ac:dyDescent="0.25">
      <c r="A48" s="21" t="s">
        <v>55</v>
      </c>
      <c r="B48" s="22">
        <v>39</v>
      </c>
      <c r="C48" s="35"/>
      <c r="D48" s="35"/>
    </row>
    <row r="49" spans="1:4" x14ac:dyDescent="0.25">
      <c r="A49" s="21" t="s">
        <v>66</v>
      </c>
      <c r="B49" s="22">
        <v>40</v>
      </c>
      <c r="C49" s="6"/>
      <c r="D49" s="6"/>
    </row>
    <row r="50" spans="1:4" x14ac:dyDescent="0.25">
      <c r="A50" s="21" t="s">
        <v>67</v>
      </c>
      <c r="B50" s="22">
        <v>41</v>
      </c>
      <c r="C50" s="35"/>
      <c r="D50" s="35"/>
    </row>
    <row r="51" spans="1:4" x14ac:dyDescent="0.25">
      <c r="A51" s="21" t="s">
        <v>68</v>
      </c>
      <c r="B51" s="22">
        <v>42</v>
      </c>
      <c r="C51" s="35"/>
      <c r="D51" s="35"/>
    </row>
    <row r="52" spans="1:4" x14ac:dyDescent="0.25">
      <c r="A52" s="21" t="s">
        <v>69</v>
      </c>
      <c r="B52" s="22">
        <v>43</v>
      </c>
      <c r="C52" s="35"/>
      <c r="D52" s="35"/>
    </row>
    <row r="53" spans="1:4" x14ac:dyDescent="0.25">
      <c r="A53" s="21" t="s">
        <v>70</v>
      </c>
      <c r="B53" s="22">
        <v>44</v>
      </c>
      <c r="C53" s="35"/>
      <c r="D53" s="35"/>
    </row>
    <row r="54" spans="1:4" x14ac:dyDescent="0.25">
      <c r="A54" s="24" t="s">
        <v>71</v>
      </c>
      <c r="B54" s="25">
        <v>45</v>
      </c>
      <c r="C54" s="6">
        <v>0</v>
      </c>
      <c r="D54" s="6">
        <v>0</v>
      </c>
    </row>
    <row r="55" spans="1:4" x14ac:dyDescent="0.25">
      <c r="A55" s="24" t="s">
        <v>22</v>
      </c>
      <c r="B55" s="27">
        <v>46</v>
      </c>
      <c r="C55" s="35"/>
      <c r="D55" s="35"/>
    </row>
    <row r="56" spans="1:4" x14ac:dyDescent="0.25">
      <c r="A56" s="26" t="s">
        <v>72</v>
      </c>
      <c r="B56" s="23">
        <v>47</v>
      </c>
      <c r="C56" s="6">
        <v>204138930</v>
      </c>
      <c r="D56" s="6">
        <v>204138930</v>
      </c>
    </row>
    <row r="57" spans="1:4" x14ac:dyDescent="0.25">
      <c r="A57" s="26" t="s">
        <v>73</v>
      </c>
      <c r="B57" s="22">
        <v>48</v>
      </c>
      <c r="C57" s="6">
        <v>79</v>
      </c>
      <c r="D57" s="6">
        <v>79</v>
      </c>
    </row>
    <row r="58" spans="1:4" x14ac:dyDescent="0.25">
      <c r="A58" s="21" t="s">
        <v>74</v>
      </c>
      <c r="B58" s="22">
        <v>49</v>
      </c>
      <c r="C58" s="35"/>
      <c r="D58" s="35"/>
    </row>
    <row r="59" spans="1:4" x14ac:dyDescent="0.25">
      <c r="A59" s="21" t="s">
        <v>75</v>
      </c>
      <c r="B59" s="22">
        <v>50</v>
      </c>
      <c r="C59" s="35"/>
      <c r="D59" s="35"/>
    </row>
    <row r="60" spans="1:4" x14ac:dyDescent="0.25">
      <c r="A60" s="21" t="s">
        <v>76</v>
      </c>
      <c r="B60" s="22">
        <v>51</v>
      </c>
      <c r="C60" s="35"/>
      <c r="D60" s="35"/>
    </row>
    <row r="61" spans="1:4" x14ac:dyDescent="0.25">
      <c r="A61" s="26" t="s">
        <v>77</v>
      </c>
      <c r="B61" s="23">
        <v>52</v>
      </c>
      <c r="C61" s="6">
        <v>9418392</v>
      </c>
      <c r="D61" s="6">
        <f>5558157-79</f>
        <v>5558078</v>
      </c>
    </row>
    <row r="62" spans="1:4" x14ac:dyDescent="0.25">
      <c r="A62" s="24" t="s">
        <v>78</v>
      </c>
      <c r="B62" s="25">
        <v>53</v>
      </c>
      <c r="C62" s="6">
        <f>C56+C57+C61</f>
        <v>213557401</v>
      </c>
      <c r="D62" s="6">
        <f>D56+D57+D61</f>
        <v>209697087</v>
      </c>
    </row>
    <row r="63" spans="1:4" x14ac:dyDescent="0.25">
      <c r="A63" s="24" t="s">
        <v>79</v>
      </c>
      <c r="B63" s="25">
        <v>54</v>
      </c>
      <c r="C63" s="34">
        <f>C46+C54+C62</f>
        <v>264940302</v>
      </c>
      <c r="D63" s="34">
        <f>D46+D54+D62</f>
        <v>309882335</v>
      </c>
    </row>
    <row r="64" spans="1:4" x14ac:dyDescent="0.25">
      <c r="A64" s="33" t="s">
        <v>33</v>
      </c>
      <c r="B64" s="25">
        <v>55</v>
      </c>
      <c r="C64" s="34">
        <v>10457.31</v>
      </c>
      <c r="D64" s="34">
        <v>10268</v>
      </c>
    </row>
    <row r="65" spans="1:4" x14ac:dyDescent="0.25">
      <c r="C65" s="9"/>
      <c r="D65" s="9"/>
    </row>
    <row r="66" spans="1:4" x14ac:dyDescent="0.25">
      <c r="A66" s="10" t="s">
        <v>23</v>
      </c>
      <c r="B66" s="11" t="s">
        <v>29</v>
      </c>
    </row>
    <row r="67" spans="1:4" x14ac:dyDescent="0.25">
      <c r="A67" s="10"/>
      <c r="B67" s="10"/>
      <c r="C67" s="12"/>
      <c r="D67" s="12"/>
    </row>
    <row r="68" spans="1:4" x14ac:dyDescent="0.25">
      <c r="A68" s="10" t="s">
        <v>24</v>
      </c>
      <c r="B68" s="11" t="s">
        <v>25</v>
      </c>
    </row>
    <row r="69" spans="1:4" x14ac:dyDescent="0.25">
      <c r="A69" s="13"/>
      <c r="B69" s="10"/>
      <c r="C69" s="12"/>
      <c r="D69" s="12"/>
    </row>
    <row r="70" spans="1:4" x14ac:dyDescent="0.25">
      <c r="A70" s="14" t="s">
        <v>30</v>
      </c>
      <c r="B70" s="12"/>
      <c r="C70" s="12"/>
      <c r="D70" s="12"/>
    </row>
    <row r="71" spans="1:4" x14ac:dyDescent="0.25">
      <c r="A71" s="14"/>
      <c r="B71" s="12"/>
      <c r="C71" s="12"/>
      <c r="D71" s="12"/>
    </row>
  </sheetData>
  <mergeCells count="3">
    <mergeCell ref="A2:D2"/>
    <mergeCell ref="A4:D4"/>
    <mergeCell ref="A5:D5"/>
  </mergeCells>
  <pageMargins left="0.59055118110236227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zoomScaleSheetLayoutView="145" workbookViewId="0">
      <selection activeCell="C25" sqref="C25"/>
    </sheetView>
  </sheetViews>
  <sheetFormatPr defaultRowHeight="15" x14ac:dyDescent="0.25"/>
  <cols>
    <col min="1" max="1" width="58.28515625" style="43" customWidth="1"/>
    <col min="2" max="2" width="10.5703125" style="43" customWidth="1"/>
    <col min="3" max="4" width="17.5703125" style="43" customWidth="1"/>
    <col min="5" max="16384" width="9.140625" style="42"/>
  </cols>
  <sheetData>
    <row r="1" spans="1:4" x14ac:dyDescent="0.25">
      <c r="A1" s="90"/>
      <c r="B1" s="91"/>
      <c r="C1" s="85"/>
      <c r="D1" s="84"/>
    </row>
    <row r="2" spans="1:4" x14ac:dyDescent="0.25">
      <c r="A2" s="90"/>
      <c r="B2" s="89"/>
      <c r="C2" s="85"/>
      <c r="D2" s="88"/>
    </row>
    <row r="3" spans="1:4" x14ac:dyDescent="0.25">
      <c r="A3" s="85"/>
      <c r="B3" s="86"/>
      <c r="C3" s="85"/>
      <c r="D3" s="84"/>
    </row>
    <row r="4" spans="1:4" x14ac:dyDescent="0.25">
      <c r="A4" s="85"/>
      <c r="B4" s="86"/>
      <c r="C4" s="85"/>
      <c r="D4" s="85"/>
    </row>
    <row r="5" spans="1:4" x14ac:dyDescent="0.25">
      <c r="A5" s="87" t="s">
        <v>113</v>
      </c>
      <c r="B5" s="87"/>
      <c r="C5" s="87"/>
      <c r="D5" s="87"/>
    </row>
    <row r="6" spans="1:4" x14ac:dyDescent="0.25">
      <c r="A6" s="85"/>
      <c r="B6" s="86"/>
      <c r="C6" s="85"/>
      <c r="D6" s="84"/>
    </row>
    <row r="7" spans="1:4" x14ac:dyDescent="0.25">
      <c r="A7" s="87" t="s">
        <v>112</v>
      </c>
      <c r="B7" s="87"/>
      <c r="C7" s="87"/>
      <c r="D7" s="87"/>
    </row>
    <row r="8" spans="1:4" x14ac:dyDescent="0.25">
      <c r="A8" s="87" t="s">
        <v>111</v>
      </c>
      <c r="B8" s="87"/>
      <c r="C8" s="87"/>
      <c r="D8" s="87"/>
    </row>
    <row r="9" spans="1:4" x14ac:dyDescent="0.25">
      <c r="A9" s="85"/>
      <c r="B9" s="86"/>
      <c r="C9" s="85"/>
      <c r="D9" s="84"/>
    </row>
    <row r="10" spans="1:4" x14ac:dyDescent="0.25">
      <c r="A10" s="85"/>
      <c r="B10" s="86"/>
      <c r="C10" s="85"/>
      <c r="D10" s="84" t="s">
        <v>32</v>
      </c>
    </row>
    <row r="11" spans="1:4" ht="60" x14ac:dyDescent="0.25">
      <c r="A11" s="83" t="s">
        <v>1</v>
      </c>
      <c r="B11" s="83" t="s">
        <v>2</v>
      </c>
      <c r="C11" s="82" t="s">
        <v>27</v>
      </c>
      <c r="D11" s="81" t="s">
        <v>28</v>
      </c>
    </row>
    <row r="12" spans="1:4" x14ac:dyDescent="0.25">
      <c r="A12" s="60">
        <v>2</v>
      </c>
      <c r="B12" s="60">
        <v>3</v>
      </c>
      <c r="C12" s="60">
        <v>5</v>
      </c>
      <c r="D12" s="80">
        <v>6</v>
      </c>
    </row>
    <row r="13" spans="1:4" x14ac:dyDescent="0.25">
      <c r="A13" s="61" t="s">
        <v>110</v>
      </c>
      <c r="B13" s="60">
        <v>1</v>
      </c>
      <c r="C13" s="79"/>
      <c r="D13" s="78"/>
    </row>
    <row r="14" spans="1:4" x14ac:dyDescent="0.25">
      <c r="A14" s="61" t="s">
        <v>109</v>
      </c>
      <c r="B14" s="60">
        <v>2</v>
      </c>
      <c r="C14" s="79"/>
      <c r="D14" s="78"/>
    </row>
    <row r="15" spans="1:4" s="75" customFormat="1" ht="14.25" customHeight="1" x14ac:dyDescent="0.25">
      <c r="A15" s="77" t="s">
        <v>108</v>
      </c>
      <c r="B15" s="76">
        <v>3</v>
      </c>
      <c r="C15" s="53">
        <f>SUM(C13:C14)</f>
        <v>0</v>
      </c>
      <c r="D15" s="52">
        <f>SUM(D13:D14)</f>
        <v>0</v>
      </c>
    </row>
    <row r="16" spans="1:4" x14ac:dyDescent="0.25">
      <c r="A16" s="74" t="s">
        <v>107</v>
      </c>
      <c r="B16" s="73">
        <v>4</v>
      </c>
      <c r="C16" s="59">
        <v>1100410</v>
      </c>
      <c r="D16" s="58">
        <v>0</v>
      </c>
    </row>
    <row r="17" spans="1:4" x14ac:dyDescent="0.25">
      <c r="A17" s="68" t="s">
        <v>106</v>
      </c>
      <c r="B17" s="62">
        <v>5</v>
      </c>
      <c r="C17" s="59">
        <v>3386267</v>
      </c>
      <c r="D17" s="58">
        <v>0</v>
      </c>
    </row>
    <row r="18" spans="1:4" x14ac:dyDescent="0.25">
      <c r="A18" s="74" t="s">
        <v>105</v>
      </c>
      <c r="B18" s="62">
        <v>6</v>
      </c>
      <c r="C18" s="59">
        <v>371284</v>
      </c>
      <c r="D18" s="58">
        <v>0</v>
      </c>
    </row>
    <row r="19" spans="1:4" x14ac:dyDescent="0.25">
      <c r="A19" s="68" t="s">
        <v>104</v>
      </c>
      <c r="B19" s="62">
        <v>7</v>
      </c>
      <c r="C19" s="72"/>
      <c r="D19" s="71"/>
    </row>
    <row r="20" spans="1:4" ht="25.5" x14ac:dyDescent="0.25">
      <c r="A20" s="68" t="s">
        <v>103</v>
      </c>
      <c r="B20" s="62">
        <v>8</v>
      </c>
      <c r="C20" s="72"/>
      <c r="D20" s="71"/>
    </row>
    <row r="21" spans="1:4" ht="38.25" x14ac:dyDescent="0.25">
      <c r="A21" s="68" t="s">
        <v>102</v>
      </c>
      <c r="B21" s="62">
        <v>9</v>
      </c>
      <c r="C21" s="72"/>
      <c r="D21" s="71"/>
    </row>
    <row r="22" spans="1:4" x14ac:dyDescent="0.25">
      <c r="A22" s="68" t="s">
        <v>101</v>
      </c>
      <c r="B22" s="62">
        <v>10</v>
      </c>
      <c r="C22" s="59">
        <v>0</v>
      </c>
      <c r="D22" s="58">
        <v>0</v>
      </c>
    </row>
    <row r="23" spans="1:4" x14ac:dyDescent="0.25">
      <c r="A23" s="74" t="s">
        <v>100</v>
      </c>
      <c r="B23" s="73">
        <v>11</v>
      </c>
      <c r="C23" s="59">
        <v>383078</v>
      </c>
      <c r="D23" s="58">
        <v>0</v>
      </c>
    </row>
    <row r="24" spans="1:4" x14ac:dyDescent="0.25">
      <c r="A24" s="68" t="s">
        <v>99</v>
      </c>
      <c r="B24" s="62">
        <v>12</v>
      </c>
      <c r="C24" s="59">
        <v>-11230</v>
      </c>
      <c r="D24" s="58">
        <v>0</v>
      </c>
    </row>
    <row r="25" spans="1:4" x14ac:dyDescent="0.25">
      <c r="A25" s="68" t="s">
        <v>98</v>
      </c>
      <c r="B25" s="62">
        <v>13</v>
      </c>
      <c r="C25" s="72"/>
      <c r="D25" s="71"/>
    </row>
    <row r="26" spans="1:4" x14ac:dyDescent="0.25">
      <c r="A26" s="68" t="s">
        <v>97</v>
      </c>
      <c r="B26" s="62">
        <v>14</v>
      </c>
      <c r="C26" s="72"/>
      <c r="D26" s="71"/>
    </row>
    <row r="27" spans="1:4" x14ac:dyDescent="0.25">
      <c r="A27" s="68" t="s">
        <v>96</v>
      </c>
      <c r="B27" s="62">
        <v>15</v>
      </c>
      <c r="C27" s="70">
        <f>-220496</f>
        <v>-220496</v>
      </c>
      <c r="D27" s="69">
        <v>0</v>
      </c>
    </row>
    <row r="28" spans="1:4" s="67" customFormat="1" x14ac:dyDescent="0.25">
      <c r="A28" s="68" t="s">
        <v>95</v>
      </c>
      <c r="B28" s="62">
        <v>16</v>
      </c>
      <c r="C28" s="59">
        <f>-1148991</f>
        <v>-1148991</v>
      </c>
      <c r="D28" s="58">
        <v>0</v>
      </c>
    </row>
    <row r="29" spans="1:4" s="64" customFormat="1" ht="14.25" x14ac:dyDescent="0.2">
      <c r="A29" s="66" t="s">
        <v>94</v>
      </c>
      <c r="B29" s="65">
        <v>17</v>
      </c>
      <c r="C29" s="53">
        <f>C16+C17+C18+C22+C23+C24+C27+C28</f>
        <v>3860322</v>
      </c>
      <c r="D29" s="52">
        <v>0</v>
      </c>
    </row>
    <row r="30" spans="1:4" x14ac:dyDescent="0.25">
      <c r="A30" s="63" t="s">
        <v>93</v>
      </c>
      <c r="B30" s="62">
        <v>18</v>
      </c>
      <c r="C30" s="59">
        <v>-8</v>
      </c>
      <c r="D30" s="58">
        <v>0</v>
      </c>
    </row>
    <row r="31" spans="1:4" ht="25.5" x14ac:dyDescent="0.25">
      <c r="A31" s="55" t="s">
        <v>92</v>
      </c>
      <c r="B31" s="54">
        <v>19</v>
      </c>
      <c r="C31" s="53">
        <f>C29+C30</f>
        <v>3860314</v>
      </c>
      <c r="D31" s="52">
        <v>0</v>
      </c>
    </row>
    <row r="32" spans="1:4" x14ac:dyDescent="0.25">
      <c r="A32" s="61" t="s">
        <v>91</v>
      </c>
      <c r="B32" s="60">
        <v>20</v>
      </c>
      <c r="C32" s="59">
        <v>0</v>
      </c>
      <c r="D32" s="58">
        <v>0</v>
      </c>
    </row>
    <row r="33" spans="1:4" x14ac:dyDescent="0.25">
      <c r="A33" s="55" t="s">
        <v>90</v>
      </c>
      <c r="B33" s="54">
        <v>21</v>
      </c>
      <c r="C33" s="53">
        <f>C31</f>
        <v>3860314</v>
      </c>
      <c r="D33" s="52">
        <f>D31</f>
        <v>0</v>
      </c>
    </row>
    <row r="34" spans="1:4" x14ac:dyDescent="0.25">
      <c r="A34" s="56" t="s">
        <v>89</v>
      </c>
      <c r="B34" s="54">
        <v>22</v>
      </c>
      <c r="C34" s="53"/>
      <c r="D34" s="52"/>
    </row>
    <row r="35" spans="1:4" ht="38.25" x14ac:dyDescent="0.25">
      <c r="A35" s="57" t="s">
        <v>88</v>
      </c>
      <c r="B35" s="54">
        <v>23</v>
      </c>
      <c r="C35" s="53"/>
      <c r="D35" s="52"/>
    </row>
    <row r="36" spans="1:4" ht="38.25" x14ac:dyDescent="0.25">
      <c r="A36" s="57" t="s">
        <v>87</v>
      </c>
      <c r="B36" s="54">
        <v>24</v>
      </c>
      <c r="C36" s="53"/>
      <c r="D36" s="52"/>
    </row>
    <row r="37" spans="1:4" x14ac:dyDescent="0.25">
      <c r="A37" s="57" t="s">
        <v>86</v>
      </c>
      <c r="B37" s="54">
        <v>25</v>
      </c>
      <c r="C37" s="53"/>
      <c r="D37" s="52"/>
    </row>
    <row r="38" spans="1:4" x14ac:dyDescent="0.25">
      <c r="A38" s="57" t="s">
        <v>85</v>
      </c>
      <c r="B38" s="54">
        <v>26</v>
      </c>
      <c r="C38" s="53"/>
      <c r="D38" s="52"/>
    </row>
    <row r="39" spans="1:4" ht="38.25" x14ac:dyDescent="0.25">
      <c r="A39" s="57" t="s">
        <v>84</v>
      </c>
      <c r="B39" s="54">
        <v>27</v>
      </c>
      <c r="C39" s="53"/>
      <c r="D39" s="52"/>
    </row>
    <row r="40" spans="1:4" x14ac:dyDescent="0.25">
      <c r="A40" s="56" t="s">
        <v>83</v>
      </c>
      <c r="B40" s="54">
        <v>28</v>
      </c>
      <c r="C40" s="53"/>
      <c r="D40" s="52"/>
    </row>
    <row r="41" spans="1:4" x14ac:dyDescent="0.25">
      <c r="A41" s="55" t="s">
        <v>82</v>
      </c>
      <c r="B41" s="54">
        <v>29</v>
      </c>
      <c r="C41" s="53">
        <f>C33</f>
        <v>3860314</v>
      </c>
      <c r="D41" s="52">
        <f>D33</f>
        <v>0</v>
      </c>
    </row>
    <row r="42" spans="1:4" x14ac:dyDescent="0.25">
      <c r="A42" s="55" t="s">
        <v>81</v>
      </c>
      <c r="B42" s="54">
        <v>30</v>
      </c>
      <c r="C42" s="53">
        <v>189</v>
      </c>
      <c r="D42" s="52">
        <v>0</v>
      </c>
    </row>
    <row r="43" spans="1:4" x14ac:dyDescent="0.25">
      <c r="A43" s="47"/>
      <c r="B43" s="46"/>
      <c r="C43" s="45"/>
      <c r="D43" s="45"/>
    </row>
    <row r="44" spans="1:4" x14ac:dyDescent="0.25">
      <c r="A44" s="47"/>
      <c r="B44" s="46"/>
      <c r="C44" s="45"/>
      <c r="D44" s="45"/>
    </row>
    <row r="45" spans="1:4" x14ac:dyDescent="0.25">
      <c r="A45" s="49" t="s">
        <v>23</v>
      </c>
      <c r="B45" s="51" t="s">
        <v>29</v>
      </c>
      <c r="C45" s="45"/>
      <c r="D45" s="45"/>
    </row>
    <row r="46" spans="1:4" x14ac:dyDescent="0.25">
      <c r="A46" s="49"/>
      <c r="B46" s="49"/>
      <c r="C46" s="45"/>
      <c r="D46" s="45"/>
    </row>
    <row r="47" spans="1:4" x14ac:dyDescent="0.25">
      <c r="A47" s="49" t="s">
        <v>24</v>
      </c>
      <c r="B47" s="51" t="s">
        <v>25</v>
      </c>
      <c r="C47" s="45"/>
      <c r="D47" s="45"/>
    </row>
    <row r="48" spans="1:4" x14ac:dyDescent="0.25">
      <c r="A48" s="49"/>
      <c r="B48" s="51"/>
      <c r="C48" s="45"/>
      <c r="D48" s="45"/>
    </row>
    <row r="49" spans="1:4" x14ac:dyDescent="0.25">
      <c r="A49" s="50"/>
      <c r="B49" s="49"/>
      <c r="C49" s="45"/>
      <c r="D49" s="45"/>
    </row>
    <row r="50" spans="1:4" x14ac:dyDescent="0.25">
      <c r="A50" s="14" t="s">
        <v>30</v>
      </c>
      <c r="B50" s="48"/>
      <c r="C50" s="45"/>
      <c r="D50" s="45"/>
    </row>
    <row r="51" spans="1:4" x14ac:dyDescent="0.25">
      <c r="A51" s="47"/>
      <c r="B51" s="46"/>
      <c r="C51" s="45"/>
      <c r="D51" s="45"/>
    </row>
    <row r="52" spans="1:4" x14ac:dyDescent="0.25">
      <c r="D52" s="44"/>
    </row>
  </sheetData>
  <mergeCells count="3">
    <mergeCell ref="A5:D5"/>
    <mergeCell ref="A7:D7"/>
    <mergeCell ref="A8:D8"/>
  </mergeCells>
  <pageMargins left="0.59055118110236227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zoomScaleSheetLayoutView="124" workbookViewId="0">
      <selection activeCell="G29" sqref="G29"/>
    </sheetView>
  </sheetViews>
  <sheetFormatPr defaultRowHeight="15" x14ac:dyDescent="0.25"/>
  <cols>
    <col min="1" max="1" width="62" style="92" customWidth="1"/>
    <col min="2" max="2" width="10" style="92" customWidth="1"/>
    <col min="3" max="3" width="22.42578125" style="92" customWidth="1"/>
    <col min="4" max="4" width="22" style="92" customWidth="1"/>
    <col min="5" max="16384" width="9.140625" style="92"/>
  </cols>
  <sheetData>
    <row r="1" spans="1:4" x14ac:dyDescent="0.25">
      <c r="A1" s="94"/>
      <c r="B1" s="94"/>
      <c r="C1" s="94"/>
      <c r="D1" s="118"/>
    </row>
    <row r="2" spans="1:4" x14ac:dyDescent="0.25">
      <c r="A2" s="120" t="s">
        <v>113</v>
      </c>
      <c r="B2" s="120"/>
      <c r="C2" s="120"/>
      <c r="D2" s="120"/>
    </row>
    <row r="3" spans="1:4" x14ac:dyDescent="0.25">
      <c r="A3" s="94"/>
      <c r="B3" s="94"/>
      <c r="C3" s="94"/>
      <c r="D3" s="94"/>
    </row>
    <row r="4" spans="1:4" x14ac:dyDescent="0.25">
      <c r="A4" s="120" t="s">
        <v>149</v>
      </c>
      <c r="B4" s="120"/>
      <c r="C4" s="120"/>
      <c r="D4" s="120"/>
    </row>
    <row r="5" spans="1:4" x14ac:dyDescent="0.25">
      <c r="A5" s="120" t="s">
        <v>111</v>
      </c>
      <c r="B5" s="120"/>
      <c r="C5" s="120"/>
      <c r="D5" s="120"/>
    </row>
    <row r="6" spans="1:4" x14ac:dyDescent="0.25">
      <c r="A6" s="119"/>
      <c r="B6" s="119"/>
      <c r="C6" s="119"/>
      <c r="D6" s="119"/>
    </row>
    <row r="7" spans="1:4" x14ac:dyDescent="0.25">
      <c r="A7" s="94"/>
      <c r="B7" s="94"/>
      <c r="C7" s="94"/>
      <c r="D7" s="118" t="s">
        <v>148</v>
      </c>
    </row>
    <row r="8" spans="1:4" ht="30" x14ac:dyDescent="0.25">
      <c r="A8" s="117" t="s">
        <v>147</v>
      </c>
      <c r="B8" s="117" t="s">
        <v>2</v>
      </c>
      <c r="C8" s="116" t="s">
        <v>27</v>
      </c>
      <c r="D8" s="116" t="s">
        <v>28</v>
      </c>
    </row>
    <row r="9" spans="1:4" x14ac:dyDescent="0.25">
      <c r="A9" s="117">
        <v>1</v>
      </c>
      <c r="B9" s="117">
        <v>2</v>
      </c>
      <c r="C9" s="116">
        <v>3</v>
      </c>
      <c r="D9" s="116">
        <v>4</v>
      </c>
    </row>
    <row r="10" spans="1:4" x14ac:dyDescent="0.25">
      <c r="A10" s="104" t="s">
        <v>146</v>
      </c>
      <c r="B10" s="103">
        <v>1</v>
      </c>
      <c r="C10" s="115"/>
      <c r="D10" s="114"/>
    </row>
    <row r="11" spans="1:4" x14ac:dyDescent="0.25">
      <c r="A11" s="106" t="s">
        <v>145</v>
      </c>
      <c r="B11" s="105">
        <v>2</v>
      </c>
      <c r="C11" s="113"/>
      <c r="D11" s="113"/>
    </row>
    <row r="12" spans="1:4" x14ac:dyDescent="0.25">
      <c r="A12" s="109" t="s">
        <v>144</v>
      </c>
      <c r="B12" s="105">
        <v>3</v>
      </c>
      <c r="C12" s="107">
        <v>-57430</v>
      </c>
      <c r="D12" s="107">
        <v>0</v>
      </c>
    </row>
    <row r="13" spans="1:4" x14ac:dyDescent="0.25">
      <c r="A13" s="106" t="s">
        <v>143</v>
      </c>
      <c r="B13" s="105">
        <v>4</v>
      </c>
      <c r="C13" s="113"/>
      <c r="D13" s="107"/>
    </row>
    <row r="14" spans="1:4" x14ac:dyDescent="0.25">
      <c r="A14" s="106" t="s">
        <v>142</v>
      </c>
      <c r="B14" s="105">
        <v>5</v>
      </c>
      <c r="C14" s="107">
        <v>0</v>
      </c>
      <c r="D14" s="107">
        <v>0</v>
      </c>
    </row>
    <row r="15" spans="1:4" x14ac:dyDescent="0.25">
      <c r="A15" s="106" t="s">
        <v>141</v>
      </c>
      <c r="B15" s="105">
        <v>6</v>
      </c>
      <c r="C15" s="107">
        <v>-121786</v>
      </c>
      <c r="D15" s="107">
        <v>0</v>
      </c>
    </row>
    <row r="16" spans="1:4" x14ac:dyDescent="0.25">
      <c r="A16" s="106" t="s">
        <v>121</v>
      </c>
      <c r="B16" s="105">
        <v>7</v>
      </c>
      <c r="C16" s="107">
        <v>887812</v>
      </c>
      <c r="D16" s="107">
        <v>0</v>
      </c>
    </row>
    <row r="17" spans="1:4" x14ac:dyDescent="0.25">
      <c r="A17" s="106" t="s">
        <v>120</v>
      </c>
      <c r="B17" s="105">
        <v>8</v>
      </c>
      <c r="C17" s="107">
        <v>-23233908</v>
      </c>
      <c r="D17" s="107">
        <v>0</v>
      </c>
    </row>
    <row r="18" spans="1:4" x14ac:dyDescent="0.25">
      <c r="A18" s="106" t="s">
        <v>140</v>
      </c>
      <c r="B18" s="105">
        <v>9</v>
      </c>
      <c r="C18" s="108"/>
      <c r="D18" s="108"/>
    </row>
    <row r="19" spans="1:4" x14ac:dyDescent="0.25">
      <c r="A19" s="104" t="s">
        <v>139</v>
      </c>
      <c r="B19" s="103">
        <v>10</v>
      </c>
      <c r="C19" s="102">
        <f>SUM(C11:C18)</f>
        <v>-22525312</v>
      </c>
      <c r="D19" s="102">
        <f>SUM(D11:D18)</f>
        <v>0</v>
      </c>
    </row>
    <row r="20" spans="1:4" x14ac:dyDescent="0.25">
      <c r="A20" s="106"/>
      <c r="B20" s="111"/>
      <c r="C20" s="108"/>
      <c r="D20" s="107"/>
    </row>
    <row r="21" spans="1:4" x14ac:dyDescent="0.25">
      <c r="A21" s="104" t="s">
        <v>138</v>
      </c>
      <c r="B21" s="103">
        <v>11</v>
      </c>
      <c r="C21" s="108"/>
      <c r="D21" s="107"/>
    </row>
    <row r="22" spans="1:4" x14ac:dyDescent="0.25">
      <c r="A22" s="109" t="s">
        <v>137</v>
      </c>
      <c r="B22" s="105">
        <v>12</v>
      </c>
      <c r="C22" s="108"/>
      <c r="D22" s="107"/>
    </row>
    <row r="23" spans="1:4" x14ac:dyDescent="0.25">
      <c r="A23" s="109" t="s">
        <v>136</v>
      </c>
      <c r="B23" s="105">
        <v>13</v>
      </c>
      <c r="C23" s="107">
        <v>-32016</v>
      </c>
      <c r="D23" s="107">
        <v>0</v>
      </c>
    </row>
    <row r="24" spans="1:4" x14ac:dyDescent="0.25">
      <c r="A24" s="109" t="s">
        <v>135</v>
      </c>
      <c r="B24" s="105">
        <v>14</v>
      </c>
      <c r="C24" s="107"/>
      <c r="D24" s="112"/>
    </row>
    <row r="25" spans="1:4" x14ac:dyDescent="0.25">
      <c r="A25" s="109" t="s">
        <v>134</v>
      </c>
      <c r="B25" s="105">
        <v>15</v>
      </c>
      <c r="C25" s="107">
        <v>-260</v>
      </c>
      <c r="D25" s="107">
        <v>0</v>
      </c>
    </row>
    <row r="26" spans="1:4" x14ac:dyDescent="0.25">
      <c r="A26" s="109" t="s">
        <v>133</v>
      </c>
      <c r="B26" s="105">
        <v>16</v>
      </c>
      <c r="C26" s="107">
        <v>27000000</v>
      </c>
      <c r="D26" s="107"/>
    </row>
    <row r="27" spans="1:4" x14ac:dyDescent="0.25">
      <c r="A27" s="109" t="s">
        <v>132</v>
      </c>
      <c r="B27" s="105">
        <v>17</v>
      </c>
      <c r="C27" s="107">
        <v>-7000000</v>
      </c>
      <c r="D27" s="107">
        <v>0</v>
      </c>
    </row>
    <row r="28" spans="1:4" x14ac:dyDescent="0.25">
      <c r="A28" s="109" t="s">
        <v>131</v>
      </c>
      <c r="B28" s="105">
        <v>18</v>
      </c>
      <c r="C28" s="112"/>
      <c r="D28" s="112"/>
    </row>
    <row r="29" spans="1:4" ht="30" x14ac:dyDescent="0.25">
      <c r="A29" s="109" t="s">
        <v>130</v>
      </c>
      <c r="B29" s="105">
        <v>19</v>
      </c>
      <c r="C29" s="112"/>
      <c r="D29" s="107"/>
    </row>
    <row r="30" spans="1:4" x14ac:dyDescent="0.25">
      <c r="A30" s="109" t="s">
        <v>121</v>
      </c>
      <c r="B30" s="105">
        <v>20</v>
      </c>
      <c r="C30" s="107"/>
      <c r="D30" s="107"/>
    </row>
    <row r="31" spans="1:4" x14ac:dyDescent="0.25">
      <c r="A31" s="109" t="s">
        <v>120</v>
      </c>
      <c r="B31" s="105">
        <v>21</v>
      </c>
      <c r="C31" s="107"/>
      <c r="D31" s="107"/>
    </row>
    <row r="32" spans="1:4" ht="26.25" customHeight="1" x14ac:dyDescent="0.25">
      <c r="A32" s="104" t="s">
        <v>129</v>
      </c>
      <c r="B32" s="103">
        <v>22</v>
      </c>
      <c r="C32" s="102">
        <f>SUM(C22:C31)</f>
        <v>19967724</v>
      </c>
      <c r="D32" s="102">
        <f>SUM(D22:D31)</f>
        <v>0</v>
      </c>
    </row>
    <row r="33" spans="1:4" x14ac:dyDescent="0.25">
      <c r="A33" s="106"/>
      <c r="B33" s="111"/>
      <c r="C33" s="102"/>
      <c r="D33" s="107"/>
    </row>
    <row r="34" spans="1:4" x14ac:dyDescent="0.25">
      <c r="A34" s="104" t="s">
        <v>128</v>
      </c>
      <c r="B34" s="103">
        <v>23</v>
      </c>
      <c r="C34" s="108"/>
      <c r="D34" s="107"/>
    </row>
    <row r="35" spans="1:4" ht="30" x14ac:dyDescent="0.25">
      <c r="A35" s="109" t="s">
        <v>127</v>
      </c>
      <c r="B35" s="105">
        <v>24</v>
      </c>
      <c r="C35" s="110"/>
      <c r="D35" s="110">
        <v>0</v>
      </c>
    </row>
    <row r="36" spans="1:4" x14ac:dyDescent="0.25">
      <c r="A36" s="109" t="s">
        <v>126</v>
      </c>
      <c r="B36" s="105">
        <v>25</v>
      </c>
      <c r="C36" s="108"/>
      <c r="D36" s="108"/>
    </row>
    <row r="37" spans="1:4" x14ac:dyDescent="0.25">
      <c r="A37" s="109" t="s">
        <v>125</v>
      </c>
      <c r="B37" s="105">
        <v>26</v>
      </c>
      <c r="C37" s="107">
        <f>10030227222.23/1000</f>
        <v>10030227.22223</v>
      </c>
      <c r="D37" s="110">
        <v>0</v>
      </c>
    </row>
    <row r="38" spans="1:4" x14ac:dyDescent="0.25">
      <c r="A38" s="109" t="s">
        <v>124</v>
      </c>
      <c r="B38" s="105">
        <v>27</v>
      </c>
      <c r="C38" s="108"/>
      <c r="D38" s="108"/>
    </row>
    <row r="39" spans="1:4" x14ac:dyDescent="0.25">
      <c r="A39" s="109" t="s">
        <v>123</v>
      </c>
      <c r="B39" s="105">
        <v>28</v>
      </c>
      <c r="C39" s="108"/>
      <c r="D39" s="108"/>
    </row>
    <row r="40" spans="1:4" ht="30" x14ac:dyDescent="0.25">
      <c r="A40" s="109" t="s">
        <v>122</v>
      </c>
      <c r="B40" s="105">
        <v>29</v>
      </c>
      <c r="C40" s="108"/>
      <c r="D40" s="108"/>
    </row>
    <row r="41" spans="1:4" x14ac:dyDescent="0.25">
      <c r="A41" s="109" t="s">
        <v>121</v>
      </c>
      <c r="B41" s="105">
        <v>30</v>
      </c>
      <c r="C41" s="108"/>
      <c r="D41" s="108"/>
    </row>
    <row r="42" spans="1:4" x14ac:dyDescent="0.25">
      <c r="A42" s="109" t="s">
        <v>120</v>
      </c>
      <c r="B42" s="105">
        <v>31</v>
      </c>
      <c r="C42" s="110"/>
      <c r="D42" s="110">
        <v>0</v>
      </c>
    </row>
    <row r="43" spans="1:4" ht="28.5" customHeight="1" x14ac:dyDescent="0.25">
      <c r="A43" s="104" t="s">
        <v>119</v>
      </c>
      <c r="B43" s="103">
        <v>32</v>
      </c>
      <c r="C43" s="102">
        <f>SUM(C35:C42)</f>
        <v>10030227.22223</v>
      </c>
      <c r="D43" s="102">
        <f>SUM(D35:D42)</f>
        <v>0</v>
      </c>
    </row>
    <row r="44" spans="1:4" x14ac:dyDescent="0.25">
      <c r="A44" s="104"/>
      <c r="B44" s="105"/>
      <c r="C44" s="108"/>
      <c r="D44" s="107"/>
    </row>
    <row r="45" spans="1:4" x14ac:dyDescent="0.25">
      <c r="A45" s="104" t="s">
        <v>118</v>
      </c>
      <c r="B45" s="103">
        <v>33</v>
      </c>
      <c r="C45" s="102">
        <f>C19+C32+C43</f>
        <v>7472639.2222300004</v>
      </c>
      <c r="D45" s="102">
        <f>D19+D32+D43</f>
        <v>0</v>
      </c>
    </row>
    <row r="46" spans="1:4" x14ac:dyDescent="0.25">
      <c r="A46" s="109" t="s">
        <v>117</v>
      </c>
      <c r="B46" s="105">
        <v>34</v>
      </c>
      <c r="C46" s="108"/>
      <c r="D46" s="107"/>
    </row>
    <row r="47" spans="1:4" x14ac:dyDescent="0.25">
      <c r="A47" s="106" t="s">
        <v>116</v>
      </c>
      <c r="B47" s="105">
        <v>35</v>
      </c>
      <c r="C47" s="102">
        <v>505919</v>
      </c>
      <c r="D47" s="102">
        <v>0</v>
      </c>
    </row>
    <row r="48" spans="1:4" x14ac:dyDescent="0.25">
      <c r="A48" s="104" t="s">
        <v>115</v>
      </c>
      <c r="B48" s="103">
        <v>36</v>
      </c>
      <c r="C48" s="102">
        <f>C45+C46+C47</f>
        <v>7978558.2222300004</v>
      </c>
      <c r="D48" s="102">
        <f>D45+D46+D47</f>
        <v>0</v>
      </c>
    </row>
    <row r="50" spans="1:4" x14ac:dyDescent="0.25">
      <c r="A50" s="101" t="s">
        <v>23</v>
      </c>
      <c r="B50" s="100" t="s">
        <v>29</v>
      </c>
      <c r="C50" s="94"/>
      <c r="D50" s="96"/>
    </row>
    <row r="51" spans="1:4" x14ac:dyDescent="0.25">
      <c r="A51" s="96"/>
      <c r="B51" s="96"/>
      <c r="C51" s="93"/>
      <c r="D51" s="98"/>
    </row>
    <row r="52" spans="1:4" x14ac:dyDescent="0.25">
      <c r="A52" s="96"/>
      <c r="B52" s="96"/>
      <c r="C52" s="96"/>
      <c r="D52" s="96"/>
    </row>
    <row r="53" spans="1:4" x14ac:dyDescent="0.25">
      <c r="A53" s="101" t="s">
        <v>24</v>
      </c>
      <c r="B53" s="100" t="s">
        <v>25</v>
      </c>
      <c r="C53" s="94"/>
      <c r="D53" s="96"/>
    </row>
    <row r="54" spans="1:4" x14ac:dyDescent="0.25">
      <c r="A54" s="99"/>
      <c r="B54" s="96"/>
      <c r="C54" s="93"/>
      <c r="D54" s="98"/>
    </row>
    <row r="55" spans="1:4" x14ac:dyDescent="0.25">
      <c r="A55" s="97"/>
      <c r="B55" s="96"/>
      <c r="C55" s="96"/>
      <c r="D55" s="96"/>
    </row>
    <row r="56" spans="1:4" x14ac:dyDescent="0.25">
      <c r="A56" s="95" t="s">
        <v>114</v>
      </c>
      <c r="B56" s="93"/>
      <c r="C56" s="93"/>
      <c r="D56" s="93"/>
    </row>
    <row r="57" spans="1:4" x14ac:dyDescent="0.25">
      <c r="A57" s="94"/>
      <c r="B57" s="93"/>
      <c r="C57" s="93"/>
      <c r="D57" s="93"/>
    </row>
  </sheetData>
  <mergeCells count="3">
    <mergeCell ref="A4:D4"/>
    <mergeCell ref="A5:D5"/>
    <mergeCell ref="A2:D2"/>
  </mergeCells>
  <pageMargins left="0.9055118110236221" right="0.31496062992125984" top="0.78740157480314965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zoomScaleSheetLayoutView="100" workbookViewId="0">
      <selection activeCell="A25" sqref="A25"/>
    </sheetView>
  </sheetViews>
  <sheetFormatPr defaultRowHeight="15" x14ac:dyDescent="0.25"/>
  <cols>
    <col min="1" max="1" width="51" style="92" customWidth="1"/>
    <col min="2" max="2" width="11.140625" style="92" bestFit="1" customWidth="1"/>
    <col min="3" max="9" width="19.7109375" style="92" customWidth="1"/>
    <col min="10" max="16384" width="9.140625" style="92"/>
  </cols>
  <sheetData>
    <row r="1" spans="1:9" x14ac:dyDescent="0.25">
      <c r="A1" s="94"/>
      <c r="B1" s="94"/>
      <c r="C1" s="94"/>
      <c r="D1" s="94"/>
      <c r="E1" s="94"/>
      <c r="F1" s="94"/>
      <c r="G1" s="94"/>
      <c r="H1" s="94"/>
      <c r="I1" s="118"/>
    </row>
    <row r="2" spans="1:9" x14ac:dyDescent="0.25">
      <c r="A2" s="162" t="s">
        <v>26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25">
      <c r="A3" s="94"/>
      <c r="B3" s="94"/>
      <c r="C3" s="94"/>
      <c r="D3" s="94"/>
      <c r="E3" s="94"/>
      <c r="F3" s="94"/>
      <c r="G3" s="90"/>
      <c r="H3" s="90"/>
      <c r="I3" s="90"/>
    </row>
    <row r="4" spans="1:9" x14ac:dyDescent="0.25">
      <c r="A4" s="120" t="s">
        <v>172</v>
      </c>
      <c r="B4" s="120"/>
      <c r="C4" s="120"/>
      <c r="D4" s="120"/>
      <c r="E4" s="120"/>
      <c r="F4" s="120"/>
      <c r="G4" s="120"/>
      <c r="H4" s="120"/>
      <c r="I4" s="120"/>
    </row>
    <row r="5" spans="1:9" x14ac:dyDescent="0.25">
      <c r="A5" s="120" t="s">
        <v>111</v>
      </c>
      <c r="B5" s="120"/>
      <c r="C5" s="120"/>
      <c r="D5" s="120"/>
      <c r="E5" s="120"/>
      <c r="F5" s="120"/>
      <c r="G5" s="120"/>
      <c r="H5" s="120"/>
      <c r="I5" s="120"/>
    </row>
    <row r="6" spans="1:9" ht="15.75" thickBot="1" x14ac:dyDescent="0.3">
      <c r="A6" s="94"/>
      <c r="B6" s="94"/>
      <c r="C6" s="94"/>
      <c r="D6" s="94"/>
      <c r="E6" s="94"/>
      <c r="F6" s="90"/>
      <c r="G6" s="90"/>
      <c r="H6" s="90"/>
      <c r="I6" s="161" t="s">
        <v>32</v>
      </c>
    </row>
    <row r="7" spans="1:9" ht="60" x14ac:dyDescent="0.25">
      <c r="A7" s="160" t="s">
        <v>147</v>
      </c>
      <c r="B7" s="159" t="s">
        <v>2</v>
      </c>
      <c r="C7" s="159" t="s">
        <v>72</v>
      </c>
      <c r="D7" s="159" t="s">
        <v>171</v>
      </c>
      <c r="E7" s="158" t="s">
        <v>170</v>
      </c>
      <c r="F7" s="158" t="s">
        <v>169</v>
      </c>
      <c r="G7" s="158" t="s">
        <v>168</v>
      </c>
      <c r="H7" s="158" t="s">
        <v>77</v>
      </c>
      <c r="I7" s="157" t="s">
        <v>167</v>
      </c>
    </row>
    <row r="8" spans="1:9" ht="15.75" thickBot="1" x14ac:dyDescent="0.3">
      <c r="A8" s="156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4">
        <v>9</v>
      </c>
    </row>
    <row r="9" spans="1:9" ht="28.5" x14ac:dyDescent="0.25">
      <c r="A9" s="153" t="s">
        <v>166</v>
      </c>
      <c r="B9" s="152">
        <v>1</v>
      </c>
      <c r="C9" s="151">
        <v>204138930</v>
      </c>
      <c r="D9" s="151">
        <v>79</v>
      </c>
      <c r="E9" s="151">
        <v>0</v>
      </c>
      <c r="F9" s="151">
        <v>0</v>
      </c>
      <c r="G9" s="151">
        <v>0</v>
      </c>
      <c r="H9" s="151">
        <v>5558078</v>
      </c>
      <c r="I9" s="150">
        <f>C9+D9+E9+F9+G9+H9</f>
        <v>209697087</v>
      </c>
    </row>
    <row r="10" spans="1:9" x14ac:dyDescent="0.25">
      <c r="A10" s="149" t="s">
        <v>163</v>
      </c>
      <c r="B10" s="143">
        <v>2</v>
      </c>
      <c r="C10" s="141"/>
      <c r="D10" s="141"/>
      <c r="E10" s="141"/>
      <c r="F10" s="141"/>
      <c r="G10" s="141"/>
      <c r="H10" s="141"/>
      <c r="I10" s="140"/>
    </row>
    <row r="11" spans="1:9" ht="28.5" x14ac:dyDescent="0.25">
      <c r="A11" s="139" t="s">
        <v>162</v>
      </c>
      <c r="B11" s="138">
        <v>3</v>
      </c>
      <c r="C11" s="137">
        <f>C9+C10</f>
        <v>204138930</v>
      </c>
      <c r="D11" s="137">
        <f>D9+D10</f>
        <v>79</v>
      </c>
      <c r="E11" s="137">
        <f>E9+E10</f>
        <v>0</v>
      </c>
      <c r="F11" s="137">
        <f>F9+F10</f>
        <v>0</v>
      </c>
      <c r="G11" s="137">
        <f>G9+G10</f>
        <v>0</v>
      </c>
      <c r="H11" s="137">
        <f>H9+H10</f>
        <v>5558078</v>
      </c>
      <c r="I11" s="136">
        <f>C11+D11+E11+F11+G11+H11</f>
        <v>209697087</v>
      </c>
    </row>
    <row r="12" spans="1:9" x14ac:dyDescent="0.25">
      <c r="A12" s="139" t="s">
        <v>161</v>
      </c>
      <c r="B12" s="138">
        <v>4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6">
        <v>3860314</v>
      </c>
      <c r="I12" s="136">
        <f>C12+D12+E12+F12+G12+H12</f>
        <v>3860314</v>
      </c>
    </row>
    <row r="13" spans="1:9" x14ac:dyDescent="0.25">
      <c r="A13" s="139" t="s">
        <v>160</v>
      </c>
      <c r="B13" s="138">
        <v>5</v>
      </c>
      <c r="C13" s="141"/>
      <c r="D13" s="141"/>
      <c r="E13" s="141"/>
      <c r="F13" s="141"/>
      <c r="G13" s="141"/>
      <c r="H13" s="141"/>
      <c r="I13" s="140"/>
    </row>
    <row r="14" spans="1:9" x14ac:dyDescent="0.25">
      <c r="A14" s="139" t="s">
        <v>159</v>
      </c>
      <c r="B14" s="138">
        <v>6</v>
      </c>
      <c r="C14" s="148">
        <f>C12+C13</f>
        <v>0</v>
      </c>
      <c r="D14" s="148">
        <f>D12+D13</f>
        <v>0</v>
      </c>
      <c r="E14" s="148">
        <f>E12+E13</f>
        <v>0</v>
      </c>
      <c r="F14" s="148">
        <f>F12+F13</f>
        <v>0</v>
      </c>
      <c r="G14" s="148">
        <f>G12+G13</f>
        <v>0</v>
      </c>
      <c r="H14" s="148">
        <f>H12+H13</f>
        <v>3860314</v>
      </c>
      <c r="I14" s="145">
        <f>I12+I13</f>
        <v>3860314</v>
      </c>
    </row>
    <row r="15" spans="1:9" ht="28.5" x14ac:dyDescent="0.25">
      <c r="A15" s="147" t="s">
        <v>158</v>
      </c>
      <c r="B15" s="138">
        <v>7</v>
      </c>
      <c r="C15" s="141"/>
      <c r="D15" s="142"/>
      <c r="E15" s="141"/>
      <c r="F15" s="141"/>
      <c r="G15" s="141"/>
      <c r="H15" s="141"/>
      <c r="I15" s="140"/>
    </row>
    <row r="16" spans="1:9" x14ac:dyDescent="0.25">
      <c r="A16" s="144" t="s">
        <v>157</v>
      </c>
      <c r="B16" s="143">
        <v>8</v>
      </c>
      <c r="C16" s="141"/>
      <c r="D16" s="142">
        <v>0</v>
      </c>
      <c r="E16" s="141">
        <v>0</v>
      </c>
      <c r="F16" s="141">
        <v>0</v>
      </c>
      <c r="G16" s="141">
        <v>0</v>
      </c>
      <c r="H16" s="146">
        <v>0</v>
      </c>
      <c r="I16" s="145">
        <f>C16+H16</f>
        <v>0</v>
      </c>
    </row>
    <row r="17" spans="1:9" x14ac:dyDescent="0.25">
      <c r="A17" s="144" t="s">
        <v>156</v>
      </c>
      <c r="B17" s="143">
        <v>9</v>
      </c>
      <c r="C17" s="141"/>
      <c r="D17" s="142"/>
      <c r="E17" s="141"/>
      <c r="F17" s="141"/>
      <c r="G17" s="141"/>
      <c r="H17" s="141"/>
      <c r="I17" s="140"/>
    </row>
    <row r="18" spans="1:9" x14ac:dyDescent="0.25">
      <c r="A18" s="144" t="s">
        <v>155</v>
      </c>
      <c r="B18" s="143">
        <v>10</v>
      </c>
      <c r="C18" s="141"/>
      <c r="D18" s="142"/>
      <c r="E18" s="141"/>
      <c r="F18" s="141"/>
      <c r="G18" s="141"/>
      <c r="H18" s="141"/>
      <c r="I18" s="145">
        <f>D18</f>
        <v>0</v>
      </c>
    </row>
    <row r="19" spans="1:9" x14ac:dyDescent="0.25">
      <c r="A19" s="144" t="s">
        <v>154</v>
      </c>
      <c r="B19" s="143">
        <v>11</v>
      </c>
      <c r="C19" s="141"/>
      <c r="D19" s="142"/>
      <c r="E19" s="141"/>
      <c r="F19" s="141"/>
      <c r="G19" s="141"/>
      <c r="H19" s="141"/>
      <c r="I19" s="140"/>
    </row>
    <row r="20" spans="1:9" x14ac:dyDescent="0.25">
      <c r="A20" s="144" t="s">
        <v>153</v>
      </c>
      <c r="B20" s="143">
        <v>12</v>
      </c>
      <c r="C20" s="141"/>
      <c r="D20" s="142"/>
      <c r="E20" s="141"/>
      <c r="F20" s="141"/>
      <c r="G20" s="141"/>
      <c r="H20" s="141"/>
      <c r="I20" s="140"/>
    </row>
    <row r="21" spans="1:9" x14ac:dyDescent="0.25">
      <c r="A21" s="144" t="s">
        <v>152</v>
      </c>
      <c r="B21" s="143">
        <v>13</v>
      </c>
      <c r="C21" s="141"/>
      <c r="D21" s="142"/>
      <c r="E21" s="141"/>
      <c r="F21" s="141"/>
      <c r="G21" s="141"/>
      <c r="H21" s="141"/>
      <c r="I21" s="140"/>
    </row>
    <row r="22" spans="1:9" ht="28.5" x14ac:dyDescent="0.25">
      <c r="A22" s="139" t="s">
        <v>151</v>
      </c>
      <c r="B22" s="138">
        <v>14</v>
      </c>
      <c r="C22" s="137">
        <f>C16+C17+C18+C19+C20+C21</f>
        <v>0</v>
      </c>
      <c r="D22" s="137">
        <f>D16+D17+D18+D19+D20+D21</f>
        <v>0</v>
      </c>
      <c r="E22" s="137">
        <f>E16+E17+E18+E19+E20+E21</f>
        <v>0</v>
      </c>
      <c r="F22" s="137">
        <f>F16+F17+F18+F19+F20+F21</f>
        <v>0</v>
      </c>
      <c r="G22" s="137">
        <f>G16+G17+G18+G19+G20+G21</f>
        <v>0</v>
      </c>
      <c r="H22" s="137">
        <f>H16+H17+H18+H19+H20+H21</f>
        <v>0</v>
      </c>
      <c r="I22" s="136">
        <f>I16+I17+I18+I19+I20+I21</f>
        <v>0</v>
      </c>
    </row>
    <row r="23" spans="1:9" ht="29.25" thickBot="1" x14ac:dyDescent="0.3">
      <c r="A23" s="135" t="s">
        <v>165</v>
      </c>
      <c r="B23" s="134">
        <v>15</v>
      </c>
      <c r="C23" s="133">
        <f>C11+C14+C22</f>
        <v>204138930</v>
      </c>
      <c r="D23" s="133">
        <f>D11+D14+D22</f>
        <v>79</v>
      </c>
      <c r="E23" s="133">
        <f>E11+E14+E22</f>
        <v>0</v>
      </c>
      <c r="F23" s="133">
        <f>F11+F14+F22</f>
        <v>0</v>
      </c>
      <c r="G23" s="133">
        <f>G11+G14+G22</f>
        <v>0</v>
      </c>
      <c r="H23" s="133">
        <f>H11+H14+H22</f>
        <v>9418392</v>
      </c>
      <c r="I23" s="132">
        <f>I11+I14+I22</f>
        <v>213557401</v>
      </c>
    </row>
    <row r="24" spans="1:9" ht="7.5" customHeight="1" thickBot="1" x14ac:dyDescent="0.3">
      <c r="A24" s="131"/>
      <c r="B24" s="130"/>
      <c r="C24" s="129"/>
      <c r="D24" s="129"/>
      <c r="E24" s="129"/>
      <c r="F24" s="129"/>
      <c r="G24" s="129"/>
      <c r="H24" s="129"/>
      <c r="I24" s="129"/>
    </row>
    <row r="25" spans="1:9" ht="28.5" x14ac:dyDescent="0.25">
      <c r="A25" s="153" t="s">
        <v>164</v>
      </c>
      <c r="B25" s="152">
        <v>1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0">
        <f>C25+D25+E25+F25+G25+H25</f>
        <v>0</v>
      </c>
    </row>
    <row r="26" spans="1:9" x14ac:dyDescent="0.25">
      <c r="A26" s="149" t="s">
        <v>163</v>
      </c>
      <c r="B26" s="143">
        <v>2</v>
      </c>
      <c r="C26" s="141"/>
      <c r="D26" s="141"/>
      <c r="E26" s="141"/>
      <c r="F26" s="141"/>
      <c r="G26" s="141"/>
      <c r="H26" s="141"/>
      <c r="I26" s="140"/>
    </row>
    <row r="27" spans="1:9" ht="28.5" x14ac:dyDescent="0.25">
      <c r="A27" s="139" t="s">
        <v>162</v>
      </c>
      <c r="B27" s="138">
        <v>3</v>
      </c>
      <c r="C27" s="137">
        <f>C25+C26</f>
        <v>0</v>
      </c>
      <c r="D27" s="137">
        <f>D25+D26</f>
        <v>0</v>
      </c>
      <c r="E27" s="137">
        <f>E25+E26</f>
        <v>0</v>
      </c>
      <c r="F27" s="137">
        <f>F25+F26</f>
        <v>0</v>
      </c>
      <c r="G27" s="137">
        <f>G25+G26</f>
        <v>0</v>
      </c>
      <c r="H27" s="137">
        <f>H25+H26</f>
        <v>0</v>
      </c>
      <c r="I27" s="136">
        <f>C27+D27+E27+F27+G27+H27</f>
        <v>0</v>
      </c>
    </row>
    <row r="28" spans="1:9" x14ac:dyDescent="0.25">
      <c r="A28" s="139" t="s">
        <v>161</v>
      </c>
      <c r="B28" s="138">
        <v>4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6">
        <v>0</v>
      </c>
      <c r="I28" s="136">
        <f>C28+D28+E28+F28+G28+H28</f>
        <v>0</v>
      </c>
    </row>
    <row r="29" spans="1:9" x14ac:dyDescent="0.25">
      <c r="A29" s="139" t="s">
        <v>160</v>
      </c>
      <c r="B29" s="138">
        <v>5</v>
      </c>
      <c r="C29" s="141"/>
      <c r="D29" s="141"/>
      <c r="E29" s="141"/>
      <c r="F29" s="141"/>
      <c r="G29" s="141"/>
      <c r="H29" s="141"/>
      <c r="I29" s="140"/>
    </row>
    <row r="30" spans="1:9" x14ac:dyDescent="0.25">
      <c r="A30" s="139" t="s">
        <v>159</v>
      </c>
      <c r="B30" s="138">
        <v>6</v>
      </c>
      <c r="C30" s="148">
        <f>C28+C29</f>
        <v>0</v>
      </c>
      <c r="D30" s="148">
        <f>D28+D29</f>
        <v>0</v>
      </c>
      <c r="E30" s="148">
        <f>E28+E29</f>
        <v>0</v>
      </c>
      <c r="F30" s="148">
        <f>F28+F29</f>
        <v>0</v>
      </c>
      <c r="G30" s="148">
        <f>G28+G29</f>
        <v>0</v>
      </c>
      <c r="H30" s="148">
        <f>H28+H29</f>
        <v>0</v>
      </c>
      <c r="I30" s="145">
        <f>I28+I29</f>
        <v>0</v>
      </c>
    </row>
    <row r="31" spans="1:9" ht="28.5" x14ac:dyDescent="0.25">
      <c r="A31" s="147" t="s">
        <v>158</v>
      </c>
      <c r="B31" s="138">
        <v>7</v>
      </c>
      <c r="C31" s="141"/>
      <c r="D31" s="142"/>
      <c r="E31" s="141"/>
      <c r="F31" s="141"/>
      <c r="G31" s="141"/>
      <c r="H31" s="141"/>
      <c r="I31" s="140"/>
    </row>
    <row r="32" spans="1:9" x14ac:dyDescent="0.25">
      <c r="A32" s="144" t="s">
        <v>157</v>
      </c>
      <c r="B32" s="143">
        <v>8</v>
      </c>
      <c r="C32" s="141"/>
      <c r="D32" s="142">
        <v>0</v>
      </c>
      <c r="E32" s="141">
        <v>0</v>
      </c>
      <c r="F32" s="141">
        <v>0</v>
      </c>
      <c r="G32" s="141">
        <v>0</v>
      </c>
      <c r="H32" s="146">
        <v>0</v>
      </c>
      <c r="I32" s="145">
        <f>C32+H32</f>
        <v>0</v>
      </c>
    </row>
    <row r="33" spans="1:9" x14ac:dyDescent="0.25">
      <c r="A33" s="144" t="s">
        <v>156</v>
      </c>
      <c r="B33" s="143">
        <v>9</v>
      </c>
      <c r="C33" s="141"/>
      <c r="D33" s="142"/>
      <c r="E33" s="141"/>
      <c r="F33" s="141"/>
      <c r="G33" s="141"/>
      <c r="H33" s="141"/>
      <c r="I33" s="140"/>
    </row>
    <row r="34" spans="1:9" x14ac:dyDescent="0.25">
      <c r="A34" s="144" t="s">
        <v>155</v>
      </c>
      <c r="B34" s="143">
        <v>10</v>
      </c>
      <c r="C34" s="141"/>
      <c r="D34" s="142"/>
      <c r="E34" s="141"/>
      <c r="F34" s="141"/>
      <c r="G34" s="141"/>
      <c r="H34" s="141"/>
      <c r="I34" s="145">
        <f>D34</f>
        <v>0</v>
      </c>
    </row>
    <row r="35" spans="1:9" x14ac:dyDescent="0.25">
      <c r="A35" s="144" t="s">
        <v>154</v>
      </c>
      <c r="B35" s="143">
        <v>11</v>
      </c>
      <c r="C35" s="141"/>
      <c r="D35" s="142"/>
      <c r="E35" s="141"/>
      <c r="F35" s="141"/>
      <c r="G35" s="141"/>
      <c r="H35" s="141"/>
      <c r="I35" s="140"/>
    </row>
    <row r="36" spans="1:9" x14ac:dyDescent="0.25">
      <c r="A36" s="144" t="s">
        <v>153</v>
      </c>
      <c r="B36" s="143">
        <v>12</v>
      </c>
      <c r="C36" s="141"/>
      <c r="D36" s="142"/>
      <c r="E36" s="141"/>
      <c r="F36" s="141"/>
      <c r="G36" s="141"/>
      <c r="H36" s="141"/>
      <c r="I36" s="140"/>
    </row>
    <row r="37" spans="1:9" x14ac:dyDescent="0.25">
      <c r="A37" s="144" t="s">
        <v>152</v>
      </c>
      <c r="B37" s="143">
        <v>13</v>
      </c>
      <c r="C37" s="141"/>
      <c r="D37" s="142"/>
      <c r="E37" s="141"/>
      <c r="F37" s="141"/>
      <c r="G37" s="141"/>
      <c r="H37" s="141"/>
      <c r="I37" s="140"/>
    </row>
    <row r="38" spans="1:9" ht="28.5" x14ac:dyDescent="0.25">
      <c r="A38" s="139" t="s">
        <v>151</v>
      </c>
      <c r="B38" s="138">
        <v>14</v>
      </c>
      <c r="C38" s="137">
        <f>C32+C33+C34+C35+C36+C37</f>
        <v>0</v>
      </c>
      <c r="D38" s="137">
        <f>D32+D33+D34+D35+D36+D37</f>
        <v>0</v>
      </c>
      <c r="E38" s="137">
        <f>E32+E33+E34+E35+E36+E37</f>
        <v>0</v>
      </c>
      <c r="F38" s="137">
        <f>F32+F33+F34+F35+F36+F37</f>
        <v>0</v>
      </c>
      <c r="G38" s="137">
        <f>G32+G33+G34+G35+G36+G37</f>
        <v>0</v>
      </c>
      <c r="H38" s="137">
        <f>H32+H33+H34+H35+H36+H37</f>
        <v>0</v>
      </c>
      <c r="I38" s="136">
        <f>I32+I33+I34+I35+I36+I37</f>
        <v>0</v>
      </c>
    </row>
    <row r="39" spans="1:9" ht="29.25" thickBot="1" x14ac:dyDescent="0.3">
      <c r="A39" s="135" t="s">
        <v>150</v>
      </c>
      <c r="B39" s="134">
        <v>15</v>
      </c>
      <c r="C39" s="133">
        <f>C27+C30+C38</f>
        <v>0</v>
      </c>
      <c r="D39" s="133">
        <f>D27+D30+D38</f>
        <v>0</v>
      </c>
      <c r="E39" s="133">
        <f>E27+E30+E38</f>
        <v>0</v>
      </c>
      <c r="F39" s="133">
        <f>F27+F30+F38</f>
        <v>0</v>
      </c>
      <c r="G39" s="133">
        <f>G27+G30+G38</f>
        <v>0</v>
      </c>
      <c r="H39" s="133">
        <f>H27+H30+H38</f>
        <v>0</v>
      </c>
      <c r="I39" s="132">
        <f>I27+I30+I38</f>
        <v>0</v>
      </c>
    </row>
    <row r="40" spans="1:9" x14ac:dyDescent="0.25">
      <c r="A40" s="131"/>
      <c r="B40" s="130"/>
      <c r="C40" s="129"/>
      <c r="D40" s="129"/>
      <c r="E40" s="129"/>
      <c r="F40" s="129"/>
      <c r="G40" s="129"/>
      <c r="H40" s="129"/>
      <c r="I40" s="129"/>
    </row>
    <row r="41" spans="1:9" x14ac:dyDescent="0.25">
      <c r="A41" s="124" t="s">
        <v>23</v>
      </c>
      <c r="B41" s="124"/>
      <c r="C41" s="100" t="s">
        <v>29</v>
      </c>
      <c r="D41" s="94"/>
      <c r="E41" s="124"/>
      <c r="F41" s="90"/>
      <c r="G41" s="90"/>
      <c r="H41" s="124"/>
      <c r="I41" s="128"/>
    </row>
    <row r="42" spans="1:9" x14ac:dyDescent="0.25">
      <c r="A42" s="124"/>
      <c r="B42" s="124"/>
      <c r="C42" s="124"/>
      <c r="D42" s="121"/>
      <c r="E42" s="125"/>
      <c r="F42" s="90"/>
      <c r="G42" s="90"/>
      <c r="H42" s="127"/>
      <c r="I42" s="90"/>
    </row>
    <row r="43" spans="1:9" x14ac:dyDescent="0.25">
      <c r="A43" s="124" t="s">
        <v>24</v>
      </c>
      <c r="B43" s="124"/>
      <c r="C43" s="100" t="s">
        <v>25</v>
      </c>
      <c r="D43" s="94"/>
      <c r="E43" s="124"/>
    </row>
    <row r="44" spans="1:9" x14ac:dyDescent="0.25">
      <c r="A44" s="126"/>
      <c r="B44" s="126"/>
      <c r="C44" s="124"/>
      <c r="D44" s="121"/>
      <c r="E44" s="125"/>
    </row>
    <row r="45" spans="1:9" x14ac:dyDescent="0.25">
      <c r="A45" s="123"/>
      <c r="B45" s="123"/>
      <c r="C45" s="124"/>
      <c r="D45" s="124"/>
      <c r="E45" s="124"/>
    </row>
    <row r="46" spans="1:9" x14ac:dyDescent="0.25">
      <c r="A46" s="14" t="s">
        <v>30</v>
      </c>
      <c r="B46" s="14"/>
      <c r="C46" s="121"/>
      <c r="D46" s="121"/>
      <c r="E46" s="121"/>
    </row>
    <row r="47" spans="1:9" x14ac:dyDescent="0.25">
      <c r="A47" s="94"/>
      <c r="B47" s="94"/>
      <c r="C47" s="121"/>
      <c r="D47" s="121"/>
      <c r="E47" s="121"/>
    </row>
    <row r="48" spans="1:9" x14ac:dyDescent="0.25">
      <c r="A48" s="123"/>
      <c r="B48" s="123"/>
      <c r="C48" s="94"/>
      <c r="D48" s="122"/>
      <c r="E48" s="121"/>
    </row>
  </sheetData>
  <mergeCells count="3">
    <mergeCell ref="A4:I4"/>
    <mergeCell ref="A5:I5"/>
    <mergeCell ref="A2:I2"/>
  </mergeCells>
  <pageMargins left="0.70866141732283472" right="0.70866141732283472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ОПиУ</vt:lpstr>
      <vt:lpstr>ОДД</vt:lpstr>
      <vt:lpstr>ОИК</vt:lpstr>
      <vt:lpstr>ОДД!Область_печати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2019-04-25T05:45:33Z</dcterms:modified>
</cp:coreProperties>
</file>