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9540"/>
  </bookViews>
  <sheets>
    <sheet name="ф-1" sheetId="2" r:id="rId1"/>
    <sheet name="ф-2" sheetId="1" r:id="rId2"/>
    <sheet name="ф-3" sheetId="3" r:id="rId3"/>
    <sheet name="ф-4_2021" sheetId="4" r:id="rId4"/>
    <sheet name="ф-4_2020" sheetId="5" r:id="rId5"/>
  </sheets>
  <definedNames>
    <definedName name="_xlnm.Print_Area" localSheetId="4">'ф-4_2020'!$A$1:$P$26</definedName>
  </definedNames>
  <calcPr calcId="144525"/>
</workbook>
</file>

<file path=xl/calcChain.xml><?xml version="1.0" encoding="utf-8"?>
<calcChain xmlns="http://schemas.openxmlformats.org/spreadsheetml/2006/main">
  <c r="E50" i="1" l="1"/>
  <c r="C50" i="1"/>
  <c r="E45" i="1"/>
  <c r="C45" i="1"/>
  <c r="E33" i="1"/>
  <c r="C33" i="1"/>
  <c r="E29" i="1"/>
  <c r="C29" i="1"/>
  <c r="E27" i="1"/>
  <c r="C27" i="1"/>
  <c r="E23" i="1"/>
  <c r="C23" i="1"/>
  <c r="E16" i="1"/>
  <c r="C16" i="1"/>
  <c r="E13" i="1"/>
  <c r="C13" i="1"/>
  <c r="C63" i="3" l="1"/>
  <c r="E58" i="3"/>
  <c r="C58" i="3"/>
  <c r="E49" i="3"/>
  <c r="C49" i="3"/>
  <c r="E28" i="3"/>
  <c r="E30" i="3" s="1"/>
  <c r="C28" i="3"/>
  <c r="C30" i="3" s="1"/>
  <c r="P15" i="5"/>
  <c r="L15" i="5"/>
  <c r="P12" i="5"/>
  <c r="P10" i="5"/>
  <c r="L12" i="5"/>
  <c r="L10" i="5"/>
  <c r="J16" i="5"/>
  <c r="J17" i="5" s="1"/>
  <c r="J18" i="5" s="1"/>
  <c r="H18" i="5"/>
  <c r="N17" i="5"/>
  <c r="N18" i="5" s="1"/>
  <c r="L17" i="5"/>
  <c r="L18" i="5" s="1"/>
  <c r="H17" i="5"/>
  <c r="P16" i="5"/>
  <c r="N16" i="5"/>
  <c r="L16" i="5"/>
  <c r="H16" i="5"/>
  <c r="P17" i="4"/>
  <c r="N17" i="4"/>
  <c r="L17" i="4"/>
  <c r="J17" i="4"/>
  <c r="P16" i="4"/>
  <c r="N16" i="4"/>
  <c r="L16" i="4"/>
  <c r="J16" i="4"/>
  <c r="H16" i="4"/>
  <c r="H17" i="4" s="1"/>
  <c r="P15" i="4"/>
  <c r="N15" i="4"/>
  <c r="L15" i="4"/>
  <c r="J15" i="4"/>
  <c r="H15" i="4"/>
  <c r="C60" i="3" l="1"/>
  <c r="C64" i="3" s="1"/>
  <c r="E60" i="3"/>
  <c r="E64" i="3" s="1"/>
  <c r="P17" i="5"/>
  <c r="P18" i="5"/>
  <c r="C32" i="2" l="1"/>
  <c r="E40" i="2" l="1"/>
  <c r="E42" i="2" s="1"/>
  <c r="E43" i="2" s="1"/>
  <c r="C40" i="2"/>
  <c r="C42" i="2" s="1"/>
  <c r="C43" i="2" s="1"/>
  <c r="E32" i="2"/>
  <c r="C20" i="2"/>
  <c r="E20" i="2"/>
</calcChain>
</file>

<file path=xl/sharedStrings.xml><?xml version="1.0" encoding="utf-8"?>
<sst xmlns="http://schemas.openxmlformats.org/spreadsheetml/2006/main" count="255" uniqueCount="147">
  <si>
    <t xml:space="preserve">Приме-чание </t>
  </si>
  <si>
    <t xml:space="preserve">Трехмесячный период, закончившийся </t>
  </si>
  <si>
    <t>31 марта 2020 г.</t>
  </si>
  <si>
    <t>Не аудировано</t>
  </si>
  <si>
    <t>тыс. тенге</t>
  </si>
  <si>
    <t xml:space="preserve">Не аудировано </t>
  </si>
  <si>
    <t>Процентные доходы, рассчитанные с использованием эффективной процентной ставки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</si>
  <si>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</si>
  <si>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</si>
  <si>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</si>
  <si>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</si>
  <si>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</si>
  <si>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от операций в иностранной валюте</t>
  </si>
  <si>
    <t>Доход от выкупа собственных обязательств</t>
  </si>
  <si>
    <t>-</t>
  </si>
  <si>
    <t>Операционный доход</t>
  </si>
  <si>
    <t xml:space="preserve">Общие и административные расходы </t>
  </si>
  <si>
    <t xml:space="preserve">Прибыль до налогообложения </t>
  </si>
  <si>
    <t>Расход по подоходному налогу</t>
  </si>
  <si>
    <t>Чистая прибыль</t>
  </si>
  <si>
    <t>Относимая на:</t>
  </si>
  <si>
    <t xml:space="preserve">акционеров Банка </t>
  </si>
  <si>
    <t>неконтролирующих акционеров</t>
  </si>
  <si>
    <t>АО «АТФБанк»</t>
  </si>
  <si>
    <t xml:space="preserve">Консолидированный промежуточный сокращенный отчет о прибыли или убытке и прочем совокупном доходе 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</si>
  <si>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</si>
  <si>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</si>
  <si>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 xml:space="preserve">Итого совокупного дохода за период </t>
  </si>
  <si>
    <t xml:space="preserve">Относимого на: </t>
  </si>
  <si>
    <t>Прибыль на акцию</t>
  </si>
  <si>
    <t xml:space="preserve">Базовая прибыль на акцию, в тенге </t>
  </si>
  <si>
    <t>Разводненная прибыль на акцию, в тенге</t>
  </si>
  <si>
    <t>________________________</t>
  </si>
  <si>
    <t>__________________________</t>
  </si>
  <si>
    <t xml:space="preserve">Председатель Правления  </t>
  </si>
  <si>
    <t>Главный бухгалтер</t>
  </si>
  <si>
    <t>Приме-чание</t>
  </si>
  <si>
    <t>АКТИВЫ</t>
  </si>
  <si>
    <t>Денежные средства и их эквиваленты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</si>
  <si>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</si>
  <si>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находящиеся в собственности Группы</t>
  </si>
  <si>
    <t>Долговые инструменты, оцениваемые по амортизированной стоимости</t>
  </si>
  <si>
    <t>Депозиты и кредиты, выданные банкам</t>
  </si>
  <si>
    <t>Кредиты, выданные клиентам:</t>
  </si>
  <si>
    <t>корпоративного бизнеса</t>
  </si>
  <si>
    <t>розничного бизнеса</t>
  </si>
  <si>
    <t>Основные средства и нематериальные активы</t>
  </si>
  <si>
    <t xml:space="preserve">Прочие активы </t>
  </si>
  <si>
    <t xml:space="preserve">Итого активов </t>
  </si>
  <si>
    <t xml:space="preserve">ОБЯЗАТЕЛЬСТВА 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</si>
  <si>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</si>
  <si>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 xml:space="preserve">Счета и депозиты банков и других финансовых учреждений </t>
  </si>
  <si>
    <t>Текущие счета и депозиты клиентов:</t>
  </si>
  <si>
    <t>текущие счета</t>
  </si>
  <si>
    <t>депозитные счета</t>
  </si>
  <si>
    <t xml:space="preserve">Прочие привлеченные средства </t>
  </si>
  <si>
    <t>Субординированные займы</t>
  </si>
  <si>
    <t>Отложенное налоговое обязательство</t>
  </si>
  <si>
    <t>Прочие обязательства</t>
  </si>
  <si>
    <t>Итого обязательств</t>
  </si>
  <si>
    <t>СОБСТВЕННЫЙ КАПИТАЛ</t>
  </si>
  <si>
    <t>Акционерный капитал</t>
  </si>
  <si>
    <t>Дополнительно оплаченный капитал</t>
  </si>
  <si>
    <t xml:space="preserve">Общий резерв </t>
  </si>
  <si>
    <t xml:space="preserve">Резерв накопленных курсовых разниц </t>
  </si>
  <si>
    <t>Накопленные убытки</t>
  </si>
  <si>
    <t xml:space="preserve">Итого собственного капитала, причитающегося акционерам Банка </t>
  </si>
  <si>
    <t xml:space="preserve">Доля неконтролирующих акционеров </t>
  </si>
  <si>
    <t>Итого собственного капитала</t>
  </si>
  <si>
    <t>Балансовая стоимость одной акции (в тенге)</t>
  </si>
  <si>
    <t xml:space="preserve">Консолидированный промежуточный сокращенный отчет о финансовом положении </t>
  </si>
  <si>
    <t xml:space="preserve">Консолидированный промежуточный сокращенный отчет о движении денежных средств </t>
  </si>
  <si>
    <t>ДВИЖЕНИЕ ДЕНЕЖНЫХ СРЕДСТВ ОТ ОПЕРАЦИОННОЙ ДЕЯТЕЛЬНОСТИ</t>
  </si>
  <si>
    <t>Процентные доходы</t>
  </si>
  <si>
    <t>Чистые поступления по операциям с иностранной валютой</t>
  </si>
  <si>
    <t xml:space="preserve">Расходы на персонал выплаченные </t>
  </si>
  <si>
    <t>Прочие общехозяйственные и административные расходы</t>
  </si>
  <si>
    <t>Чистое изменение операционных активов</t>
  </si>
  <si>
    <t>Кредиты, выданные клиентам</t>
  </si>
  <si>
    <t>Прочие активы</t>
  </si>
  <si>
    <t>Чистое изменение операционных обязательств</t>
  </si>
  <si>
    <t>Текущие счета и депозиты клиентов</t>
  </si>
  <si>
    <t>Подоходный налог уплаченный</t>
  </si>
  <si>
    <t>Трехмесячный период, закончившийся</t>
  </si>
  <si>
    <t>ДВИЖЕНИЕ ДЕНЕЖНЫХ СРЕДСТВ ОТ ИНВЕСТИЦИОННОЙ ДЕЯТЕЛЬНОСТИ</t>
  </si>
  <si>
    <t>Приобретение долговых инструментов, оцениваемых по амортизированной стоимости</t>
  </si>
  <si>
    <t>Погашение долговых инструментов, оцениваемых по амортизированной стоимости</t>
  </si>
  <si>
    <t xml:space="preserve">Приобретение основных средств и нематериальных активов </t>
  </si>
  <si>
    <t>Продажа основных средств и нематериальных активов</t>
  </si>
  <si>
    <t xml:space="preserve">Чистое использование денежных средств в инвестиционной деятельности </t>
  </si>
  <si>
    <t>ДВИЖЕНИЕ ДЕНЕЖНЫХ СРЕДСТВ ОТ ФИНАНСОВОЙ ДЕЯТЕЛЬНОСТИ</t>
  </si>
  <si>
    <t>Привлечение кредитов, включенных в прочие привлеченные средства (Примечание 19)</t>
  </si>
  <si>
    <t>Погашение кредитов, включенных в прочие привлеченные средства (Примечание 19)</t>
  </si>
  <si>
    <t>Размещение долговых ценных бумаг, включенных в прочие привлеченные средства (Примечание 19)</t>
  </si>
  <si>
    <t>Погашение/выкуп субординированных заимствований</t>
  </si>
  <si>
    <t>Выплаты по договорам аренды</t>
  </si>
  <si>
    <t xml:space="preserve">Дивиденды выплаченные, включенные в прочие обязательства </t>
  </si>
  <si>
    <t>Влияние изменений валютных курсов на денежные средства и их эквиваленты</t>
  </si>
  <si>
    <t xml:space="preserve">Влияние изменения ожидаемых кредитных убытков </t>
  </si>
  <si>
    <t>Денежные средства и их эквиваленты по состоянию на начало года (Примечание 11)</t>
  </si>
  <si>
    <t>Денежные средства и их эквиваленты по состоянию на конец года (Примечание 11)</t>
  </si>
  <si>
    <t>Капитал, причитающийся акционерам Банка</t>
  </si>
  <si>
    <t>Дополни-тельно опла-ченный капитал</t>
  </si>
  <si>
    <t>Общий резерв</t>
  </si>
  <si>
    <t>Резерв накопленных курсовых разниц</t>
  </si>
  <si>
    <t>Итого</t>
  </si>
  <si>
    <t>Доля неконтро-лирующих акционеров</t>
  </si>
  <si>
    <t>Итого капитала</t>
  </si>
  <si>
    <t xml:space="preserve">Итого совокупного дохода </t>
  </si>
  <si>
    <t>Прибыль за период (не аудировано)</t>
  </si>
  <si>
    <t>Прочий совокупный доход</t>
  </si>
  <si>
    <t>Статьи, которые реклассифицированы или могут быть впоследствии реклассифицированы в состав прибыли или убытка:</t>
  </si>
  <si>
    <r>
      <t>Чистое изменение в накопленн</t>
    </r>
    <r>
      <rPr>
        <sz val="9.5"/>
        <color theme="1"/>
        <rFont val="Calibri"/>
        <family val="2"/>
        <charset val="204"/>
      </rPr>
      <t>ом</t>
    </r>
    <r>
      <rPr>
        <sz val="9.5"/>
        <color theme="1"/>
        <rFont val="Times New Roman"/>
        <family val="1"/>
        <charset val="204"/>
      </rPr>
      <t xml:space="preserve"> резерв</t>
    </r>
    <r>
      <rPr>
        <sz val="9.5"/>
        <color theme="1"/>
        <rFont val="Calibri"/>
        <family val="2"/>
        <charset val="204"/>
      </rPr>
      <t>е</t>
    </r>
    <r>
      <rPr>
        <sz val="9.5"/>
        <color theme="1"/>
        <rFont val="Times New Roman"/>
        <family val="1"/>
        <charset val="204"/>
      </rPr>
      <t xml:space="preserve"> по переводу в валюту представления данных (не аудировано)</t>
    </r>
  </si>
  <si>
    <t>Итого прочего совокупного убытка (не аудировано)</t>
  </si>
  <si>
    <t>Итого совокупного дохода (не аудировано)</t>
  </si>
  <si>
    <r>
      <t>Чистое изменение в накопленн</t>
    </r>
    <r>
      <rPr>
        <sz val="9"/>
        <color theme="1"/>
        <rFont val="Calibri"/>
        <family val="2"/>
        <charset val="204"/>
      </rPr>
      <t>ом</t>
    </r>
    <r>
      <rPr>
        <sz val="9"/>
        <color theme="1"/>
        <rFont val="Times New Roman"/>
        <family val="1"/>
        <charset val="204"/>
      </rPr>
      <t xml:space="preserve"> резерв</t>
    </r>
    <r>
      <rPr>
        <sz val="9"/>
        <color theme="1"/>
        <rFont val="Calibri"/>
        <family val="2"/>
        <charset val="204"/>
      </rPr>
      <t>е</t>
    </r>
    <r>
      <rPr>
        <sz val="9"/>
        <color theme="1"/>
        <rFont val="Times New Roman"/>
        <family val="1"/>
        <charset val="204"/>
      </rPr>
      <t xml:space="preserve"> по переводу в валюту представления данных (не аудировано)</t>
    </r>
  </si>
  <si>
    <t>31 декабря 2020 г.</t>
  </si>
  <si>
    <t>по состоянию на 31 марта 2021 года</t>
  </si>
  <si>
    <t>Галия Маханова</t>
  </si>
  <si>
    <t>Нурлан Макетаев</t>
  </si>
  <si>
    <t xml:space="preserve">31 марта 2021 г. </t>
  </si>
  <si>
    <t xml:space="preserve">за трехмесячный период, закончившийся 31 марта 2021 года </t>
  </si>
  <si>
    <t>31 марта 2021 г.</t>
  </si>
  <si>
    <t>Прочие процентные доходы</t>
  </si>
  <si>
    <t xml:space="preserve">Чистый доход от операций с производными финансовыми инструментами </t>
  </si>
  <si>
    <t>Чистый доход/(убыток)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</si>
  <si>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Итого обязательств и собственного капитала</t>
  </si>
  <si>
    <t xml:space="preserve">Остаток на 31 марта 2020 года (не аудировано) </t>
  </si>
  <si>
    <t xml:space="preserve">Остаток на 31 марта 2021 года (не аудировано) </t>
  </si>
  <si>
    <t>Консолидированный промежуточный сокращенный отчет об изменениях в капитале за трехмесячный период, закончившийся 31 марта 2021 года</t>
  </si>
  <si>
    <t>за трехмесячный период, закончившийся 31 марта 2021 года</t>
  </si>
  <si>
    <t>Доход от модификации и первоначального признания финансовых обязательств перед государственными учреждениями</t>
  </si>
  <si>
    <t>Доход/(расход) от восстановления/(обесценения) по кредитным убыткам</t>
  </si>
  <si>
    <t>Прочие доход/(расход) от восстановления/ (обесценения)</t>
  </si>
  <si>
    <t>Прочий совокупный доход за вычетом подоходного налога</t>
  </si>
  <si>
    <t>Прочий совокупный доход за период, за вычетом подоходного налога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</si>
  <si>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</si>
  <si>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Чистое поступление/(использование) денежных средств от/(в) операционной деятельности до уплаты подоходного налога</t>
  </si>
  <si>
    <t xml:space="preserve">Чистое поступление/(использование) денежных средств от/(в) операционной деятельности  </t>
  </si>
  <si>
    <t>Чистое использование денежных средств в финансовой деятельности</t>
  </si>
  <si>
    <t xml:space="preserve">Чистое увеличение/(уменьшение)/ денежных средств и их эквивалентов </t>
  </si>
  <si>
    <t>Итого прочего совокупного дохода (не аудировано)</t>
  </si>
  <si>
    <t>Остаток на 1 января 2020 года (аудировано)</t>
  </si>
  <si>
    <t>Остаток на 1 января 2021 года (не аудировано)</t>
  </si>
  <si>
    <t>Поступления/(выплаты) по прочим доходам/(расходам)</t>
  </si>
  <si>
    <t>Не аудировано
 тыс. тенге</t>
  </si>
  <si>
    <t>Прочие доходы, нетто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</si>
</sst>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_);_(* \(#,##0\);_(* &quot;-&quot;??_);_(@_)"/>
    <numFmt numFmtId="165" formatCode="_-* #,##0\ _₽_-;\-* #,##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NewRomanPS-BoldItalicMT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9.5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Border="1"/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 wrapText="1"/>
    </xf>
    <xf numFmtId="164" fontId="12" fillId="0" borderId="0" xfId="0" applyNumberFormat="1" applyFont="1" applyAlignment="1">
      <alignment horizontal="right" wrapText="1"/>
    </xf>
    <xf numFmtId="164" fontId="12" fillId="0" borderId="1" xfId="0" applyNumberFormat="1" applyFont="1" applyBorder="1" applyAlignment="1">
      <alignment horizontal="right" wrapText="1"/>
    </xf>
    <xf numFmtId="164" fontId="11" fillId="0" borderId="1" xfId="0" applyNumberFormat="1" applyFont="1" applyBorder="1" applyAlignment="1">
      <alignment horizontal="right" wrapText="1"/>
    </xf>
    <xf numFmtId="164" fontId="11" fillId="0" borderId="0" xfId="0" applyNumberFormat="1" applyFont="1" applyAlignment="1">
      <alignment horizontal="right" wrapText="1"/>
    </xf>
    <xf numFmtId="164" fontId="11" fillId="0" borderId="2" xfId="0" applyNumberFormat="1" applyFont="1" applyBorder="1" applyAlignment="1">
      <alignment horizontal="right" wrapText="1"/>
    </xf>
    <xf numFmtId="164" fontId="1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vertical="center" wrapText="1"/>
    </xf>
    <xf numFmtId="165" fontId="0" fillId="0" borderId="0" xfId="1" applyNumberFormat="1" applyFont="1"/>
    <xf numFmtId="165" fontId="0" fillId="0" borderId="0" xfId="1" applyNumberFormat="1" applyFont="1" applyBorder="1"/>
    <xf numFmtId="0" fontId="1" fillId="0" borderId="0" xfId="0" applyFont="1" applyBorder="1" applyAlignment="1">
      <alignment horizontal="center" vertical="center" wrapText="1"/>
    </xf>
    <xf numFmtId="165" fontId="17" fillId="0" borderId="0" xfId="1" applyNumberFormat="1" applyFont="1" applyBorder="1" applyAlignment="1">
      <alignment vertical="center" wrapText="1"/>
    </xf>
    <xf numFmtId="165" fontId="1" fillId="0" borderId="0" xfId="1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5" fontId="4" fillId="0" borderId="0" xfId="1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164" fontId="11" fillId="0" borderId="0" xfId="0" applyNumberFormat="1" applyFont="1" applyAlignment="1">
      <alignment wrapText="1"/>
    </xf>
    <xf numFmtId="164" fontId="11" fillId="0" borderId="5" xfId="0" applyNumberFormat="1" applyFont="1" applyBorder="1" applyAlignment="1">
      <alignment wrapText="1"/>
    </xf>
    <xf numFmtId="165" fontId="0" fillId="0" borderId="0" xfId="1" applyNumberFormat="1" applyFont="1" applyAlignment="1"/>
    <xf numFmtId="164" fontId="0" fillId="0" borderId="0" xfId="0" applyNumberFormat="1" applyAlignment="1"/>
    <xf numFmtId="165" fontId="3" fillId="0" borderId="2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11" fillId="0" borderId="1" xfId="1" applyNumberFormat="1" applyFont="1" applyBorder="1" applyAlignment="1">
      <alignment horizontal="right" wrapText="1"/>
    </xf>
    <xf numFmtId="165" fontId="11" fillId="0" borderId="0" xfId="1" applyNumberFormat="1" applyFont="1" applyAlignment="1">
      <alignment horizontal="right" wrapText="1"/>
    </xf>
    <xf numFmtId="165" fontId="11" fillId="0" borderId="5" xfId="1" applyNumberFormat="1" applyFont="1" applyBorder="1" applyAlignment="1">
      <alignment wrapText="1"/>
    </xf>
    <xf numFmtId="165" fontId="11" fillId="0" borderId="0" xfId="1" applyNumberFormat="1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164" fontId="4" fillId="0" borderId="0" xfId="0" applyNumberFormat="1" applyFont="1" applyFill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 indent="1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0" xfId="1" applyNumberFormat="1" applyFont="1" applyAlignment="1">
      <alignment horizontal="right" vertical="center" wrapText="1"/>
    </xf>
    <xf numFmtId="165" fontId="1" fillId="0" borderId="0" xfId="1" applyNumberFormat="1" applyFont="1" applyAlignment="1">
      <alignment vertical="center" wrapText="1"/>
    </xf>
    <xf numFmtId="165" fontId="4" fillId="0" borderId="0" xfId="1" applyNumberFormat="1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11" fillId="0" borderId="4" xfId="1" applyNumberFormat="1" applyFont="1" applyBorder="1" applyAlignment="1">
      <alignment wrapText="1"/>
    </xf>
    <xf numFmtId="165" fontId="11" fillId="0" borderId="3" xfId="1" applyNumberFormat="1" applyFont="1" applyBorder="1" applyAlignment="1">
      <alignment wrapText="1"/>
    </xf>
    <xf numFmtId="165" fontId="11" fillId="0" borderId="1" xfId="1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zoomScale="130" zoomScaleNormal="100" zoomScaleSheetLayoutView="130" workbookViewId="0">
      <selection activeCell="A11" sqref="A11"/>
    </sheetView>
  </sheetViews>
  <sheetFormatPr defaultRowHeight="15"/>
  <cols>
    <col min="1" max="1" width="48.140625" customWidth="1"/>
    <col min="2" max="2" width="9.140625" style="95"/>
    <col min="3" max="3" width="19.28515625" customWidth="1"/>
    <col min="4" max="4" width="1.7109375" style="10" customWidth="1"/>
    <col min="5" max="5" width="19.28515625" customWidth="1"/>
    <col min="8" max="8" width="68.85546875" customWidth="1"/>
    <col min="10" max="10" width="17.5703125" style="66" bestFit="1" customWidth="1"/>
  </cols>
  <sheetData>
    <row r="1" spans="1:10">
      <c r="E1" s="22" t="s">
        <v>23</v>
      </c>
    </row>
    <row r="2" spans="1:10">
      <c r="E2" s="7" t="s">
        <v>70</v>
      </c>
    </row>
    <row r="3" spans="1:10">
      <c r="E3" s="7" t="s">
        <v>117</v>
      </c>
    </row>
    <row r="6" spans="1:10">
      <c r="A6" s="130"/>
      <c r="B6" s="131" t="s">
        <v>36</v>
      </c>
      <c r="C6" s="1" t="s">
        <v>120</v>
      </c>
      <c r="D6" s="11"/>
      <c r="E6" s="1" t="s">
        <v>116</v>
      </c>
    </row>
    <row r="7" spans="1:10">
      <c r="A7" s="130"/>
      <c r="B7" s="131"/>
      <c r="C7" s="1" t="s">
        <v>3</v>
      </c>
      <c r="D7" s="11"/>
      <c r="E7" s="119" t="s">
        <v>3</v>
      </c>
    </row>
    <row r="8" spans="1:10" ht="15.75" thickBot="1">
      <c r="A8" s="130"/>
      <c r="B8" s="131"/>
      <c r="C8" s="2" t="s">
        <v>4</v>
      </c>
      <c r="D8" s="11"/>
      <c r="E8" s="2" t="s">
        <v>4</v>
      </c>
    </row>
    <row r="9" spans="1:10">
      <c r="A9" s="4" t="s">
        <v>37</v>
      </c>
      <c r="B9" s="90"/>
      <c r="C9" s="35"/>
      <c r="D9" s="36"/>
      <c r="E9" s="35"/>
      <c r="H9" s="10"/>
      <c r="I9" s="10"/>
      <c r="J9" s="67"/>
    </row>
    <row r="10" spans="1:10">
      <c r="A10" s="3" t="s">
        <v>38</v>
      </c>
      <c r="B10" s="103">
        <v>11</v>
      </c>
      <c r="C10" s="108">
        <v>675739877</v>
      </c>
      <c r="D10" s="108"/>
      <c r="E10" s="37">
        <v>656104147</v>
      </c>
      <c r="H10" s="12"/>
      <c r="I10" s="68"/>
      <c r="J10" s="69"/>
    </row>
    <row r="11" spans="1:10" ht="38.25">
      <c r="A11" s="3" t="s">
        <v>39</v>
      </c>
      <c r="B11" s="103"/>
      <c r="C11" s="118"/>
      <c r="D11" s="105"/>
      <c r="E11" s="37"/>
      <c r="H11" s="12"/>
      <c r="I11" s="68"/>
      <c r="J11" s="70"/>
    </row>
    <row r="12" spans="1:10">
      <c r="A12" s="3" t="s">
        <v>40</v>
      </c>
      <c r="B12" s="103">
        <v>12</v>
      </c>
      <c r="C12" s="108">
        <v>90493</v>
      </c>
      <c r="D12" s="108"/>
      <c r="E12" s="37">
        <v>98784</v>
      </c>
      <c r="H12" s="12"/>
      <c r="I12" s="68"/>
      <c r="J12" s="70"/>
    </row>
    <row r="13" spans="1:10" ht="25.5">
      <c r="A13" s="3" t="s">
        <v>41</v>
      </c>
      <c r="B13" s="103">
        <v>13</v>
      </c>
      <c r="C13" s="108">
        <v>74249842</v>
      </c>
      <c r="D13" s="108"/>
      <c r="E13" s="37">
        <v>26235498</v>
      </c>
      <c r="H13" s="12"/>
      <c r="I13" s="68"/>
      <c r="J13" s="69"/>
    </row>
    <row r="14" spans="1:10">
      <c r="A14" s="3" t="s">
        <v>42</v>
      </c>
      <c r="B14" s="103">
        <v>14</v>
      </c>
      <c r="C14" s="108">
        <v>52706460</v>
      </c>
      <c r="D14" s="108"/>
      <c r="E14" s="37">
        <v>52200696</v>
      </c>
      <c r="H14" s="12"/>
      <c r="I14" s="68"/>
      <c r="J14" s="70"/>
    </row>
    <row r="15" spans="1:10">
      <c r="A15" s="3" t="s">
        <v>43</v>
      </c>
      <c r="B15" s="103">
        <v>15</v>
      </c>
      <c r="C15" s="105"/>
      <c r="D15" s="105"/>
      <c r="E15" s="37"/>
      <c r="H15" s="12"/>
      <c r="I15" s="68"/>
      <c r="J15" s="70"/>
    </row>
    <row r="16" spans="1:10">
      <c r="A16" s="3" t="s">
        <v>44</v>
      </c>
      <c r="B16" s="103"/>
      <c r="C16" s="108">
        <v>303409067</v>
      </c>
      <c r="D16" s="108"/>
      <c r="E16" s="37">
        <v>330832027</v>
      </c>
      <c r="H16" s="12"/>
      <c r="I16" s="68"/>
      <c r="J16" s="70"/>
    </row>
    <row r="17" spans="1:10">
      <c r="A17" s="3" t="s">
        <v>45</v>
      </c>
      <c r="B17" s="103"/>
      <c r="C17" s="108">
        <v>187802821</v>
      </c>
      <c r="D17" s="108"/>
      <c r="E17" s="37">
        <v>212026212</v>
      </c>
      <c r="H17" s="12"/>
      <c r="I17" s="68"/>
      <c r="J17" s="70"/>
    </row>
    <row r="18" spans="1:10">
      <c r="A18" s="3" t="s">
        <v>46</v>
      </c>
      <c r="B18" s="103"/>
      <c r="C18" s="108">
        <v>31062075</v>
      </c>
      <c r="D18" s="108"/>
      <c r="E18" s="37">
        <v>31462586</v>
      </c>
      <c r="H18" s="12"/>
      <c r="I18" s="68"/>
      <c r="J18" s="70"/>
    </row>
    <row r="19" spans="1:10" ht="15.75" thickBot="1">
      <c r="A19" s="3" t="s">
        <v>47</v>
      </c>
      <c r="B19" s="103">
        <v>16</v>
      </c>
      <c r="C19" s="108">
        <v>57184635</v>
      </c>
      <c r="D19" s="108"/>
      <c r="E19" s="37">
        <v>57135585</v>
      </c>
      <c r="H19" s="71"/>
      <c r="I19" s="68"/>
      <c r="J19" s="72"/>
    </row>
    <row r="20" spans="1:10" ht="15.75" thickBot="1">
      <c r="A20" s="4" t="s">
        <v>48</v>
      </c>
      <c r="B20" s="90"/>
      <c r="C20" s="39">
        <f>SUM(C10:C19)</f>
        <v>1382245270</v>
      </c>
      <c r="D20" s="40"/>
      <c r="E20" s="39">
        <f>SUM(E10:E19)</f>
        <v>1366095535</v>
      </c>
    </row>
    <row r="21" spans="1:10" ht="15.75" thickTop="1">
      <c r="A21" s="4"/>
      <c r="B21" s="90"/>
      <c r="C21" s="37"/>
      <c r="D21" s="38"/>
      <c r="E21" s="37"/>
    </row>
    <row r="22" spans="1:10">
      <c r="A22" s="4" t="s">
        <v>49</v>
      </c>
      <c r="B22" s="90"/>
      <c r="C22" s="37"/>
      <c r="D22" s="38"/>
      <c r="E22" s="37"/>
    </row>
    <row r="23" spans="1:10" ht="38.25">
      <c r="A23" s="3" t="s">
        <v>50</v>
      </c>
      <c r="B23" s="103">
        <v>12</v>
      </c>
      <c r="C23" s="108">
        <v>242856</v>
      </c>
      <c r="D23" s="38"/>
      <c r="E23" s="108">
        <v>234344</v>
      </c>
      <c r="H23" s="73"/>
    </row>
    <row r="24" spans="1:10" ht="25.5">
      <c r="A24" s="3" t="s">
        <v>51</v>
      </c>
      <c r="B24" s="103">
        <v>17</v>
      </c>
      <c r="C24" s="108">
        <v>13321229</v>
      </c>
      <c r="D24" s="38"/>
      <c r="E24" s="108">
        <v>13570484</v>
      </c>
      <c r="H24" s="73"/>
    </row>
    <row r="25" spans="1:10">
      <c r="A25" s="3" t="s">
        <v>52</v>
      </c>
      <c r="B25" s="103">
        <v>18</v>
      </c>
      <c r="C25" s="105"/>
      <c r="D25" s="38"/>
      <c r="E25" s="105"/>
      <c r="H25" s="12"/>
    </row>
    <row r="26" spans="1:10">
      <c r="A26" s="3" t="s">
        <v>53</v>
      </c>
      <c r="B26" s="103"/>
      <c r="C26" s="108">
        <v>300094624</v>
      </c>
      <c r="D26" s="38"/>
      <c r="E26" s="108">
        <v>290781579</v>
      </c>
      <c r="H26" s="73"/>
    </row>
    <row r="27" spans="1:10">
      <c r="A27" s="3" t="s">
        <v>54</v>
      </c>
      <c r="B27" s="103"/>
      <c r="C27" s="108">
        <v>521682561</v>
      </c>
      <c r="D27" s="38"/>
      <c r="E27" s="108">
        <v>542445825</v>
      </c>
      <c r="H27" s="73"/>
    </row>
    <row r="28" spans="1:10">
      <c r="A28" s="3" t="s">
        <v>55</v>
      </c>
      <c r="B28" s="103">
        <v>19</v>
      </c>
      <c r="C28" s="108">
        <v>200858905</v>
      </c>
      <c r="D28" s="38"/>
      <c r="E28" s="108">
        <v>205734822</v>
      </c>
      <c r="H28" s="74"/>
    </row>
    <row r="29" spans="1:10">
      <c r="A29" s="3" t="s">
        <v>56</v>
      </c>
      <c r="B29" s="103">
        <v>19</v>
      </c>
      <c r="C29" s="108">
        <v>82075414</v>
      </c>
      <c r="D29" s="38"/>
      <c r="E29" s="108">
        <v>82803577</v>
      </c>
      <c r="H29" s="74"/>
    </row>
    <row r="30" spans="1:10">
      <c r="A30" s="3" t="s">
        <v>57</v>
      </c>
      <c r="B30" s="103"/>
      <c r="C30" s="108">
        <v>50157778</v>
      </c>
      <c r="D30" s="38"/>
      <c r="E30" s="108">
        <v>49947001</v>
      </c>
      <c r="H30" s="73"/>
    </row>
    <row r="31" spans="1:10" ht="15.75" thickBot="1">
      <c r="A31" s="3" t="s">
        <v>58</v>
      </c>
      <c r="B31" s="103">
        <v>20</v>
      </c>
      <c r="C31" s="108">
        <v>7741711</v>
      </c>
      <c r="D31" s="38"/>
      <c r="E31" s="108">
        <v>7753460</v>
      </c>
      <c r="H31" s="73"/>
    </row>
    <row r="32" spans="1:10" ht="15.75" thickBot="1">
      <c r="A32" s="4" t="s">
        <v>59</v>
      </c>
      <c r="B32" s="90"/>
      <c r="C32" s="41">
        <f>SUM(C23:C31)</f>
        <v>1176175078</v>
      </c>
      <c r="D32" s="40"/>
      <c r="E32" s="41">
        <f>SUM(E23:E31)</f>
        <v>1193271092</v>
      </c>
      <c r="H32" s="75"/>
    </row>
    <row r="33" spans="1:8">
      <c r="A33" s="4"/>
      <c r="B33" s="90"/>
      <c r="C33" s="37"/>
      <c r="D33" s="38"/>
      <c r="E33" s="37"/>
      <c r="H33" s="10"/>
    </row>
    <row r="34" spans="1:8">
      <c r="A34" s="4" t="s">
        <v>60</v>
      </c>
      <c r="B34" s="90"/>
      <c r="C34" s="42"/>
      <c r="D34" s="40"/>
      <c r="E34" s="42"/>
      <c r="H34" s="10"/>
    </row>
    <row r="35" spans="1:8">
      <c r="A35" s="3" t="s">
        <v>61</v>
      </c>
      <c r="B35" s="90">
        <v>21</v>
      </c>
      <c r="C35" s="108">
        <v>264878471</v>
      </c>
      <c r="D35" s="38"/>
      <c r="E35" s="108">
        <v>264878471</v>
      </c>
    </row>
    <row r="36" spans="1:8">
      <c r="A36" s="3" t="s">
        <v>62</v>
      </c>
      <c r="B36" s="90"/>
      <c r="C36" s="108">
        <v>1461271</v>
      </c>
      <c r="D36" s="38"/>
      <c r="E36" s="108">
        <v>1461271</v>
      </c>
    </row>
    <row r="37" spans="1:8">
      <c r="A37" s="3" t="s">
        <v>63</v>
      </c>
      <c r="B37" s="90"/>
      <c r="C37" s="108">
        <v>15181181</v>
      </c>
      <c r="D37" s="38"/>
      <c r="E37" s="108">
        <v>15181181</v>
      </c>
    </row>
    <row r="38" spans="1:8">
      <c r="A38" s="3" t="s">
        <v>64</v>
      </c>
      <c r="B38" s="90"/>
      <c r="C38" s="108">
        <v>4270058</v>
      </c>
      <c r="D38" s="38"/>
      <c r="E38" s="108">
        <v>4983111</v>
      </c>
    </row>
    <row r="39" spans="1:8" ht="15.75" thickBot="1">
      <c r="A39" s="3" t="s">
        <v>65</v>
      </c>
      <c r="B39" s="90"/>
      <c r="C39" s="106">
        <v>-80875247</v>
      </c>
      <c r="D39" s="38"/>
      <c r="E39" s="106">
        <v>-114644835</v>
      </c>
    </row>
    <row r="40" spans="1:8" ht="25.5">
      <c r="A40" s="4" t="s">
        <v>66</v>
      </c>
      <c r="B40" s="90"/>
      <c r="C40" s="42">
        <f>SUM(C35:C39)</f>
        <v>204915734</v>
      </c>
      <c r="D40" s="40"/>
      <c r="E40" s="42">
        <f>SUM(E35:E39)</f>
        <v>171859199</v>
      </c>
    </row>
    <row r="41" spans="1:8" ht="15.75" thickBot="1">
      <c r="A41" s="3" t="s">
        <v>67</v>
      </c>
      <c r="B41" s="90"/>
      <c r="C41" s="43">
        <v>1154458</v>
      </c>
      <c r="D41" s="38"/>
      <c r="E41" s="76">
        <v>965244</v>
      </c>
    </row>
    <row r="42" spans="1:8" ht="15.75" thickBot="1">
      <c r="A42" s="4" t="s">
        <v>68</v>
      </c>
      <c r="B42" s="90"/>
      <c r="C42" s="44">
        <f>C40+C41</f>
        <v>206070192</v>
      </c>
      <c r="D42" s="40"/>
      <c r="E42" s="44">
        <f>E40+E41</f>
        <v>172824443</v>
      </c>
    </row>
    <row r="43" spans="1:8" ht="15.75" thickBot="1">
      <c r="A43" s="23" t="s">
        <v>126</v>
      </c>
      <c r="B43" s="90"/>
      <c r="C43" s="45">
        <f>C32+C42</f>
        <v>1382245270</v>
      </c>
      <c r="D43" s="40"/>
      <c r="E43" s="45">
        <f>E32+E42</f>
        <v>1366095535</v>
      </c>
    </row>
    <row r="44" spans="1:8" ht="15.75" thickTop="1">
      <c r="A44" s="4"/>
      <c r="B44" s="90"/>
      <c r="C44" s="46"/>
      <c r="D44" s="47"/>
      <c r="E44" s="46"/>
    </row>
    <row r="45" spans="1:8" ht="15.75" thickBot="1">
      <c r="A45" s="3" t="s">
        <v>69</v>
      </c>
      <c r="B45" s="90">
        <v>22</v>
      </c>
      <c r="C45" s="98">
        <v>2499</v>
      </c>
      <c r="D45" s="99"/>
      <c r="E45" s="98">
        <v>2093</v>
      </c>
    </row>
    <row r="46" spans="1:8" ht="15.75" thickTop="1">
      <c r="C46" s="48"/>
      <c r="D46" s="49"/>
      <c r="E46" s="48"/>
    </row>
    <row r="49" spans="1:4">
      <c r="A49" s="19" t="s">
        <v>32</v>
      </c>
      <c r="C49" s="19" t="s">
        <v>33</v>
      </c>
      <c r="D49"/>
    </row>
    <row r="50" spans="1:4">
      <c r="A50" s="19" t="s">
        <v>118</v>
      </c>
      <c r="C50" s="19" t="s">
        <v>119</v>
      </c>
      <c r="D50"/>
    </row>
    <row r="51" spans="1:4">
      <c r="A51" s="20" t="s">
        <v>34</v>
      </c>
      <c r="C51" s="20" t="s">
        <v>35</v>
      </c>
      <c r="D51"/>
    </row>
  </sheetData>
  <mergeCells count="2">
    <mergeCell ref="A6:A8"/>
    <mergeCell ref="B6:B8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BreakPreview" zoomScale="130" zoomScaleNormal="100" zoomScaleSheetLayoutView="130" workbookViewId="0">
      <selection activeCell="E8" sqref="E8"/>
    </sheetView>
  </sheetViews>
  <sheetFormatPr defaultRowHeight="15"/>
  <cols>
    <col min="1" max="1" width="55.7109375" style="8" customWidth="1"/>
    <col min="2" max="2" width="9.140625" style="95"/>
    <col min="3" max="3" width="16.85546875" customWidth="1"/>
    <col min="4" max="4" width="2.7109375" style="10" customWidth="1"/>
    <col min="5" max="5" width="16.85546875" customWidth="1"/>
    <col min="8" max="8" width="15.85546875" bestFit="1" customWidth="1"/>
  </cols>
  <sheetData>
    <row r="1" spans="1:8">
      <c r="E1" s="6" t="s">
        <v>23</v>
      </c>
    </row>
    <row r="2" spans="1:8">
      <c r="E2" s="7" t="s">
        <v>24</v>
      </c>
    </row>
    <row r="3" spans="1:8">
      <c r="E3" s="7" t="s">
        <v>121</v>
      </c>
    </row>
    <row r="4" spans="1:8">
      <c r="E4" s="7"/>
    </row>
    <row r="6" spans="1:8" ht="39">
      <c r="A6" s="128"/>
      <c r="B6" s="129" t="s">
        <v>0</v>
      </c>
      <c r="C6" s="15" t="s">
        <v>1</v>
      </c>
      <c r="D6" s="16"/>
      <c r="E6" s="15" t="s">
        <v>1</v>
      </c>
    </row>
    <row r="7" spans="1:8">
      <c r="A7" s="128"/>
      <c r="B7" s="129"/>
      <c r="C7" s="15" t="s">
        <v>122</v>
      </c>
      <c r="D7" s="16"/>
      <c r="E7" s="15" t="s">
        <v>2</v>
      </c>
    </row>
    <row r="8" spans="1:8">
      <c r="A8" s="128"/>
      <c r="B8" s="129"/>
      <c r="C8" s="15" t="s">
        <v>3</v>
      </c>
      <c r="D8" s="16"/>
      <c r="E8" s="15" t="s">
        <v>5</v>
      </c>
    </row>
    <row r="9" spans="1:8" ht="15.75" thickBot="1">
      <c r="A9" s="128"/>
      <c r="B9" s="129"/>
      <c r="C9" s="17" t="s">
        <v>4</v>
      </c>
      <c r="D9" s="16"/>
      <c r="E9" s="17" t="s">
        <v>4</v>
      </c>
    </row>
    <row r="10" spans="1:8" ht="25.5">
      <c r="A10" s="100" t="s">
        <v>6</v>
      </c>
      <c r="B10" s="90">
        <v>4</v>
      </c>
      <c r="C10" s="50">
        <v>29933923</v>
      </c>
      <c r="D10" s="51"/>
      <c r="E10" s="104">
        <v>34543265</v>
      </c>
      <c r="H10" s="66"/>
    </row>
    <row r="11" spans="1:8">
      <c r="A11" s="100" t="s">
        <v>123</v>
      </c>
      <c r="B11" s="90"/>
      <c r="C11" s="50">
        <v>59795</v>
      </c>
      <c r="D11" s="51"/>
      <c r="E11" s="105" t="s">
        <v>14</v>
      </c>
      <c r="H11" s="66"/>
    </row>
    <row r="12" spans="1:8" ht="15.75" thickBot="1">
      <c r="A12" s="100" t="s">
        <v>7</v>
      </c>
      <c r="B12" s="90">
        <v>4</v>
      </c>
      <c r="C12" s="106">
        <v>-15440363</v>
      </c>
      <c r="D12" s="51"/>
      <c r="E12" s="106">
        <v>-19775183</v>
      </c>
      <c r="H12" s="66"/>
    </row>
    <row r="13" spans="1:8" ht="15.75" thickBot="1">
      <c r="A13" s="101" t="s">
        <v>8</v>
      </c>
      <c r="B13" s="90"/>
      <c r="C13" s="107">
        <f>SUM(C10:C12)</f>
        <v>14553355</v>
      </c>
      <c r="D13" s="54"/>
      <c r="E13" s="107">
        <f>SUM(E10:E12)</f>
        <v>14768082</v>
      </c>
      <c r="H13" s="66"/>
    </row>
    <row r="14" spans="1:8">
      <c r="A14" s="100" t="s">
        <v>9</v>
      </c>
      <c r="B14" s="90">
        <v>5</v>
      </c>
      <c r="C14" s="108">
        <v>5234038</v>
      </c>
      <c r="D14" s="51"/>
      <c r="E14" s="108">
        <v>6366393</v>
      </c>
      <c r="H14" s="66"/>
    </row>
    <row r="15" spans="1:8" ht="15.75" thickBot="1">
      <c r="A15" s="100" t="s">
        <v>10</v>
      </c>
      <c r="B15" s="90">
        <v>6</v>
      </c>
      <c r="C15" s="106">
        <v>-3148377</v>
      </c>
      <c r="D15" s="51"/>
      <c r="E15" s="106">
        <v>-3067052</v>
      </c>
      <c r="H15" s="66"/>
    </row>
    <row r="16" spans="1:8" ht="15.75" thickBot="1">
      <c r="A16" s="101" t="s">
        <v>11</v>
      </c>
      <c r="B16" s="102"/>
      <c r="C16" s="107">
        <f>SUM(C14:C15)</f>
        <v>2085661</v>
      </c>
      <c r="D16" s="54"/>
      <c r="E16" s="107">
        <f>SUM(E14:E15)</f>
        <v>3299341</v>
      </c>
      <c r="H16" s="66"/>
    </row>
    <row r="17" spans="1:8" ht="51">
      <c r="A17" s="100" t="s">
        <v>125</v>
      </c>
      <c r="B17" s="90"/>
      <c r="C17" s="108">
        <v>3203</v>
      </c>
      <c r="D17" s="51"/>
      <c r="E17" s="108">
        <v>-1954</v>
      </c>
      <c r="H17" s="66"/>
    </row>
    <row r="18" spans="1:8" ht="25.5">
      <c r="A18" s="100" t="s">
        <v>124</v>
      </c>
      <c r="B18" s="90">
        <v>7</v>
      </c>
      <c r="C18" s="108">
        <v>35624</v>
      </c>
      <c r="D18" s="51"/>
      <c r="E18" s="108">
        <v>63242</v>
      </c>
      <c r="H18" s="66"/>
    </row>
    <row r="19" spans="1:8">
      <c r="A19" s="100" t="s">
        <v>12</v>
      </c>
      <c r="B19" s="90"/>
      <c r="C19" s="108">
        <v>1604344</v>
      </c>
      <c r="D19" s="51"/>
      <c r="E19" s="108">
        <v>2243496</v>
      </c>
      <c r="H19" s="66"/>
    </row>
    <row r="20" spans="1:8" ht="38.25" customHeight="1">
      <c r="A20" s="100" t="s">
        <v>131</v>
      </c>
      <c r="B20" s="90">
        <v>19</v>
      </c>
      <c r="C20" s="108">
        <v>1021617</v>
      </c>
      <c r="D20" s="51"/>
      <c r="E20" s="108">
        <v>1373789</v>
      </c>
      <c r="H20" s="66"/>
    </row>
    <row r="21" spans="1:8">
      <c r="A21" s="100" t="s">
        <v>13</v>
      </c>
      <c r="B21" s="90"/>
      <c r="C21" s="105" t="s">
        <v>14</v>
      </c>
      <c r="D21" s="51"/>
      <c r="E21" s="108">
        <v>294403</v>
      </c>
      <c r="H21" s="66"/>
    </row>
    <row r="22" spans="1:8" ht="15.75" thickBot="1">
      <c r="A22" s="100" t="s">
        <v>146</v>
      </c>
      <c r="B22" s="90"/>
      <c r="C22" s="108">
        <v>239886</v>
      </c>
      <c r="D22" s="51"/>
      <c r="E22" s="108">
        <v>-682548</v>
      </c>
      <c r="H22" s="66"/>
    </row>
    <row r="23" spans="1:8">
      <c r="A23" s="101" t="s">
        <v>15</v>
      </c>
      <c r="B23" s="90"/>
      <c r="C23" s="109">
        <f>SUM(C16:C22)+C13</f>
        <v>19543690</v>
      </c>
      <c r="D23" s="54"/>
      <c r="E23" s="109">
        <f>SUM(E16:E22)+E13</f>
        <v>21357851</v>
      </c>
      <c r="H23" s="66"/>
    </row>
    <row r="24" spans="1:8" ht="25.5">
      <c r="A24" s="100" t="s">
        <v>132</v>
      </c>
      <c r="B24" s="90">
        <v>8</v>
      </c>
      <c r="C24" s="108">
        <v>21596058</v>
      </c>
      <c r="D24" s="51"/>
      <c r="E24" s="108">
        <v>-9635399</v>
      </c>
      <c r="H24" s="66"/>
    </row>
    <row r="25" spans="1:8">
      <c r="A25" s="100" t="s">
        <v>133</v>
      </c>
      <c r="B25" s="90">
        <v>8</v>
      </c>
      <c r="C25" s="108">
        <v>719598</v>
      </c>
      <c r="D25" s="51"/>
      <c r="E25" s="108">
        <v>-759178</v>
      </c>
      <c r="H25" s="66"/>
    </row>
    <row r="26" spans="1:8" ht="15.75" thickBot="1">
      <c r="A26" s="100" t="s">
        <v>16</v>
      </c>
      <c r="B26" s="90">
        <v>9</v>
      </c>
      <c r="C26" s="108">
        <v>-7707689</v>
      </c>
      <c r="D26" s="51"/>
      <c r="E26" s="108">
        <v>-8615292</v>
      </c>
      <c r="H26" s="66"/>
    </row>
    <row r="27" spans="1:8">
      <c r="A27" s="101" t="s">
        <v>17</v>
      </c>
      <c r="B27" s="90"/>
      <c r="C27" s="109">
        <f>SUM(C23:C26)</f>
        <v>34151657</v>
      </c>
      <c r="D27" s="54"/>
      <c r="E27" s="109">
        <f>SUM(E23:E26)</f>
        <v>2347982</v>
      </c>
      <c r="H27" s="66"/>
    </row>
    <row r="28" spans="1:8" ht="15.75" thickBot="1">
      <c r="A28" s="100" t="s">
        <v>18</v>
      </c>
      <c r="B28" s="90">
        <v>10</v>
      </c>
      <c r="C28" s="108">
        <v>-324683</v>
      </c>
      <c r="D28" s="51"/>
      <c r="E28" s="108">
        <v>-1241688</v>
      </c>
      <c r="H28" s="66"/>
    </row>
    <row r="29" spans="1:8" ht="15.75" thickBot="1">
      <c r="A29" s="101" t="s">
        <v>19</v>
      </c>
      <c r="B29" s="112"/>
      <c r="C29" s="110">
        <f>C27+C28</f>
        <v>33826974</v>
      </c>
      <c r="D29" s="54"/>
      <c r="E29" s="110">
        <f>E27+E28</f>
        <v>1106294</v>
      </c>
    </row>
    <row r="30" spans="1:8">
      <c r="A30" s="101" t="s">
        <v>20</v>
      </c>
      <c r="B30" s="113"/>
      <c r="C30" s="105"/>
      <c r="D30" s="51"/>
      <c r="E30" s="105"/>
    </row>
    <row r="31" spans="1:8">
      <c r="A31" s="100" t="s">
        <v>21</v>
      </c>
      <c r="B31" s="113"/>
      <c r="C31" s="108">
        <v>33769588</v>
      </c>
      <c r="D31" s="51"/>
      <c r="E31" s="108">
        <v>1092152</v>
      </c>
    </row>
    <row r="32" spans="1:8" ht="15.75" thickBot="1">
      <c r="A32" s="100" t="s">
        <v>22</v>
      </c>
      <c r="B32" s="113"/>
      <c r="C32" s="106">
        <v>57386</v>
      </c>
      <c r="D32" s="51"/>
      <c r="E32" s="106">
        <v>14142</v>
      </c>
    </row>
    <row r="33" spans="1:5" ht="15.75" thickBot="1">
      <c r="A33" s="4"/>
      <c r="B33" s="113"/>
      <c r="C33" s="111">
        <f>C31+C32</f>
        <v>33826974</v>
      </c>
      <c r="D33" s="54"/>
      <c r="E33" s="111">
        <f>E31+E32</f>
        <v>1106294</v>
      </c>
    </row>
    <row r="34" spans="1:5" ht="15.75" thickTop="1">
      <c r="A34" s="4"/>
      <c r="B34" s="113"/>
      <c r="C34" s="54"/>
      <c r="D34" s="54"/>
      <c r="E34" s="54"/>
    </row>
    <row r="35" spans="1:5">
      <c r="A35" s="4"/>
      <c r="B35" s="113"/>
      <c r="C35" s="13"/>
      <c r="D35" s="13"/>
      <c r="E35" s="13"/>
    </row>
    <row r="36" spans="1:5">
      <c r="A36" s="4"/>
      <c r="B36" s="113"/>
      <c r="C36" s="13"/>
      <c r="D36" s="13"/>
      <c r="E36" s="13"/>
    </row>
    <row r="37" spans="1:5">
      <c r="A37" s="4"/>
      <c r="B37" s="113"/>
      <c r="C37" s="13"/>
      <c r="D37" s="13"/>
      <c r="E37" s="6" t="s">
        <v>23</v>
      </c>
    </row>
    <row r="38" spans="1:5">
      <c r="A38" s="4"/>
      <c r="B38" s="113"/>
      <c r="C38" s="13"/>
      <c r="D38" s="13"/>
      <c r="E38" s="7" t="s">
        <v>24</v>
      </c>
    </row>
    <row r="39" spans="1:5">
      <c r="A39" s="4"/>
      <c r="B39" s="113"/>
      <c r="C39" s="13"/>
      <c r="D39" s="13"/>
      <c r="E39" s="7" t="s">
        <v>121</v>
      </c>
    </row>
    <row r="40" spans="1:5">
      <c r="A40" s="4"/>
      <c r="B40" s="113"/>
      <c r="C40" s="13"/>
      <c r="D40" s="13"/>
      <c r="E40" s="13"/>
    </row>
    <row r="42" spans="1:5">
      <c r="A42" s="101" t="s">
        <v>134</v>
      </c>
      <c r="B42" s="102"/>
      <c r="C42" s="12"/>
      <c r="E42" s="12"/>
    </row>
    <row r="43" spans="1:5" ht="25.5">
      <c r="A43" s="18" t="s">
        <v>25</v>
      </c>
      <c r="B43" s="90"/>
      <c r="C43" s="35"/>
      <c r="D43" s="49"/>
      <c r="E43" s="35"/>
    </row>
    <row r="44" spans="1:5" ht="26.25" thickBot="1">
      <c r="A44" s="100" t="s">
        <v>26</v>
      </c>
      <c r="B44" s="90"/>
      <c r="C44" s="106">
        <v>-581225</v>
      </c>
      <c r="D44" s="106"/>
      <c r="E44" s="43">
        <v>302642</v>
      </c>
    </row>
    <row r="45" spans="1:5" ht="26.25" thickBot="1">
      <c r="A45" s="101" t="s">
        <v>135</v>
      </c>
      <c r="B45" s="90"/>
      <c r="C45" s="114">
        <f>C44</f>
        <v>-581225</v>
      </c>
      <c r="D45" s="114"/>
      <c r="E45" s="114">
        <f>E44</f>
        <v>302642</v>
      </c>
    </row>
    <row r="46" spans="1:5" ht="15.75" thickBot="1">
      <c r="A46" s="101" t="s">
        <v>27</v>
      </c>
      <c r="B46" s="90"/>
      <c r="C46" s="115">
        <v>33245749</v>
      </c>
      <c r="D46" s="115"/>
      <c r="E46" s="39">
        <v>1408936</v>
      </c>
    </row>
    <row r="47" spans="1:5" ht="15.75" thickTop="1">
      <c r="A47" s="101" t="s">
        <v>28</v>
      </c>
      <c r="B47" s="90"/>
      <c r="C47" s="105"/>
      <c r="D47" s="105"/>
      <c r="E47" s="37"/>
    </row>
    <row r="48" spans="1:5">
      <c r="A48" s="100" t="s">
        <v>21</v>
      </c>
      <c r="B48" s="90"/>
      <c r="C48" s="108">
        <v>33056535</v>
      </c>
      <c r="D48" s="108"/>
      <c r="E48" s="37">
        <v>1386172</v>
      </c>
    </row>
    <row r="49" spans="1:5" ht="15.75" thickBot="1">
      <c r="A49" s="100" t="s">
        <v>22</v>
      </c>
      <c r="B49" s="90"/>
      <c r="C49" s="106">
        <v>189214</v>
      </c>
      <c r="D49" s="106"/>
      <c r="E49" s="43">
        <v>22764</v>
      </c>
    </row>
    <row r="50" spans="1:5" ht="15.75" thickBot="1">
      <c r="A50" s="101" t="s">
        <v>27</v>
      </c>
      <c r="B50" s="90"/>
      <c r="C50" s="111">
        <f>C48+C49</f>
        <v>33245749</v>
      </c>
      <c r="D50" s="111"/>
      <c r="E50" s="111">
        <f>E48+E49</f>
        <v>1408936</v>
      </c>
    </row>
    <row r="51" spans="1:5" ht="15.75" thickTop="1">
      <c r="A51" s="101"/>
      <c r="B51" s="90"/>
      <c r="C51" s="105"/>
      <c r="D51" s="100"/>
      <c r="E51" s="35"/>
    </row>
    <row r="52" spans="1:5">
      <c r="A52" s="101" t="s">
        <v>29</v>
      </c>
      <c r="B52" s="90"/>
      <c r="C52" s="105"/>
      <c r="D52" s="105"/>
      <c r="E52" s="37"/>
    </row>
    <row r="53" spans="1:5">
      <c r="A53" s="100" t="s">
        <v>30</v>
      </c>
      <c r="B53" s="90">
        <v>22</v>
      </c>
      <c r="C53" s="116">
        <v>412</v>
      </c>
      <c r="D53" s="116"/>
      <c r="E53" s="96">
        <v>24</v>
      </c>
    </row>
    <row r="54" spans="1:5" ht="15.75" thickBot="1">
      <c r="A54" s="100" t="s">
        <v>31</v>
      </c>
      <c r="B54" s="90">
        <v>22</v>
      </c>
      <c r="C54" s="117">
        <v>412</v>
      </c>
      <c r="D54" s="117"/>
      <c r="E54" s="97">
        <v>24</v>
      </c>
    </row>
    <row r="55" spans="1:5" ht="15.75" thickTop="1">
      <c r="C55" s="48"/>
      <c r="D55" s="49"/>
      <c r="E55" s="48"/>
    </row>
    <row r="58" spans="1:5">
      <c r="A58" s="21"/>
    </row>
    <row r="59" spans="1:5">
      <c r="A59" s="21"/>
    </row>
    <row r="60" spans="1:5">
      <c r="A60" s="19" t="s">
        <v>32</v>
      </c>
      <c r="C60" s="19" t="s">
        <v>33</v>
      </c>
      <c r="D60"/>
    </row>
    <row r="61" spans="1:5">
      <c r="A61" s="33" t="s">
        <v>118</v>
      </c>
      <c r="C61" s="33" t="s">
        <v>119</v>
      </c>
      <c r="D61"/>
    </row>
    <row r="62" spans="1:5">
      <c r="A62" s="20" t="s">
        <v>34</v>
      </c>
      <c r="C62" s="20" t="s">
        <v>35</v>
      </c>
      <c r="D62"/>
    </row>
  </sheetData>
  <mergeCells count="2">
    <mergeCell ref="A6:A9"/>
    <mergeCell ref="B6:B9"/>
  </mergeCells>
  <pageMargins left="0.7" right="0.7" top="0.75" bottom="0.75" header="0.3" footer="0.3"/>
  <pageSetup paperSize="9" scale="86" orientation="portrait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view="pageBreakPreview" zoomScaleNormal="100" zoomScaleSheetLayoutView="100" workbookViewId="0">
      <selection activeCell="C8" sqref="C8"/>
    </sheetView>
  </sheetViews>
  <sheetFormatPr defaultRowHeight="15"/>
  <cols>
    <col min="1" max="1" width="43.42578125" style="8" customWidth="1"/>
    <col min="2" max="2" width="9.140625" style="94"/>
    <col min="3" max="3" width="18.85546875" style="8" customWidth="1"/>
    <col min="4" max="4" width="3" style="8" customWidth="1"/>
    <col min="5" max="5" width="18.85546875" style="8" customWidth="1"/>
    <col min="6" max="16384" width="9.140625" style="8"/>
  </cols>
  <sheetData>
    <row r="1" spans="1:5">
      <c r="A1" s="132" t="s">
        <v>23</v>
      </c>
      <c r="B1" s="132"/>
      <c r="C1" s="132"/>
      <c r="D1" s="132"/>
      <c r="E1" s="132"/>
    </row>
    <row r="2" spans="1:5">
      <c r="A2" s="136" t="s">
        <v>71</v>
      </c>
      <c r="B2" s="136"/>
      <c r="C2" s="136"/>
      <c r="D2" s="136"/>
      <c r="E2" s="136"/>
    </row>
    <row r="3" spans="1:5">
      <c r="A3" s="136" t="s">
        <v>130</v>
      </c>
      <c r="B3" s="136"/>
      <c r="C3" s="136"/>
      <c r="D3" s="136"/>
      <c r="E3" s="136"/>
    </row>
    <row r="6" spans="1:5" ht="39">
      <c r="A6" s="133"/>
      <c r="B6" s="131"/>
      <c r="C6" s="15" t="s">
        <v>1</v>
      </c>
      <c r="D6" s="134"/>
      <c r="E6" s="15" t="s">
        <v>1</v>
      </c>
    </row>
    <row r="7" spans="1:5">
      <c r="A7" s="133"/>
      <c r="B7" s="131"/>
      <c r="C7" s="15" t="s">
        <v>122</v>
      </c>
      <c r="D7" s="134"/>
      <c r="E7" s="15" t="s">
        <v>2</v>
      </c>
    </row>
    <row r="8" spans="1:5">
      <c r="A8" s="133"/>
      <c r="B8" s="131"/>
      <c r="C8" s="15" t="s">
        <v>3</v>
      </c>
      <c r="D8" s="134"/>
      <c r="E8" s="15" t="s">
        <v>3</v>
      </c>
    </row>
    <row r="9" spans="1:5" ht="15.75" thickBot="1">
      <c r="A9" s="133"/>
      <c r="B9" s="131"/>
      <c r="C9" s="17" t="s">
        <v>4</v>
      </c>
      <c r="D9" s="134"/>
      <c r="E9" s="17" t="s">
        <v>4</v>
      </c>
    </row>
    <row r="10" spans="1:5" ht="25.5">
      <c r="A10" s="4" t="s">
        <v>72</v>
      </c>
      <c r="B10" s="89"/>
      <c r="C10" s="57"/>
      <c r="D10" s="57"/>
      <c r="E10" s="57"/>
    </row>
    <row r="11" spans="1:5">
      <c r="A11" s="100" t="s">
        <v>73</v>
      </c>
      <c r="B11" s="103"/>
      <c r="C11" s="108">
        <v>28846417</v>
      </c>
      <c r="D11" s="100"/>
      <c r="E11" s="65">
        <v>29756329</v>
      </c>
    </row>
    <row r="12" spans="1:5">
      <c r="A12" s="100" t="s">
        <v>7</v>
      </c>
      <c r="B12" s="103"/>
      <c r="C12" s="108">
        <v>-15992967</v>
      </c>
      <c r="D12" s="100"/>
      <c r="E12" s="65">
        <v>-18258485</v>
      </c>
    </row>
    <row r="13" spans="1:5">
      <c r="A13" s="100" t="s">
        <v>9</v>
      </c>
      <c r="B13" s="103"/>
      <c r="C13" s="108">
        <v>5259747</v>
      </c>
      <c r="D13" s="100"/>
      <c r="E13" s="65">
        <v>6831251</v>
      </c>
    </row>
    <row r="14" spans="1:5">
      <c r="A14" s="100" t="s">
        <v>10</v>
      </c>
      <c r="B14" s="103"/>
      <c r="C14" s="108">
        <v>-3191464</v>
      </c>
      <c r="D14" s="100"/>
      <c r="E14" s="65">
        <v>-3055066</v>
      </c>
    </row>
    <row r="15" spans="1:5" ht="51">
      <c r="A15" s="100" t="s">
        <v>136</v>
      </c>
      <c r="B15" s="103"/>
      <c r="C15" s="108">
        <v>-26936</v>
      </c>
      <c r="D15" s="100"/>
      <c r="E15" s="100">
        <v>-399</v>
      </c>
    </row>
    <row r="16" spans="1:5" ht="25.5">
      <c r="A16" s="100" t="s">
        <v>74</v>
      </c>
      <c r="B16" s="103"/>
      <c r="C16" s="108">
        <v>1355504</v>
      </c>
      <c r="D16" s="100"/>
      <c r="E16" s="65">
        <v>1734282</v>
      </c>
    </row>
    <row r="17" spans="1:5" ht="25.5">
      <c r="A17" s="100" t="s">
        <v>144</v>
      </c>
      <c r="B17" s="103"/>
      <c r="C17" s="108">
        <v>239876</v>
      </c>
      <c r="D17" s="100"/>
      <c r="E17" s="65">
        <v>-837909</v>
      </c>
    </row>
    <row r="18" spans="1:5">
      <c r="A18" s="100" t="s">
        <v>75</v>
      </c>
      <c r="B18" s="103"/>
      <c r="C18" s="108">
        <v>-3858414</v>
      </c>
      <c r="D18" s="100"/>
      <c r="E18" s="65">
        <v>-4246439</v>
      </c>
    </row>
    <row r="19" spans="1:5" ht="25.5">
      <c r="A19" s="100" t="s">
        <v>76</v>
      </c>
      <c r="B19" s="103"/>
      <c r="C19" s="108">
        <v>-3064099</v>
      </c>
      <c r="D19" s="100"/>
      <c r="E19" s="65">
        <v>-3083983</v>
      </c>
    </row>
    <row r="20" spans="1:5">
      <c r="A20" s="101" t="s">
        <v>77</v>
      </c>
      <c r="B20" s="1"/>
      <c r="C20" s="105"/>
      <c r="D20" s="101"/>
      <c r="E20" s="100"/>
    </row>
    <row r="21" spans="1:5">
      <c r="A21" s="100" t="s">
        <v>42</v>
      </c>
      <c r="B21" s="103"/>
      <c r="C21" s="108">
        <v>-628346</v>
      </c>
      <c r="D21" s="100"/>
      <c r="E21" s="65">
        <v>-58263564</v>
      </c>
    </row>
    <row r="22" spans="1:5">
      <c r="A22" s="100" t="s">
        <v>78</v>
      </c>
      <c r="B22" s="100"/>
      <c r="C22" s="108">
        <v>72625206</v>
      </c>
      <c r="D22" s="100"/>
      <c r="E22" s="65">
        <v>17432611</v>
      </c>
    </row>
    <row r="23" spans="1:5">
      <c r="A23" s="100" t="s">
        <v>79</v>
      </c>
      <c r="B23" s="103"/>
      <c r="C23" s="108">
        <v>646748</v>
      </c>
      <c r="D23" s="100"/>
      <c r="E23" s="65">
        <v>363376</v>
      </c>
    </row>
    <row r="24" spans="1:5">
      <c r="A24" s="101" t="s">
        <v>80</v>
      </c>
      <c r="B24" s="1"/>
      <c r="C24" s="105"/>
      <c r="D24" s="101"/>
      <c r="E24" s="100"/>
    </row>
    <row r="25" spans="1:5" ht="25.5">
      <c r="A25" s="100" t="s">
        <v>51</v>
      </c>
      <c r="B25" s="103"/>
      <c r="C25" s="108">
        <v>-153651</v>
      </c>
      <c r="D25" s="100"/>
      <c r="E25" s="65">
        <v>-6828761</v>
      </c>
    </row>
    <row r="26" spans="1:5">
      <c r="A26" s="100" t="s">
        <v>81</v>
      </c>
      <c r="B26" s="103"/>
      <c r="C26" s="108">
        <v>-10454471</v>
      </c>
      <c r="D26" s="100"/>
      <c r="E26" s="65">
        <v>-37749097</v>
      </c>
    </row>
    <row r="27" spans="1:5" ht="15.75" thickBot="1">
      <c r="A27" s="12" t="s">
        <v>58</v>
      </c>
      <c r="B27" s="68"/>
      <c r="C27" s="106">
        <v>257934</v>
      </c>
      <c r="D27" s="120"/>
      <c r="E27" s="76">
        <v>-154650</v>
      </c>
    </row>
    <row r="28" spans="1:5" ht="38.25">
      <c r="A28" s="101" t="s">
        <v>137</v>
      </c>
      <c r="B28" s="89"/>
      <c r="C28" s="57">
        <f>SUM(C11:C27)</f>
        <v>71861084</v>
      </c>
      <c r="D28" s="57"/>
      <c r="E28" s="57">
        <f>SUM(E11:E27)</f>
        <v>-76360504</v>
      </c>
    </row>
    <row r="29" spans="1:5" ht="15.75" thickBot="1">
      <c r="A29" s="3" t="s">
        <v>82</v>
      </c>
      <c r="B29" s="90"/>
      <c r="C29" s="52">
        <v>-115704</v>
      </c>
      <c r="D29" s="50"/>
      <c r="E29" s="52">
        <v>-179152</v>
      </c>
    </row>
    <row r="30" spans="1:5" ht="26.25" thickBot="1">
      <c r="A30" s="101" t="s">
        <v>138</v>
      </c>
      <c r="B30" s="89"/>
      <c r="C30" s="53">
        <f>C28+C29</f>
        <v>71745380</v>
      </c>
      <c r="D30" s="57"/>
      <c r="E30" s="53">
        <f>E28+E29</f>
        <v>-76539656</v>
      </c>
    </row>
    <row r="31" spans="1:5">
      <c r="A31" s="4"/>
      <c r="B31" s="89"/>
      <c r="C31" s="54"/>
      <c r="D31" s="57"/>
      <c r="E31" s="54"/>
    </row>
    <row r="32" spans="1:5">
      <c r="A32" s="4"/>
      <c r="B32" s="89"/>
      <c r="C32" s="54"/>
      <c r="D32" s="57"/>
      <c r="E32" s="54"/>
    </row>
    <row r="33" spans="1:5">
      <c r="A33" s="4"/>
      <c r="B33" s="89"/>
      <c r="C33" s="13"/>
      <c r="D33" s="25"/>
      <c r="E33" s="13"/>
    </row>
    <row r="34" spans="1:5">
      <c r="A34" s="4"/>
      <c r="B34" s="89"/>
      <c r="C34" s="13"/>
      <c r="D34" s="25"/>
      <c r="E34" s="13"/>
    </row>
    <row r="35" spans="1:5">
      <c r="A35" s="4"/>
      <c r="B35" s="90"/>
      <c r="C35" s="3"/>
      <c r="D35" s="3"/>
      <c r="E35" s="3"/>
    </row>
    <row r="36" spans="1:5">
      <c r="A36" s="132" t="s">
        <v>23</v>
      </c>
      <c r="B36" s="132"/>
      <c r="C36" s="132"/>
      <c r="D36" s="132"/>
      <c r="E36" s="132"/>
    </row>
    <row r="37" spans="1:5">
      <c r="A37" s="136" t="s">
        <v>71</v>
      </c>
      <c r="B37" s="136"/>
      <c r="C37" s="136"/>
      <c r="D37" s="136"/>
      <c r="E37" s="136"/>
    </row>
    <row r="38" spans="1:5">
      <c r="A38" s="136" t="s">
        <v>130</v>
      </c>
      <c r="B38" s="136"/>
      <c r="C38" s="136"/>
      <c r="D38" s="136"/>
      <c r="E38" s="136"/>
    </row>
    <row r="39" spans="1:5">
      <c r="A39" s="24"/>
      <c r="B39" s="92"/>
      <c r="C39" s="24"/>
      <c r="D39" s="24"/>
      <c r="E39" s="24"/>
    </row>
    <row r="40" spans="1:5">
      <c r="A40" s="24"/>
      <c r="B40" s="92"/>
      <c r="C40" s="24"/>
      <c r="D40" s="24"/>
      <c r="E40" s="24"/>
    </row>
    <row r="41" spans="1:5" ht="39">
      <c r="A41" s="133"/>
      <c r="B41" s="131"/>
      <c r="C41" s="15" t="s">
        <v>83</v>
      </c>
      <c r="D41" s="135"/>
      <c r="E41" s="15" t="s">
        <v>83</v>
      </c>
    </row>
    <row r="42" spans="1:5">
      <c r="A42" s="133"/>
      <c r="B42" s="131"/>
      <c r="C42" s="15" t="s">
        <v>122</v>
      </c>
      <c r="D42" s="135"/>
      <c r="E42" s="15" t="s">
        <v>2</v>
      </c>
    </row>
    <row r="43" spans="1:5" ht="27" thickBot="1">
      <c r="A43" s="133"/>
      <c r="B43" s="131"/>
      <c r="C43" s="17" t="s">
        <v>145</v>
      </c>
      <c r="D43" s="135"/>
      <c r="E43" s="17" t="s">
        <v>145</v>
      </c>
    </row>
    <row r="44" spans="1:5" ht="25.5">
      <c r="A44" s="4" t="s">
        <v>84</v>
      </c>
      <c r="B44" s="89"/>
      <c r="C44" s="14"/>
      <c r="D44" s="25"/>
      <c r="E44" s="14"/>
    </row>
    <row r="45" spans="1:5" ht="25.5">
      <c r="A45" s="3" t="s">
        <v>85</v>
      </c>
      <c r="B45" s="91"/>
      <c r="C45" s="122">
        <v>-67802431</v>
      </c>
      <c r="D45" s="122"/>
      <c r="E45" s="122">
        <v>-2043725</v>
      </c>
    </row>
    <row r="46" spans="1:5" ht="25.5">
      <c r="A46" s="3" t="s">
        <v>86</v>
      </c>
      <c r="B46" s="91"/>
      <c r="C46" s="122">
        <v>21217650</v>
      </c>
      <c r="D46" s="122"/>
      <c r="E46" s="122">
        <v>552000</v>
      </c>
    </row>
    <row r="47" spans="1:5" ht="25.5">
      <c r="A47" s="3" t="s">
        <v>87</v>
      </c>
      <c r="B47" s="91"/>
      <c r="C47" s="122">
        <v>-306479</v>
      </c>
      <c r="D47" s="122"/>
      <c r="E47" s="122">
        <v>-865859</v>
      </c>
    </row>
    <row r="48" spans="1:5" ht="26.25" thickBot="1">
      <c r="A48" s="3" t="s">
        <v>88</v>
      </c>
      <c r="B48" s="91"/>
      <c r="C48" s="122">
        <v>5551</v>
      </c>
      <c r="D48" s="122"/>
      <c r="E48" s="122">
        <v>87343</v>
      </c>
    </row>
    <row r="49" spans="1:5" ht="26.25" thickBot="1">
      <c r="A49" s="101" t="s">
        <v>89</v>
      </c>
      <c r="B49" s="93"/>
      <c r="C49" s="55">
        <f>SUM(C45:C48)</f>
        <v>-46885709</v>
      </c>
      <c r="D49" s="57"/>
      <c r="E49" s="55">
        <f>SUM(E45:E48)</f>
        <v>-2270241</v>
      </c>
    </row>
    <row r="50" spans="1:5">
      <c r="A50" s="4"/>
      <c r="B50" s="89"/>
      <c r="C50" s="57"/>
      <c r="D50" s="57"/>
      <c r="E50" s="57"/>
    </row>
    <row r="51" spans="1:5" ht="25.5">
      <c r="A51" s="4" t="s">
        <v>90</v>
      </c>
      <c r="B51" s="89"/>
      <c r="C51" s="50"/>
      <c r="D51" s="57"/>
      <c r="E51" s="57"/>
    </row>
    <row r="52" spans="1:5" ht="25.5">
      <c r="A52" s="100" t="s">
        <v>91</v>
      </c>
      <c r="B52" s="90"/>
      <c r="C52" s="121">
        <v>91330</v>
      </c>
      <c r="D52" s="123"/>
      <c r="E52" s="122">
        <v>1670196</v>
      </c>
    </row>
    <row r="53" spans="1:5" ht="25.5">
      <c r="A53" s="100" t="s">
        <v>92</v>
      </c>
      <c r="B53" s="90"/>
      <c r="C53" s="121">
        <v>-5561457</v>
      </c>
      <c r="D53" s="123"/>
      <c r="E53" s="122">
        <v>-3005419</v>
      </c>
    </row>
    <row r="54" spans="1:5" ht="25.5">
      <c r="A54" s="100" t="s">
        <v>93</v>
      </c>
      <c r="B54" s="90"/>
      <c r="C54" s="121" t="s">
        <v>14</v>
      </c>
      <c r="D54" s="122"/>
      <c r="E54" s="122">
        <v>2571162</v>
      </c>
    </row>
    <row r="55" spans="1:5" ht="25.5">
      <c r="A55" s="100" t="s">
        <v>94</v>
      </c>
      <c r="B55" s="90"/>
      <c r="C55" s="121" t="s">
        <v>14</v>
      </c>
      <c r="D55" s="122"/>
      <c r="E55" s="122">
        <v>-2380817</v>
      </c>
    </row>
    <row r="56" spans="1:5">
      <c r="A56" s="100" t="s">
        <v>95</v>
      </c>
      <c r="B56" s="90"/>
      <c r="C56" s="121">
        <v>-249372</v>
      </c>
      <c r="D56" s="122"/>
      <c r="E56" s="122">
        <v>-330616</v>
      </c>
    </row>
    <row r="57" spans="1:5" ht="26.25" thickBot="1">
      <c r="A57" s="100" t="s">
        <v>96</v>
      </c>
      <c r="B57" s="90"/>
      <c r="C57" s="121">
        <v>-10</v>
      </c>
      <c r="D57" s="70"/>
      <c r="E57" s="122" t="s">
        <v>14</v>
      </c>
    </row>
    <row r="58" spans="1:5" ht="26.25" thickBot="1">
      <c r="A58" s="71" t="s">
        <v>139</v>
      </c>
      <c r="B58" s="89"/>
      <c r="C58" s="55">
        <f>SUM(C52:C57)</f>
        <v>-5719509</v>
      </c>
      <c r="D58" s="57"/>
      <c r="E58" s="55">
        <f>SUM(E52:E57)</f>
        <v>-1475494</v>
      </c>
    </row>
    <row r="59" spans="1:5">
      <c r="A59" s="93"/>
      <c r="B59" s="89"/>
      <c r="C59" s="57"/>
      <c r="D59" s="57"/>
      <c r="E59" s="50"/>
    </row>
    <row r="60" spans="1:5" ht="25.5">
      <c r="A60" s="124" t="s">
        <v>140</v>
      </c>
      <c r="B60" s="89"/>
      <c r="C60" s="57">
        <f>C58+C49+C30</f>
        <v>19140162</v>
      </c>
      <c r="D60" s="57"/>
      <c r="E60" s="57">
        <f>E58+E49+E30</f>
        <v>-80285391</v>
      </c>
    </row>
    <row r="61" spans="1:5" ht="25.5">
      <c r="A61" s="91" t="s">
        <v>97</v>
      </c>
      <c r="B61" s="90"/>
      <c r="C61" s="122">
        <v>496595</v>
      </c>
      <c r="D61" s="123"/>
      <c r="E61" s="122">
        <v>25000393</v>
      </c>
    </row>
    <row r="62" spans="1:5">
      <c r="A62" s="91" t="s">
        <v>98</v>
      </c>
      <c r="B62" s="90"/>
      <c r="C62" s="122">
        <v>-1027</v>
      </c>
      <c r="D62" s="123"/>
      <c r="E62" s="122">
        <v>14966</v>
      </c>
    </row>
    <row r="63" spans="1:5" ht="26.25" thickBot="1">
      <c r="A63" s="91" t="s">
        <v>99</v>
      </c>
      <c r="B63" s="90"/>
      <c r="C63" s="52">
        <f>'ф-1'!E10</f>
        <v>656104147</v>
      </c>
      <c r="D63" s="50"/>
      <c r="E63" s="52">
        <v>382643270</v>
      </c>
    </row>
    <row r="64" spans="1:5" ht="26.25" thickBot="1">
      <c r="A64" s="93" t="s">
        <v>100</v>
      </c>
      <c r="B64" s="90"/>
      <c r="C64" s="56">
        <f>C60+C61+C62+C63</f>
        <v>675739877</v>
      </c>
      <c r="D64" s="57"/>
      <c r="E64" s="56">
        <f>E60+E61+E62+E63</f>
        <v>327373238</v>
      </c>
    </row>
    <row r="65" spans="1:5" ht="15.75" thickTop="1">
      <c r="C65" s="58"/>
      <c r="D65" s="58"/>
      <c r="E65" s="58"/>
    </row>
    <row r="70" spans="1:5" customFormat="1">
      <c r="A70" s="19" t="s">
        <v>32</v>
      </c>
      <c r="B70" s="95"/>
      <c r="C70" s="19" t="s">
        <v>33</v>
      </c>
    </row>
    <row r="71" spans="1:5" customFormat="1">
      <c r="A71" s="33" t="s">
        <v>118</v>
      </c>
      <c r="B71" s="95"/>
      <c r="C71" s="33" t="s">
        <v>119</v>
      </c>
    </row>
    <row r="72" spans="1:5" customFormat="1">
      <c r="A72" s="20" t="s">
        <v>34</v>
      </c>
      <c r="B72" s="95"/>
      <c r="C72" s="20" t="s">
        <v>35</v>
      </c>
    </row>
  </sheetData>
  <mergeCells count="12">
    <mergeCell ref="A1:E1"/>
    <mergeCell ref="A6:A9"/>
    <mergeCell ref="B6:B9"/>
    <mergeCell ref="D6:D9"/>
    <mergeCell ref="A41:A43"/>
    <mergeCell ref="B41:B43"/>
    <mergeCell ref="D41:D43"/>
    <mergeCell ref="A36:E36"/>
    <mergeCell ref="A37:E37"/>
    <mergeCell ref="A38:E38"/>
    <mergeCell ref="A3:E3"/>
    <mergeCell ref="A2:E2"/>
  </mergeCells>
  <pageMargins left="0.7" right="0.7" top="0.75" bottom="0.75" header="0.3" footer="0.3"/>
  <pageSetup paperSize="9" scale="93" orientation="portrait" r:id="rId1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115" zoomScaleNormal="100" zoomScaleSheetLayoutView="115" workbookViewId="0">
      <selection activeCell="A9" sqref="A9"/>
    </sheetView>
  </sheetViews>
  <sheetFormatPr defaultRowHeight="15"/>
  <cols>
    <col min="1" max="1" width="37.28515625" style="8" customWidth="1"/>
    <col min="2" max="2" width="14.140625" style="8" customWidth="1"/>
    <col min="3" max="3" width="1.7109375" style="8" customWidth="1"/>
    <col min="4" max="4" width="14.140625" style="8" customWidth="1"/>
    <col min="5" max="5" width="1.7109375" style="8" customWidth="1"/>
    <col min="6" max="6" width="14.140625" style="8" customWidth="1"/>
    <col min="7" max="7" width="1.7109375" style="8" customWidth="1"/>
    <col min="8" max="8" width="14.140625" style="8" customWidth="1"/>
    <col min="9" max="9" width="1.7109375" style="8" customWidth="1"/>
    <col min="10" max="10" width="14.140625" style="8" customWidth="1"/>
    <col min="11" max="11" width="1.7109375" style="8" customWidth="1"/>
    <col min="12" max="12" width="14.140625" style="8" customWidth="1"/>
    <col min="13" max="13" width="1.7109375" style="8" customWidth="1"/>
    <col min="14" max="14" width="14.140625" style="8" customWidth="1"/>
    <col min="15" max="15" width="1.7109375" style="8" customWidth="1"/>
    <col min="16" max="16" width="14.140625" style="8" customWidth="1"/>
    <col min="17" max="16384" width="9.140625" style="8"/>
  </cols>
  <sheetData>
    <row r="1" spans="1:16">
      <c r="P1" s="22" t="s">
        <v>23</v>
      </c>
    </row>
    <row r="2" spans="1:16">
      <c r="P2" s="7" t="s">
        <v>129</v>
      </c>
    </row>
    <row r="6" spans="1:16" ht="15.75" thickBot="1">
      <c r="A6" s="26" t="s">
        <v>4</v>
      </c>
      <c r="B6" s="138" t="s">
        <v>101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27"/>
      <c r="N6" s="27"/>
      <c r="O6" s="27"/>
      <c r="P6" s="27"/>
    </row>
    <row r="7" spans="1:16" ht="48" customHeight="1">
      <c r="A7" s="141"/>
      <c r="B7" s="139" t="s">
        <v>61</v>
      </c>
      <c r="C7" s="139"/>
      <c r="D7" s="139" t="s">
        <v>102</v>
      </c>
      <c r="E7" s="139"/>
      <c r="F7" s="139" t="s">
        <v>103</v>
      </c>
      <c r="G7" s="139"/>
      <c r="H7" s="139" t="s">
        <v>104</v>
      </c>
      <c r="I7" s="139"/>
      <c r="J7" s="139" t="s">
        <v>65</v>
      </c>
      <c r="K7" s="139"/>
      <c r="L7" s="139" t="s">
        <v>105</v>
      </c>
      <c r="M7" s="137"/>
      <c r="N7" s="137" t="s">
        <v>106</v>
      </c>
      <c r="O7" s="137"/>
      <c r="P7" s="137" t="s">
        <v>107</v>
      </c>
    </row>
    <row r="8" spans="1:16" ht="15.75" thickBot="1">
      <c r="A8" s="141"/>
      <c r="B8" s="138"/>
      <c r="C8" s="140"/>
      <c r="D8" s="138"/>
      <c r="E8" s="140"/>
      <c r="F8" s="138"/>
      <c r="G8" s="140"/>
      <c r="H8" s="138"/>
      <c r="I8" s="140"/>
      <c r="J8" s="138"/>
      <c r="K8" s="140"/>
      <c r="L8" s="138"/>
      <c r="M8" s="137"/>
      <c r="N8" s="138"/>
      <c r="O8" s="137"/>
      <c r="P8" s="138"/>
    </row>
    <row r="9" spans="1:16" ht="25.5">
      <c r="A9" s="28" t="s">
        <v>143</v>
      </c>
      <c r="B9" s="63">
        <v>264878471</v>
      </c>
      <c r="C9" s="64"/>
      <c r="D9" s="63">
        <v>1461271</v>
      </c>
      <c r="E9" s="64"/>
      <c r="F9" s="63">
        <v>15181181</v>
      </c>
      <c r="G9" s="64"/>
      <c r="H9" s="63">
        <v>4983111</v>
      </c>
      <c r="I9" s="64"/>
      <c r="J9" s="63">
        <v>-114644835</v>
      </c>
      <c r="K9" s="64"/>
      <c r="L9" s="63">
        <v>171859199</v>
      </c>
      <c r="M9" s="64"/>
      <c r="N9" s="63">
        <v>965244</v>
      </c>
      <c r="O9" s="64"/>
      <c r="P9" s="63">
        <v>172824443</v>
      </c>
    </row>
    <row r="10" spans="1:16">
      <c r="A10" s="26" t="s">
        <v>108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>
      <c r="A11" s="28" t="s">
        <v>109</v>
      </c>
      <c r="B11" s="59" t="s">
        <v>14</v>
      </c>
      <c r="C11" s="59"/>
      <c r="D11" s="59" t="s">
        <v>14</v>
      </c>
      <c r="E11" s="59"/>
      <c r="F11" s="59" t="s">
        <v>14</v>
      </c>
      <c r="G11" s="59"/>
      <c r="H11" s="59">
        <v>0</v>
      </c>
      <c r="I11" s="59"/>
      <c r="J11" s="59">
        <v>33769588</v>
      </c>
      <c r="K11" s="59"/>
      <c r="L11" s="59">
        <v>33769588</v>
      </c>
      <c r="M11" s="59"/>
      <c r="N11" s="59">
        <v>57386</v>
      </c>
      <c r="O11" s="59"/>
      <c r="P11" s="59">
        <v>33826974</v>
      </c>
    </row>
    <row r="12" spans="1:16">
      <c r="A12" s="26" t="s">
        <v>110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51">
      <c r="A13" s="29" t="s">
        <v>111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ht="39" thickBot="1">
      <c r="A14" s="28" t="s">
        <v>112</v>
      </c>
      <c r="B14" s="60" t="s">
        <v>14</v>
      </c>
      <c r="C14" s="59"/>
      <c r="D14" s="60" t="s">
        <v>14</v>
      </c>
      <c r="E14" s="59"/>
      <c r="F14" s="60" t="s">
        <v>14</v>
      </c>
      <c r="G14" s="59"/>
      <c r="H14" s="60">
        <v>-713053</v>
      </c>
      <c r="I14" s="59"/>
      <c r="J14" s="60">
        <v>0</v>
      </c>
      <c r="K14" s="59"/>
      <c r="L14" s="60">
        <v>-713053</v>
      </c>
      <c r="M14" s="59"/>
      <c r="N14" s="60">
        <v>131828</v>
      </c>
      <c r="O14" s="59"/>
      <c r="P14" s="60">
        <v>-581225</v>
      </c>
    </row>
    <row r="15" spans="1:16" ht="26.25" thickBot="1">
      <c r="A15" s="26" t="s">
        <v>113</v>
      </c>
      <c r="B15" s="61" t="s">
        <v>14</v>
      </c>
      <c r="C15" s="62"/>
      <c r="D15" s="61" t="s">
        <v>14</v>
      </c>
      <c r="E15" s="62"/>
      <c r="F15" s="61" t="s">
        <v>14</v>
      </c>
      <c r="G15" s="62"/>
      <c r="H15" s="61">
        <f>H14</f>
        <v>-713053</v>
      </c>
      <c r="I15" s="62"/>
      <c r="J15" s="61">
        <f>J14</f>
        <v>0</v>
      </c>
      <c r="K15" s="62"/>
      <c r="L15" s="61">
        <f>L14</f>
        <v>-713053</v>
      </c>
      <c r="M15" s="62"/>
      <c r="N15" s="61">
        <f>N14</f>
        <v>131828</v>
      </c>
      <c r="O15" s="62"/>
      <c r="P15" s="61">
        <f>P14</f>
        <v>-581225</v>
      </c>
    </row>
    <row r="16" spans="1:16" ht="21" customHeight="1" thickBot="1">
      <c r="A16" s="26" t="s">
        <v>114</v>
      </c>
      <c r="B16" s="61" t="s">
        <v>14</v>
      </c>
      <c r="C16" s="62"/>
      <c r="D16" s="61" t="s">
        <v>14</v>
      </c>
      <c r="E16" s="62"/>
      <c r="F16" s="61" t="s">
        <v>14</v>
      </c>
      <c r="G16" s="62"/>
      <c r="H16" s="61">
        <f>H15+H11</f>
        <v>-713053</v>
      </c>
      <c r="I16" s="62"/>
      <c r="J16" s="61">
        <f>J15+J11</f>
        <v>33769588</v>
      </c>
      <c r="K16" s="62"/>
      <c r="L16" s="61">
        <f>L15+L11</f>
        <v>33056535</v>
      </c>
      <c r="M16" s="62"/>
      <c r="N16" s="61">
        <f>N15+N11</f>
        <v>189214</v>
      </c>
      <c r="O16" s="62"/>
      <c r="P16" s="61">
        <f>P15+P11</f>
        <v>33245749</v>
      </c>
    </row>
    <row r="17" spans="1:16" ht="26.25" thickBot="1">
      <c r="A17" s="26" t="s">
        <v>128</v>
      </c>
      <c r="B17" s="78">
        <v>264878471</v>
      </c>
      <c r="C17" s="77"/>
      <c r="D17" s="78">
        <v>1461271</v>
      </c>
      <c r="E17" s="77"/>
      <c r="F17" s="78">
        <v>15181181</v>
      </c>
      <c r="G17" s="77"/>
      <c r="H17" s="78">
        <f>H9+H16</f>
        <v>4270058</v>
      </c>
      <c r="I17" s="77"/>
      <c r="J17" s="78">
        <f>J9+J16</f>
        <v>-80875247</v>
      </c>
      <c r="K17" s="77"/>
      <c r="L17" s="78">
        <f>L9+L16</f>
        <v>204915734</v>
      </c>
      <c r="M17" s="77"/>
      <c r="N17" s="78">
        <f>N9+N16</f>
        <v>1154458</v>
      </c>
      <c r="O17" s="77"/>
      <c r="P17" s="78">
        <f>P9+P16</f>
        <v>206070192</v>
      </c>
    </row>
    <row r="18" spans="1:16" ht="15.75" thickTop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22" spans="1:16" customFormat="1">
      <c r="A22" s="19" t="s">
        <v>32</v>
      </c>
      <c r="C22" s="19" t="s">
        <v>33</v>
      </c>
    </row>
    <row r="23" spans="1:16" customFormat="1">
      <c r="A23" s="19" t="s">
        <v>118</v>
      </c>
      <c r="C23" s="19" t="s">
        <v>119</v>
      </c>
    </row>
    <row r="24" spans="1:16" customFormat="1">
      <c r="A24" s="20" t="s">
        <v>34</v>
      </c>
      <c r="C24" s="20" t="s">
        <v>35</v>
      </c>
    </row>
  </sheetData>
  <mergeCells count="17">
    <mergeCell ref="B6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P7:P8"/>
    <mergeCell ref="J7:J8"/>
    <mergeCell ref="K7:K8"/>
    <mergeCell ref="L7:L8"/>
    <mergeCell ref="M7:M8"/>
    <mergeCell ref="N7:N8"/>
    <mergeCell ref="O7:O8"/>
  </mergeCells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Normal="100" zoomScaleSheetLayoutView="100" workbookViewId="0">
      <selection activeCell="A17" sqref="A17"/>
    </sheetView>
  </sheetViews>
  <sheetFormatPr defaultRowHeight="15"/>
  <cols>
    <col min="1" max="1" width="45.85546875" style="9" customWidth="1"/>
    <col min="2" max="2" width="16.7109375" style="9" customWidth="1"/>
    <col min="3" max="3" width="2" style="9" customWidth="1"/>
    <col min="4" max="4" width="16.7109375" style="9" customWidth="1"/>
    <col min="5" max="5" width="2" style="9" customWidth="1"/>
    <col min="6" max="6" width="16.7109375" style="9" customWidth="1"/>
    <col min="7" max="7" width="2" style="9" customWidth="1"/>
    <col min="8" max="8" width="16.7109375" style="9" customWidth="1"/>
    <col min="9" max="9" width="2" style="9" customWidth="1"/>
    <col min="10" max="10" width="16.7109375" style="9" customWidth="1"/>
    <col min="11" max="11" width="2" style="9" customWidth="1"/>
    <col min="12" max="12" width="16.7109375" style="9" customWidth="1"/>
    <col min="13" max="13" width="2" style="9" customWidth="1"/>
    <col min="14" max="14" width="16.7109375" style="9" customWidth="1"/>
    <col min="15" max="15" width="2" style="9" customWidth="1"/>
    <col min="16" max="16" width="16.7109375" style="9" customWidth="1"/>
    <col min="17" max="16384" width="9.140625" style="9"/>
  </cols>
  <sheetData>
    <row r="1" spans="1:17">
      <c r="P1" s="22" t="s">
        <v>23</v>
      </c>
    </row>
    <row r="2" spans="1:17">
      <c r="P2" s="7" t="s">
        <v>129</v>
      </c>
    </row>
    <row r="3" spans="1:17">
      <c r="P3" s="7"/>
    </row>
    <row r="7" spans="1:17" ht="15.75" thickBot="1">
      <c r="A7" s="31" t="s">
        <v>4</v>
      </c>
      <c r="B7" s="147" t="s">
        <v>101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32"/>
      <c r="N7" s="32"/>
      <c r="O7" s="32"/>
      <c r="P7" s="32"/>
      <c r="Q7" s="19"/>
    </row>
    <row r="8" spans="1:17">
      <c r="A8" s="148"/>
      <c r="B8" s="145" t="s">
        <v>61</v>
      </c>
      <c r="C8" s="145"/>
      <c r="D8" s="145" t="s">
        <v>62</v>
      </c>
      <c r="E8" s="145"/>
      <c r="F8" s="145" t="s">
        <v>103</v>
      </c>
      <c r="G8" s="145"/>
      <c r="H8" s="145" t="s">
        <v>104</v>
      </c>
      <c r="I8" s="145"/>
      <c r="J8" s="145" t="s">
        <v>65</v>
      </c>
      <c r="K8" s="145"/>
      <c r="L8" s="145" t="s">
        <v>105</v>
      </c>
      <c r="M8" s="143"/>
      <c r="N8" s="143" t="s">
        <v>106</v>
      </c>
      <c r="O8" s="143"/>
      <c r="P8" s="143" t="s">
        <v>107</v>
      </c>
      <c r="Q8" s="142"/>
    </row>
    <row r="9" spans="1:17" ht="23.25" customHeight="1" thickBot="1">
      <c r="A9" s="148"/>
      <c r="B9" s="144"/>
      <c r="C9" s="146"/>
      <c r="D9" s="144"/>
      <c r="E9" s="146"/>
      <c r="F9" s="144"/>
      <c r="G9" s="146"/>
      <c r="H9" s="144"/>
      <c r="I9" s="146"/>
      <c r="J9" s="144"/>
      <c r="K9" s="146"/>
      <c r="L9" s="144"/>
      <c r="M9" s="143"/>
      <c r="N9" s="144"/>
      <c r="O9" s="143"/>
      <c r="P9" s="144"/>
      <c r="Q9" s="142"/>
    </row>
    <row r="10" spans="1:17">
      <c r="A10" s="34" t="s">
        <v>142</v>
      </c>
      <c r="B10" s="81">
        <v>167878470</v>
      </c>
      <c r="C10" s="82"/>
      <c r="D10" s="81">
        <v>1461271</v>
      </c>
      <c r="E10" s="82"/>
      <c r="F10" s="81">
        <v>15181181</v>
      </c>
      <c r="G10" s="82"/>
      <c r="H10" s="81">
        <v>7525783</v>
      </c>
      <c r="I10" s="82"/>
      <c r="J10" s="81">
        <v>-47010566</v>
      </c>
      <c r="K10" s="82"/>
      <c r="L10" s="81">
        <f>B10+D10+F10+H10+J10</f>
        <v>145036139</v>
      </c>
      <c r="M10" s="82"/>
      <c r="N10" s="81">
        <v>917779</v>
      </c>
      <c r="O10" s="82"/>
      <c r="P10" s="81">
        <f>L10+N10</f>
        <v>145953918</v>
      </c>
      <c r="Q10" s="34"/>
    </row>
    <row r="11" spans="1:17">
      <c r="A11" s="31" t="s">
        <v>108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19"/>
    </row>
    <row r="12" spans="1:17">
      <c r="A12" s="34" t="s">
        <v>109</v>
      </c>
      <c r="B12" s="83" t="s">
        <v>14</v>
      </c>
      <c r="C12" s="83"/>
      <c r="D12" s="83" t="s">
        <v>14</v>
      </c>
      <c r="E12" s="83"/>
      <c r="F12" s="83" t="s">
        <v>14</v>
      </c>
      <c r="G12" s="83"/>
      <c r="H12" s="83">
        <v>0</v>
      </c>
      <c r="I12" s="83"/>
      <c r="J12" s="83">
        <v>1092152</v>
      </c>
      <c r="K12" s="83"/>
      <c r="L12" s="83">
        <f>J12</f>
        <v>1092152</v>
      </c>
      <c r="M12" s="83"/>
      <c r="N12" s="83">
        <v>14142</v>
      </c>
      <c r="O12" s="83"/>
      <c r="P12" s="83">
        <f>L12+N12</f>
        <v>1106294</v>
      </c>
      <c r="Q12" s="19"/>
    </row>
    <row r="13" spans="1:17">
      <c r="A13" s="31" t="s">
        <v>110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19"/>
    </row>
    <row r="14" spans="1:17" ht="36">
      <c r="A14" s="30" t="s">
        <v>111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19"/>
    </row>
    <row r="15" spans="1:17" ht="24.75" thickBot="1">
      <c r="A15" s="5" t="s">
        <v>115</v>
      </c>
      <c r="B15" s="84" t="s">
        <v>14</v>
      </c>
      <c r="C15" s="83"/>
      <c r="D15" s="84" t="s">
        <v>14</v>
      </c>
      <c r="E15" s="83"/>
      <c r="F15" s="84" t="s">
        <v>14</v>
      </c>
      <c r="G15" s="83"/>
      <c r="H15" s="84">
        <v>294020</v>
      </c>
      <c r="I15" s="83"/>
      <c r="J15" s="84">
        <v>0</v>
      </c>
      <c r="K15" s="83"/>
      <c r="L15" s="84">
        <f>H15</f>
        <v>294020</v>
      </c>
      <c r="M15" s="83"/>
      <c r="N15" s="84">
        <v>8622</v>
      </c>
      <c r="O15" s="83"/>
      <c r="P15" s="84">
        <f>L15+N15</f>
        <v>302642</v>
      </c>
      <c r="Q15" s="19"/>
    </row>
    <row r="16" spans="1:17" ht="15.75" thickBot="1">
      <c r="A16" s="31" t="s">
        <v>141</v>
      </c>
      <c r="B16" s="85" t="s">
        <v>14</v>
      </c>
      <c r="C16" s="86"/>
      <c r="D16" s="85" t="s">
        <v>14</v>
      </c>
      <c r="E16" s="86"/>
      <c r="F16" s="85" t="s">
        <v>14</v>
      </c>
      <c r="G16" s="86"/>
      <c r="H16" s="126">
        <f>H15</f>
        <v>294020</v>
      </c>
      <c r="I16" s="88"/>
      <c r="J16" s="126">
        <f>J15</f>
        <v>0</v>
      </c>
      <c r="K16" s="88"/>
      <c r="L16" s="126">
        <f>L15</f>
        <v>294020</v>
      </c>
      <c r="M16" s="88"/>
      <c r="N16" s="126">
        <f>N15</f>
        <v>8622</v>
      </c>
      <c r="O16" s="88"/>
      <c r="P16" s="126">
        <f>P15</f>
        <v>302642</v>
      </c>
      <c r="Q16" s="19"/>
    </row>
    <row r="17" spans="1:17" ht="15.75" thickBot="1">
      <c r="A17" s="31" t="s">
        <v>114</v>
      </c>
      <c r="B17" s="85" t="s">
        <v>14</v>
      </c>
      <c r="C17" s="86"/>
      <c r="D17" s="85" t="s">
        <v>14</v>
      </c>
      <c r="E17" s="86"/>
      <c r="F17" s="85" t="s">
        <v>14</v>
      </c>
      <c r="G17" s="86"/>
      <c r="H17" s="127">
        <f>H16+H12</f>
        <v>294020</v>
      </c>
      <c r="I17" s="88"/>
      <c r="J17" s="127">
        <f>J16+J12</f>
        <v>1092152</v>
      </c>
      <c r="K17" s="88"/>
      <c r="L17" s="127">
        <f>L16+L12</f>
        <v>1386172</v>
      </c>
      <c r="M17" s="88"/>
      <c r="N17" s="127">
        <f>N16+N12</f>
        <v>22764</v>
      </c>
      <c r="O17" s="88"/>
      <c r="P17" s="127">
        <f>P16+P12</f>
        <v>1408936</v>
      </c>
      <c r="Q17" s="19"/>
    </row>
    <row r="18" spans="1:17" ht="15.75" thickBot="1">
      <c r="A18" s="31" t="s">
        <v>127</v>
      </c>
      <c r="B18" s="87">
        <v>167878470</v>
      </c>
      <c r="C18" s="88"/>
      <c r="D18" s="87">
        <v>1461271</v>
      </c>
      <c r="E18" s="88"/>
      <c r="F18" s="87">
        <v>15181181</v>
      </c>
      <c r="G18" s="88"/>
      <c r="H18" s="125">
        <f>H10+H17</f>
        <v>7819803</v>
      </c>
      <c r="I18" s="88"/>
      <c r="J18" s="125">
        <f>J10+J17</f>
        <v>-45918414</v>
      </c>
      <c r="K18" s="88"/>
      <c r="L18" s="125">
        <f>L10+L17</f>
        <v>146422311</v>
      </c>
      <c r="M18" s="88"/>
      <c r="N18" s="125">
        <f>N10+N17</f>
        <v>940543</v>
      </c>
      <c r="O18" s="88"/>
      <c r="P18" s="125">
        <f>P10+P17</f>
        <v>147362854</v>
      </c>
      <c r="Q18" s="142"/>
    </row>
    <row r="19" spans="1:17" ht="15.75" thickTop="1">
      <c r="A19" s="31"/>
      <c r="Q19" s="142"/>
    </row>
    <row r="20" spans="1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1:17">
      <c r="B21" s="80"/>
      <c r="D21" s="80"/>
      <c r="F21" s="80"/>
      <c r="H21" s="80"/>
      <c r="J21" s="80"/>
      <c r="L21" s="80"/>
      <c r="N21" s="80"/>
      <c r="P21" s="80"/>
    </row>
    <row r="24" spans="1:17" customFormat="1">
      <c r="A24" s="19" t="s">
        <v>32</v>
      </c>
      <c r="C24" s="19" t="s">
        <v>33</v>
      </c>
    </row>
    <row r="25" spans="1:17" customFormat="1">
      <c r="A25" s="19" t="s">
        <v>118</v>
      </c>
      <c r="C25" s="19" t="s">
        <v>119</v>
      </c>
    </row>
    <row r="26" spans="1:17" customFormat="1">
      <c r="A26" s="20" t="s">
        <v>34</v>
      </c>
      <c r="C26" s="20" t="s">
        <v>35</v>
      </c>
    </row>
  </sheetData>
  <mergeCells count="19">
    <mergeCell ref="B7:L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Q18:Q19"/>
    <mergeCell ref="P8:P9"/>
    <mergeCell ref="Q8:Q9"/>
    <mergeCell ref="J8:J9"/>
    <mergeCell ref="K8:K9"/>
    <mergeCell ref="L8:L9"/>
    <mergeCell ref="M8:M9"/>
    <mergeCell ref="N8:N9"/>
    <mergeCell ref="O8:O9"/>
  </mergeCells>
  <pageMargins left="0.7" right="0.7" top="0.75" bottom="0.75" header="0.3" footer="0.3"/>
  <pageSetup paperSize="9" scale="67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ф-1</vt:lpstr>
      <vt:lpstr>ф-2</vt:lpstr>
      <vt:lpstr>ф-3</vt:lpstr>
      <vt:lpstr>ф-4_2021</vt:lpstr>
      <vt:lpstr>ф-4_2020</vt:lpstr>
      <vt:lpstr>'ф-4_2020'!Область_печати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Gaukhartas-5</dc:creator>
  <cp:lastModifiedBy>Сапцина Татьяна Васильевна</cp:lastModifiedBy>
  <dcterms:created xsi:type="dcterms:W3CDTF">2020-05-29T11:13:39Z</dcterms:created>
  <dcterms:modified xsi:type="dcterms:W3CDTF">2021-05-28T10:11:21Z</dcterms:modified>
</cp:coreProperties>
</file>