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eitkulova\Documents\2023\2 кв 23\"/>
    </mc:Choice>
  </mc:AlternateContent>
  <xr:revisionPtr revIDLastSave="0" documentId="13_ncr:1_{834B20B5-CED2-4549-9156-1FFE36012A6A}" xr6:coauthVersionLast="47" xr6:coauthVersionMax="47" xr10:uidLastSave="{00000000-0000-0000-0000-000000000000}"/>
  <bookViews>
    <workbookView xWindow="-110" yWindow="-110" windowWidth="19420" windowHeight="10420" tabRatio="832" activeTab="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8" l="1"/>
  <c r="D46" i="13" l="1"/>
  <c r="D40" i="13"/>
  <c r="E11" i="12"/>
  <c r="E16" i="12" s="1"/>
  <c r="E23" i="12" s="1"/>
  <c r="E26" i="12" s="1"/>
  <c r="E29" i="12" s="1"/>
  <c r="E31" i="8"/>
  <c r="D31" i="8"/>
  <c r="E40" i="8"/>
  <c r="D40" i="8"/>
  <c r="D27" i="13"/>
  <c r="D21" i="8"/>
  <c r="D11" i="12"/>
  <c r="D16" i="12" s="1"/>
  <c r="D23" i="12" s="1"/>
  <c r="D26" i="12" s="1"/>
  <c r="D29" i="12" s="1"/>
  <c r="E46" i="13"/>
  <c r="E40" i="13"/>
  <c r="E34" i="13"/>
  <c r="D34" i="13"/>
  <c r="E27" i="13"/>
  <c r="E17" i="13"/>
  <c r="D17" i="13"/>
  <c r="E42" i="8" l="1"/>
  <c r="E49" i="8" s="1"/>
  <c r="D42" i="8"/>
  <c r="D49" i="8" s="1"/>
  <c r="E28" i="13"/>
  <c r="E47" i="13"/>
  <c r="E48" i="13" s="1"/>
  <c r="D47" i="13"/>
  <c r="D48" i="13" s="1"/>
  <c r="D28" i="13"/>
</calcChain>
</file>

<file path=xl/sharedStrings.xml><?xml version="1.0" encoding="utf-8"?>
<sst xmlns="http://schemas.openxmlformats.org/spreadsheetml/2006/main" count="174" uniqueCount="118">
  <si>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</si>
  <si>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</si>
  <si>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</si>
  <si>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</si>
  <si>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</si>
  <si>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</si>
  <si>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</si>
  <si>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</si>
  <si>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</si>
  <si>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</si>
  <si>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ДЕНЕЖНЫЕ ПОТОКИ ОТ ИНВЕСТИЦИОННОЙ ДЕЯТЕЛЬНОСТИ:</t>
  </si>
  <si>
    <t>Приобретение основных средств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</si>
  <si>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</si>
  <si>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</si>
  <si>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</si>
  <si>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</si>
  <si>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</si>
  <si>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</si>
  <si>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</si>
  <si>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</si>
  <si>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</si>
  <si>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</si>
  <si>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</si>
  <si>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</si>
  <si>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</si>
  <si>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</si>
  <si>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</si>
  <si>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</si>
  <si>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</si>
  <si>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</si>
  <si>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</si>
  <si>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</si>
  <si>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</si>
  <si>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</si>
  <si>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</si>
  <si>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</si>
  <si>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</si>
  <si>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</si>
  <si>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</si>
  <si>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</si>
  <si>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</si>
  <si>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</si>
  <si>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</si>
  <si>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</si>
  <si>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</si>
  <si>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</si>
  <si>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</si>
  <si>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</si>
  <si>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</si>
  <si>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Сейткулова М.А.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</si>
  <si>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</si>
  <si>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</si>
  <si>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</si>
  <si>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</si>
  <si>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</si>
  <si>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</si>
  <si>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</si>
  <si>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</si>
  <si>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</si>
  <si>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</si>
  <si>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</si>
  <si>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</si>
  <si>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</si>
  <si>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</si>
  <si>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</si>
  <si>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</si>
  <si>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В тыс. тенге</t>
  </si>
  <si>
    <t>2022 года</t>
  </si>
  <si>
    <t>31 декабря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</si>
  <si>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</si>
  <si>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</si>
  <si>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</si>
  <si>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</si>
  <si>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</si>
  <si>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</si>
  <si>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Итого краткосрочные обязательства</t>
  </si>
  <si>
    <t>ИТОГО ОБЯЗАТЕЛЬСТВА</t>
  </si>
  <si>
    <t>Прочие операционные доходы/(расходы)</t>
  </si>
  <si>
    <t>Восстановление/(убытки) от обесценения 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</si>
  <si>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</si>
  <si>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</si>
  <si>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</si>
  <si>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</si>
  <si>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</si>
  <si>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</si>
  <si>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</si>
  <si>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Погашение займа связанной стороне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</si>
  <si>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</si>
  <si>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</si>
  <si>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</si>
  <si>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</si>
  <si>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</si>
  <si>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</si>
  <si>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</si>
  <si>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31 декабря 2021 года</t>
  </si>
  <si>
    <t>Дисконт по займам полученным от акционера</t>
  </si>
  <si>
    <t>Базовая и разводненная прибыль на акцию в тенге</t>
  </si>
  <si>
    <t>Предоставление займа связанной стороне</t>
  </si>
  <si>
    <t>Акционерное общество "AltynEx Company"</t>
  </si>
  <si>
    <t>Алимова Ю.С.</t>
  </si>
  <si>
    <t>2023 года</t>
  </si>
  <si>
    <t>31 декабря 2022 года</t>
  </si>
  <si>
    <t>Прибыль за период</t>
  </si>
  <si>
    <t>Прочий совокупный доход за период</t>
  </si>
  <si>
    <t>Погашение займов, полученных третьими сторонами</t>
  </si>
  <si>
    <t>8,10,11,13,14</t>
  </si>
  <si>
    <t>Доходы/(расходы) по курсовой разнице нетто</t>
  </si>
  <si>
    <t>Восстановление/ (убытки) от обесценения нефинансовых активов</t>
  </si>
  <si>
    <t>Обязательства по корпоративному отложенному подоходному налогу</t>
  </si>
  <si>
    <t>30 июня</t>
  </si>
  <si>
    <t xml:space="preserve">               Консолидированный отчет о финансовом положении по состоянию на 30 июня 2023 года</t>
  </si>
  <si>
    <t>Консолидированный отчет о прибылях и убытках и прочем совокупном доходе за период закончившийся 30 июня 2023 года</t>
  </si>
  <si>
    <t xml:space="preserve">                   Консолидированный отчет о движении денежных средств за период, закончившийся 30 июня 2023 года</t>
  </si>
  <si>
    <t xml:space="preserve">                   Консолидированный отчет об изменениях в капитале за период, закончившийся 30 июня 2023 года</t>
  </si>
  <si>
    <t>30 июня 2023 года</t>
  </si>
  <si>
    <t>6 мес 2023 год</t>
  </si>
  <si>
    <t>6 мес  2022 год</t>
  </si>
  <si>
    <t>Погашение займов, полученных связанными сторонами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</si>
</sst>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9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2" fillId="2" borderId="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vertical="top"/>
    </xf>
    <xf numFmtId="3" fontId="21" fillId="0" borderId="0" xfId="0" applyNumberFormat="1" applyFont="1"/>
    <xf numFmtId="0" fontId="24" fillId="0" borderId="1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5" fillId="0" borderId="0" xfId="1" applyFont="1"/>
    <xf numFmtId="0" fontId="26" fillId="0" borderId="0" xfId="0" applyFont="1"/>
    <xf numFmtId="0" fontId="24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/>
    <xf numFmtId="0" fontId="27" fillId="0" borderId="0" xfId="1" applyFont="1"/>
    <xf numFmtId="0" fontId="28" fillId="0" borderId="0" xfId="0" applyFont="1"/>
    <xf numFmtId="166" fontId="25" fillId="0" borderId="0" xfId="0" applyNumberFormat="1" applyFont="1"/>
    <xf numFmtId="3" fontId="19" fillId="0" borderId="1" xfId="0" applyNumberFormat="1" applyFont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11" fillId="2" borderId="5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5" fillId="0" borderId="0" xfId="0" applyNumberFormat="1" applyFont="1"/>
  </cellXfs>
  <cellStyles count="21">
    <cellStyle name="Comma 10" xfId="3" xr:uid="{00000000-0005-0000-0000-000000000000}"/>
    <cellStyle name="Comma 10 2" xfId="10" xr:uid="{00000000-0005-0000-0000-000001000000}"/>
    <cellStyle name="Comma 10 3" xfId="15" xr:uid="{00000000-0005-0000-0000-000002000000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3" xfId="14" xr:uid="{00000000-0005-0000-0000-000007000000}"/>
    <cellStyle name="Comma 2 2 2 2" xfId="6" xr:uid="{00000000-0005-0000-0000-000008000000}"/>
    <cellStyle name="Comma 3" xfId="19" xr:uid="{00000000-0005-0000-0000-000009000000}"/>
    <cellStyle name="Comma 3 3 2" xfId="4" xr:uid="{00000000-0005-0000-0000-00000A000000}"/>
    <cellStyle name="Comma 3 3 2 2" xfId="11" xr:uid="{00000000-0005-0000-0000-00000B000000}"/>
    <cellStyle name="Comma 3 3 2 3" xfId="16" xr:uid="{00000000-0005-0000-0000-00000C000000}"/>
    <cellStyle name="Normal 2 10 3" xfId="5" xr:uid="{00000000-0005-0000-0000-00000D000000}"/>
    <cellStyle name="Normal 2 10 3 2" xfId="12" xr:uid="{00000000-0005-0000-0000-00000E000000}"/>
    <cellStyle name="Normal 2 10 3 3" xfId="17" xr:uid="{00000000-0005-0000-0000-00000F000000}"/>
    <cellStyle name="Normal 3" xfId="20" xr:uid="{00000000-0005-0000-0000-000010000000}"/>
    <cellStyle name="Percent 18 2" xfId="8" xr:uid="{00000000-0005-0000-0000-000011000000}"/>
    <cellStyle name="Обычный" xfId="0" builtinId="0"/>
    <cellStyle name="Финансовый" xfId="1" builtinId="3"/>
    <cellStyle name="Финансовый 2 4" xfId="18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54"/>
  <sheetViews>
    <sheetView workbookViewId="0">
      <selection activeCell="B54" sqref="B54"/>
    </sheetView>
  </sheetViews>
  <sheetFormatPr defaultColWidth="9.109375" defaultRowHeight="10.5" x14ac:dyDescent="0.25"/>
  <cols>
    <col min="1" max="1" width="9.109375" style="79"/>
    <col min="2" max="2" width="56.6640625" style="79" customWidth="1"/>
    <col min="3" max="3" width="9.44140625" style="80" customWidth="1"/>
    <col min="4" max="4" width="13.77734375" style="79" customWidth="1"/>
    <col min="5" max="5" width="12.109375" style="79" customWidth="1"/>
    <col min="6" max="6" width="10.109375" style="79" bestFit="1" customWidth="1"/>
    <col min="7" max="7" width="9.88671875" style="79" bestFit="1" customWidth="1"/>
    <col min="8" max="16384" width="9.109375" style="79"/>
  </cols>
  <sheetData>
    <row r="1" spans="1:5" ht="14" x14ac:dyDescent="0.3">
      <c r="A1" s="78"/>
    </row>
    <row r="2" spans="1:5" ht="14" x14ac:dyDescent="0.3">
      <c r="B2" s="108" t="s">
        <v>98</v>
      </c>
      <c r="C2" s="108"/>
      <c r="D2" s="108"/>
      <c r="E2" s="108"/>
    </row>
    <row r="3" spans="1:5" s="82" customFormat="1" x14ac:dyDescent="0.25">
      <c r="C3" s="83"/>
    </row>
    <row r="4" spans="1:5" ht="27.75" customHeight="1" x14ac:dyDescent="0.3">
      <c r="B4" s="103" t="s">
        <v>110</v>
      </c>
      <c r="C4" s="103"/>
      <c r="D4" s="103"/>
      <c r="E4" s="103"/>
    </row>
    <row r="6" spans="1:5" ht="11" thickBot="1" x14ac:dyDescent="0.3"/>
    <row r="7" spans="1:5" ht="22.5" customHeight="1" thickTop="1" x14ac:dyDescent="0.25">
      <c r="B7" s="104" t="s">
        <v>66</v>
      </c>
      <c r="C7" s="106" t="s">
        <v>14</v>
      </c>
      <c r="D7" s="22" t="s">
        <v>109</v>
      </c>
      <c r="E7" s="101" t="s">
        <v>68</v>
      </c>
    </row>
    <row r="8" spans="1:5" ht="12" thickBot="1" x14ac:dyDescent="0.3">
      <c r="B8" s="105"/>
      <c r="C8" s="107"/>
      <c r="D8" s="23" t="s">
        <v>100</v>
      </c>
      <c r="E8" s="100" t="s">
        <v>67</v>
      </c>
    </row>
    <row r="9" spans="1:5" ht="14.5" thickTop="1" x14ac:dyDescent="0.3">
      <c r="B9" s="24" t="s">
        <v>69</v>
      </c>
      <c r="C9" s="84"/>
      <c r="D9" s="84"/>
      <c r="E9" s="25"/>
    </row>
    <row r="10" spans="1:5" ht="14" x14ac:dyDescent="0.3">
      <c r="B10" s="24" t="s">
        <v>29</v>
      </c>
      <c r="C10" s="84"/>
      <c r="D10" s="84"/>
      <c r="E10" s="25"/>
    </row>
    <row r="11" spans="1:5" ht="11.5" x14ac:dyDescent="0.25">
      <c r="B11" s="26" t="s">
        <v>0</v>
      </c>
      <c r="C11" s="27">
        <v>5</v>
      </c>
      <c r="D11" s="57">
        <v>1969230</v>
      </c>
      <c r="E11" s="15">
        <v>3171338</v>
      </c>
    </row>
    <row r="12" spans="1:5" ht="11.5" x14ac:dyDescent="0.25">
      <c r="B12" s="26" t="s">
        <v>25</v>
      </c>
      <c r="C12" s="27">
        <v>6</v>
      </c>
      <c r="D12" s="57">
        <v>12383610</v>
      </c>
      <c r="E12" s="15">
        <v>11737720</v>
      </c>
    </row>
    <row r="13" spans="1:5" ht="14.25" customHeight="1" x14ac:dyDescent="0.25">
      <c r="B13" s="26" t="s">
        <v>30</v>
      </c>
      <c r="C13" s="27">
        <v>7</v>
      </c>
      <c r="D13" s="57">
        <v>345519</v>
      </c>
      <c r="E13" s="15">
        <v>306584</v>
      </c>
    </row>
    <row r="14" spans="1:5" ht="22.75" customHeight="1" x14ac:dyDescent="0.25">
      <c r="B14" s="26" t="s">
        <v>42</v>
      </c>
      <c r="C14" s="27">
        <v>8</v>
      </c>
      <c r="D14" s="57">
        <v>2660047</v>
      </c>
      <c r="E14" s="15">
        <v>2709752</v>
      </c>
    </row>
    <row r="15" spans="1:5" ht="11.5" x14ac:dyDescent="0.25">
      <c r="B15" s="26" t="s">
        <v>34</v>
      </c>
      <c r="C15" s="27">
        <v>12</v>
      </c>
      <c r="D15" s="57">
        <v>368735</v>
      </c>
      <c r="E15" s="15">
        <v>539588</v>
      </c>
    </row>
    <row r="16" spans="1:5" s="78" customFormat="1" ht="14.5" thickBot="1" x14ac:dyDescent="0.35">
      <c r="B16" s="26" t="s">
        <v>50</v>
      </c>
      <c r="C16" s="27"/>
      <c r="D16" s="66" t="s">
        <v>63</v>
      </c>
      <c r="E16" s="66" t="s">
        <v>63</v>
      </c>
    </row>
    <row r="17" spans="2:7" ht="12" thickBot="1" x14ac:dyDescent="0.3">
      <c r="B17" s="28" t="s">
        <v>31</v>
      </c>
      <c r="C17" s="29"/>
      <c r="D17" s="58">
        <f>SUM(D11:D16)</f>
        <v>17727141</v>
      </c>
      <c r="E17" s="58">
        <f>SUM(E11:E16)</f>
        <v>18464982</v>
      </c>
    </row>
    <row r="18" spans="2:7" ht="14" x14ac:dyDescent="0.25">
      <c r="B18" s="85"/>
      <c r="C18" s="27"/>
      <c r="D18" s="57"/>
      <c r="E18" s="15"/>
    </row>
    <row r="19" spans="2:7" ht="11.5" x14ac:dyDescent="0.25">
      <c r="B19" s="24" t="s">
        <v>32</v>
      </c>
      <c r="C19" s="27"/>
      <c r="D19" s="57"/>
      <c r="E19" s="15"/>
    </row>
    <row r="20" spans="2:7" ht="11.5" x14ac:dyDescent="0.25">
      <c r="B20" s="26" t="s">
        <v>51</v>
      </c>
      <c r="C20" s="27">
        <v>9</v>
      </c>
      <c r="D20" s="59">
        <v>6820248</v>
      </c>
      <c r="E20" s="60">
        <v>6700172</v>
      </c>
      <c r="G20" s="86"/>
    </row>
    <row r="21" spans="2:7" ht="11.5" x14ac:dyDescent="0.25">
      <c r="B21" s="26" t="s">
        <v>33</v>
      </c>
      <c r="C21" s="27">
        <v>10</v>
      </c>
      <c r="D21" s="59">
        <v>3824235</v>
      </c>
      <c r="E21" s="15">
        <v>3432768</v>
      </c>
    </row>
    <row r="22" spans="2:7" ht="11.5" x14ac:dyDescent="0.25">
      <c r="B22" s="26" t="s">
        <v>43</v>
      </c>
      <c r="C22" s="27">
        <v>11</v>
      </c>
      <c r="D22" s="59">
        <v>177605</v>
      </c>
      <c r="E22" s="60">
        <v>103059</v>
      </c>
    </row>
    <row r="23" spans="2:7" ht="11.5" x14ac:dyDescent="0.25">
      <c r="B23" s="26" t="s">
        <v>70</v>
      </c>
      <c r="C23" s="27">
        <v>12</v>
      </c>
      <c r="D23" s="57">
        <v>133677</v>
      </c>
      <c r="E23" s="15">
        <v>285510</v>
      </c>
    </row>
    <row r="24" spans="2:7" ht="11.5" x14ac:dyDescent="0.25">
      <c r="B24" s="26" t="s">
        <v>60</v>
      </c>
      <c r="C24" s="27"/>
      <c r="D24" s="57">
        <v>62859</v>
      </c>
      <c r="E24" s="15">
        <v>156496</v>
      </c>
    </row>
    <row r="25" spans="2:7" s="78" customFormat="1" ht="14" x14ac:dyDescent="0.3">
      <c r="B25" s="26" t="s">
        <v>44</v>
      </c>
      <c r="C25" s="27">
        <v>14</v>
      </c>
      <c r="D25" s="57">
        <v>2913107</v>
      </c>
      <c r="E25" s="15">
        <v>481435</v>
      </c>
    </row>
    <row r="26" spans="2:7" s="78" customFormat="1" ht="14.5" thickBot="1" x14ac:dyDescent="0.35">
      <c r="B26" s="26" t="s">
        <v>71</v>
      </c>
      <c r="C26" s="27">
        <v>13</v>
      </c>
      <c r="D26" s="57">
        <v>2428</v>
      </c>
      <c r="E26" s="15">
        <v>24972</v>
      </c>
    </row>
    <row r="27" spans="2:7" ht="12" thickBot="1" x14ac:dyDescent="0.3">
      <c r="B27" s="28" t="s">
        <v>35</v>
      </c>
      <c r="C27" s="29"/>
      <c r="D27" s="58">
        <f>SUM(D20:D26)</f>
        <v>13934159</v>
      </c>
      <c r="E27" s="58">
        <f>SUM(E20:E26)</f>
        <v>11184412</v>
      </c>
    </row>
    <row r="28" spans="2:7" ht="12" thickBot="1" x14ac:dyDescent="0.3">
      <c r="B28" s="30" t="s">
        <v>36</v>
      </c>
      <c r="C28" s="31"/>
      <c r="D28" s="61">
        <f>D27+D17</f>
        <v>31661300</v>
      </c>
      <c r="E28" s="61">
        <f>E27+E17</f>
        <v>29649394</v>
      </c>
    </row>
    <row r="29" spans="2:7" ht="14" x14ac:dyDescent="0.25">
      <c r="B29" s="85"/>
      <c r="C29" s="32"/>
      <c r="D29" s="57"/>
      <c r="E29" s="15"/>
    </row>
    <row r="30" spans="2:7" ht="11.5" x14ac:dyDescent="0.25">
      <c r="B30" s="24" t="s">
        <v>72</v>
      </c>
      <c r="C30" s="27"/>
      <c r="D30" s="57"/>
      <c r="E30" s="15"/>
      <c r="F30" s="86"/>
      <c r="G30" s="86"/>
    </row>
    <row r="31" spans="2:7" s="78" customFormat="1" ht="14" x14ac:dyDescent="0.3">
      <c r="B31" s="24" t="s">
        <v>37</v>
      </c>
      <c r="C31" s="27"/>
      <c r="D31" s="59"/>
      <c r="E31" s="60"/>
    </row>
    <row r="32" spans="2:7" ht="11.5" x14ac:dyDescent="0.25">
      <c r="B32" s="26" t="s">
        <v>26</v>
      </c>
      <c r="C32" s="27">
        <v>15</v>
      </c>
      <c r="D32" s="57">
        <v>8515056</v>
      </c>
      <c r="E32" s="15">
        <v>8515056</v>
      </c>
    </row>
    <row r="33" spans="2:5" ht="12" thickBot="1" x14ac:dyDescent="0.3">
      <c r="B33" s="33" t="s">
        <v>27</v>
      </c>
      <c r="C33" s="31"/>
      <c r="D33" s="62">
        <v>19075388</v>
      </c>
      <c r="E33" s="63">
        <v>16916219</v>
      </c>
    </row>
    <row r="34" spans="2:5" ht="12" thickBot="1" x14ac:dyDescent="0.3">
      <c r="B34" s="30" t="s">
        <v>73</v>
      </c>
      <c r="C34" s="31"/>
      <c r="D34" s="57">
        <f>SUM(D32:D33)</f>
        <v>27590444</v>
      </c>
      <c r="E34" s="57">
        <f>SUM(E32:E33)</f>
        <v>25431275</v>
      </c>
    </row>
    <row r="35" spans="2:5" ht="14" x14ac:dyDescent="0.25">
      <c r="B35" s="85"/>
      <c r="C35" s="27"/>
      <c r="D35" s="64"/>
      <c r="E35" s="65"/>
    </row>
    <row r="36" spans="2:5" s="78" customFormat="1" ht="14" x14ac:dyDescent="0.3">
      <c r="B36" s="34" t="s">
        <v>38</v>
      </c>
      <c r="C36" s="27"/>
      <c r="D36" s="57"/>
      <c r="E36" s="15"/>
    </row>
    <row r="37" spans="2:5" ht="11.5" x14ac:dyDescent="0.25">
      <c r="B37" s="26" t="s">
        <v>61</v>
      </c>
      <c r="C37" s="27">
        <v>16</v>
      </c>
      <c r="D37" s="59">
        <v>596701</v>
      </c>
      <c r="E37" s="102">
        <v>596701</v>
      </c>
    </row>
    <row r="38" spans="2:5" ht="11.5" x14ac:dyDescent="0.25">
      <c r="B38" s="26" t="s">
        <v>108</v>
      </c>
      <c r="C38" s="27"/>
      <c r="D38" s="59">
        <v>148576</v>
      </c>
      <c r="E38" s="102">
        <v>148576</v>
      </c>
    </row>
    <row r="39" spans="2:5" ht="12" thickBot="1" x14ac:dyDescent="0.3">
      <c r="B39" s="26" t="s">
        <v>52</v>
      </c>
      <c r="C39" s="27">
        <v>18</v>
      </c>
      <c r="D39" s="59">
        <v>174834</v>
      </c>
      <c r="E39" s="102">
        <v>174834</v>
      </c>
    </row>
    <row r="40" spans="2:5" ht="12" thickBot="1" x14ac:dyDescent="0.3">
      <c r="B40" s="28" t="s">
        <v>39</v>
      </c>
      <c r="C40" s="29"/>
      <c r="D40" s="64">
        <f>SUM(D37:D39)</f>
        <v>920111</v>
      </c>
      <c r="E40" s="64">
        <f>SUM(E37:E39)</f>
        <v>920111</v>
      </c>
    </row>
    <row r="41" spans="2:5" s="78" customFormat="1" ht="14" x14ac:dyDescent="0.3">
      <c r="B41" s="26"/>
      <c r="C41" s="27"/>
      <c r="D41" s="64"/>
      <c r="E41" s="65"/>
    </row>
    <row r="42" spans="2:5" s="78" customFormat="1" ht="14" x14ac:dyDescent="0.3">
      <c r="B42" s="24" t="s">
        <v>40</v>
      </c>
      <c r="C42" s="27"/>
      <c r="D42" s="57"/>
      <c r="E42" s="15"/>
    </row>
    <row r="43" spans="2:5" s="78" customFormat="1" ht="14" x14ac:dyDescent="0.3">
      <c r="B43" s="26" t="s">
        <v>74</v>
      </c>
      <c r="C43" s="27">
        <v>17</v>
      </c>
      <c r="D43" s="17"/>
      <c r="E43" s="15">
        <v>1706051</v>
      </c>
    </row>
    <row r="44" spans="2:5" s="78" customFormat="1" ht="14" x14ac:dyDescent="0.3">
      <c r="B44" s="26" t="s">
        <v>52</v>
      </c>
      <c r="C44" s="27">
        <v>18</v>
      </c>
      <c r="D44" s="59">
        <v>2039048</v>
      </c>
      <c r="E44" s="60">
        <v>1009128</v>
      </c>
    </row>
    <row r="45" spans="2:5" s="78" customFormat="1" ht="14.5" thickBot="1" x14ac:dyDescent="0.35">
      <c r="B45" s="26" t="s">
        <v>53</v>
      </c>
      <c r="C45" s="27">
        <v>19</v>
      </c>
      <c r="D45" s="57">
        <v>1111697</v>
      </c>
      <c r="E45" s="15">
        <v>582829</v>
      </c>
    </row>
    <row r="46" spans="2:5" s="78" customFormat="1" ht="14.5" thickBot="1" x14ac:dyDescent="0.35">
      <c r="B46" s="28" t="s">
        <v>75</v>
      </c>
      <c r="C46" s="29"/>
      <c r="D46" s="64">
        <f>SUM(D43:D45)</f>
        <v>3150745</v>
      </c>
      <c r="E46" s="64">
        <f>SUM(E43:E45)</f>
        <v>3298008</v>
      </c>
    </row>
    <row r="47" spans="2:5" s="78" customFormat="1" ht="14.5" thickBot="1" x14ac:dyDescent="0.35">
      <c r="B47" s="30" t="s">
        <v>76</v>
      </c>
      <c r="C47" s="31"/>
      <c r="D47" s="58">
        <f>D46+D40</f>
        <v>4070856</v>
      </c>
      <c r="E47" s="58">
        <f>E46+E40</f>
        <v>4218119</v>
      </c>
    </row>
    <row r="48" spans="2:5" s="78" customFormat="1" ht="14.5" thickBot="1" x14ac:dyDescent="0.35">
      <c r="B48" s="35" t="s">
        <v>41</v>
      </c>
      <c r="C48" s="87"/>
      <c r="D48" s="61">
        <f>D47+D34</f>
        <v>31661300</v>
      </c>
      <c r="E48" s="61">
        <f>E47+E34</f>
        <v>29649394</v>
      </c>
    </row>
    <row r="49" spans="2:5" s="78" customFormat="1" ht="14" x14ac:dyDescent="0.3">
      <c r="B49" s="26"/>
      <c r="C49" s="27"/>
      <c r="D49" s="57"/>
      <c r="E49" s="57"/>
    </row>
    <row r="52" spans="2:5" ht="14" x14ac:dyDescent="0.3">
      <c r="B52" s="78" t="s">
        <v>47</v>
      </c>
      <c r="C52" s="88"/>
      <c r="D52" s="78" t="s">
        <v>99</v>
      </c>
    </row>
    <row r="53" spans="2:5" ht="14" x14ac:dyDescent="0.3">
      <c r="B53" s="84"/>
      <c r="C53" s="88"/>
      <c r="D53" s="84"/>
    </row>
    <row r="54" spans="2:5" ht="14" x14ac:dyDescent="0.3">
      <c r="B54" s="78" t="s">
        <v>48</v>
      </c>
      <c r="C54" s="88"/>
      <c r="D54" s="78" t="s">
        <v>49</v>
      </c>
    </row>
  </sheetData>
  <mergeCells count="4">
    <mergeCell ref="B4:E4"/>
    <mergeCell ref="B7:B8"/>
    <mergeCell ref="C7:C8"/>
    <mergeCell ref="B2:E2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9"/>
  <sheetViews>
    <sheetView topLeftCell="A14" workbookViewId="0">
      <selection activeCell="E33" sqref="E33"/>
    </sheetView>
  </sheetViews>
  <sheetFormatPr defaultColWidth="9.109375" defaultRowHeight="10.5" x14ac:dyDescent="0.25"/>
  <cols>
    <col min="1" max="1" width="9.109375" style="79"/>
    <col min="2" max="2" width="51.109375" style="79" customWidth="1"/>
    <col min="3" max="3" width="13.109375" style="80" customWidth="1"/>
    <col min="4" max="4" width="16.6640625" style="79" customWidth="1"/>
    <col min="5" max="5" width="25.109375" style="79" customWidth="1"/>
    <col min="6" max="16384" width="9.109375" style="79"/>
  </cols>
  <sheetData>
    <row r="2" spans="2:5" ht="14" x14ac:dyDescent="0.3">
      <c r="B2" s="108" t="s">
        <v>98</v>
      </c>
      <c r="C2" s="108"/>
      <c r="D2" s="108"/>
      <c r="E2" s="108"/>
    </row>
    <row r="4" spans="2:5" ht="31.5" customHeight="1" x14ac:dyDescent="0.3">
      <c r="B4" s="103" t="s">
        <v>111</v>
      </c>
      <c r="C4" s="103"/>
      <c r="D4" s="103"/>
      <c r="E4" s="103"/>
    </row>
    <row r="5" spans="2:5" ht="15" x14ac:dyDescent="0.3">
      <c r="B5" s="109"/>
      <c r="C5" s="109"/>
      <c r="D5" s="109"/>
      <c r="E5" s="109"/>
    </row>
    <row r="6" spans="2:5" ht="15" x14ac:dyDescent="0.3">
      <c r="B6" s="81"/>
    </row>
    <row r="7" spans="2:5" ht="11" thickBot="1" x14ac:dyDescent="0.3"/>
    <row r="8" spans="2:5" ht="12.5" thickTop="1" thickBot="1" x14ac:dyDescent="0.3">
      <c r="B8" s="36" t="s">
        <v>66</v>
      </c>
      <c r="C8" s="37" t="s">
        <v>14</v>
      </c>
      <c r="D8" s="38" t="s">
        <v>115</v>
      </c>
      <c r="E8" s="38" t="s">
        <v>116</v>
      </c>
    </row>
    <row r="9" spans="2:5" ht="12" thickTop="1" x14ac:dyDescent="0.25">
      <c r="B9" s="2" t="s">
        <v>62</v>
      </c>
      <c r="C9" s="39">
        <v>20</v>
      </c>
      <c r="D9" s="15">
        <v>12832736</v>
      </c>
      <c r="E9" s="15">
        <v>13254672</v>
      </c>
    </row>
    <row r="10" spans="2:5" ht="12" thickBot="1" x14ac:dyDescent="0.3">
      <c r="B10" s="3" t="s">
        <v>15</v>
      </c>
      <c r="C10" s="40">
        <v>21</v>
      </c>
      <c r="D10" s="15">
        <v>-4824276</v>
      </c>
      <c r="E10" s="15">
        <v>-4384866</v>
      </c>
    </row>
    <row r="11" spans="2:5" ht="12" thickBot="1" x14ac:dyDescent="0.3">
      <c r="B11" s="11" t="s">
        <v>16</v>
      </c>
      <c r="C11" s="40"/>
      <c r="D11" s="16">
        <f>SUM(D9:D10)</f>
        <v>8008460</v>
      </c>
      <c r="E11" s="16">
        <f>SUM(E9:E10)</f>
        <v>8869806</v>
      </c>
    </row>
    <row r="12" spans="2:5" ht="11.5" x14ac:dyDescent="0.25">
      <c r="B12" s="2"/>
      <c r="C12" s="39"/>
      <c r="D12" s="15"/>
      <c r="E12" s="17"/>
    </row>
    <row r="13" spans="2:5" ht="11.5" x14ac:dyDescent="0.25">
      <c r="B13" s="2" t="s">
        <v>17</v>
      </c>
      <c r="C13" s="39">
        <v>22</v>
      </c>
      <c r="D13" s="15">
        <v>-2228766</v>
      </c>
      <c r="E13" s="15">
        <v>-1866523</v>
      </c>
    </row>
    <row r="14" spans="2:5" ht="11.5" x14ac:dyDescent="0.25">
      <c r="B14" s="2" t="s">
        <v>18</v>
      </c>
      <c r="C14" s="39">
        <v>23</v>
      </c>
      <c r="D14" s="15">
        <v>-520949</v>
      </c>
      <c r="E14" s="15">
        <v>-478512</v>
      </c>
    </row>
    <row r="15" spans="2:5" ht="12" thickBot="1" x14ac:dyDescent="0.3">
      <c r="B15" s="3" t="s">
        <v>77</v>
      </c>
      <c r="C15" s="40"/>
      <c r="D15" s="19">
        <v>-472969</v>
      </c>
      <c r="E15" s="19">
        <v>-107194</v>
      </c>
    </row>
    <row r="16" spans="2:5" ht="12" thickBot="1" x14ac:dyDescent="0.3">
      <c r="B16" s="11" t="s">
        <v>19</v>
      </c>
      <c r="C16" s="42"/>
      <c r="D16" s="20">
        <f>SUM(D11:D15)</f>
        <v>4785776</v>
      </c>
      <c r="E16" s="20">
        <f>SUM(E11:E15)</f>
        <v>6417577</v>
      </c>
    </row>
    <row r="17" spans="2:5" ht="11.5" x14ac:dyDescent="0.25">
      <c r="B17" s="2"/>
      <c r="C17" s="39"/>
      <c r="D17" s="15"/>
      <c r="E17" s="17"/>
    </row>
    <row r="18" spans="2:5" ht="11.5" x14ac:dyDescent="0.25">
      <c r="B18" s="2" t="s">
        <v>20</v>
      </c>
      <c r="C18" s="39">
        <v>24</v>
      </c>
      <c r="D18" s="15">
        <v>109771</v>
      </c>
      <c r="E18" s="15">
        <v>184366</v>
      </c>
    </row>
    <row r="19" spans="2:5" ht="11.5" x14ac:dyDescent="0.25">
      <c r="B19" s="2" t="s">
        <v>21</v>
      </c>
      <c r="C19" s="39">
        <v>25</v>
      </c>
      <c r="D19" s="15">
        <v>-295031</v>
      </c>
      <c r="E19" s="15">
        <v>-64926</v>
      </c>
    </row>
    <row r="20" spans="2:5" ht="23" x14ac:dyDescent="0.25">
      <c r="B20" s="2" t="s">
        <v>78</v>
      </c>
      <c r="C20" s="39" t="s">
        <v>105</v>
      </c>
      <c r="D20" s="15">
        <v>274184</v>
      </c>
      <c r="E20" s="15">
        <v>-1632</v>
      </c>
    </row>
    <row r="21" spans="2:5" ht="23" x14ac:dyDescent="0.25">
      <c r="B21" s="2" t="s">
        <v>107</v>
      </c>
      <c r="C21" s="39">
        <v>5.12</v>
      </c>
      <c r="D21" s="15">
        <v>-1356627</v>
      </c>
      <c r="E21" s="15" t="s">
        <v>63</v>
      </c>
    </row>
    <row r="22" spans="2:5" ht="12" thickBot="1" x14ac:dyDescent="0.3">
      <c r="B22" s="2" t="s">
        <v>106</v>
      </c>
      <c r="C22" s="39"/>
      <c r="D22" s="19">
        <v>-47074</v>
      </c>
      <c r="E22" s="19">
        <v>567755</v>
      </c>
    </row>
    <row r="23" spans="2:5" ht="12" thickBot="1" x14ac:dyDescent="0.3">
      <c r="B23" s="43" t="s">
        <v>22</v>
      </c>
      <c r="C23" s="44"/>
      <c r="D23" s="17">
        <f>SUM(D16:D22)</f>
        <v>3470999</v>
      </c>
      <c r="E23" s="17">
        <f>SUM(E16:E22)</f>
        <v>7103140</v>
      </c>
    </row>
    <row r="24" spans="2:5" ht="14" x14ac:dyDescent="0.25">
      <c r="B24" s="89"/>
      <c r="C24" s="39"/>
      <c r="D24" s="65"/>
      <c r="E24" s="67"/>
    </row>
    <row r="25" spans="2:5" ht="12" thickBot="1" x14ac:dyDescent="0.3">
      <c r="B25" s="3" t="s">
        <v>79</v>
      </c>
      <c r="C25" s="40"/>
      <c r="D25" s="19">
        <v>-1271037</v>
      </c>
      <c r="E25" s="19">
        <v>-1419369</v>
      </c>
    </row>
    <row r="26" spans="2:5" ht="12" thickBot="1" x14ac:dyDescent="0.3">
      <c r="B26" s="11" t="s">
        <v>80</v>
      </c>
      <c r="C26" s="40"/>
      <c r="D26" s="17">
        <f>D23+D25</f>
        <v>2199962</v>
      </c>
      <c r="E26" s="17">
        <f>E23+E25</f>
        <v>5683771</v>
      </c>
    </row>
    <row r="27" spans="2:5" ht="11.5" x14ac:dyDescent="0.25">
      <c r="B27" s="2"/>
      <c r="C27" s="39"/>
      <c r="D27" s="67"/>
      <c r="E27" s="67"/>
    </row>
    <row r="28" spans="2:5" ht="12" thickBot="1" x14ac:dyDescent="0.3">
      <c r="B28" s="3" t="s">
        <v>23</v>
      </c>
      <c r="C28" s="40"/>
      <c r="D28" s="19" t="s">
        <v>63</v>
      </c>
      <c r="E28" s="19" t="s">
        <v>63</v>
      </c>
    </row>
    <row r="29" spans="2:5" ht="12" thickBot="1" x14ac:dyDescent="0.3">
      <c r="B29" s="13" t="s">
        <v>65</v>
      </c>
      <c r="C29" s="45"/>
      <c r="D29" s="21">
        <f>D26</f>
        <v>2199962</v>
      </c>
      <c r="E29" s="21">
        <f>E26</f>
        <v>5683771</v>
      </c>
    </row>
    <row r="30" spans="2:5" ht="12" thickTop="1" x14ac:dyDescent="0.25">
      <c r="B30" s="7"/>
      <c r="C30" s="8"/>
      <c r="D30" s="17"/>
      <c r="E30" s="17"/>
    </row>
    <row r="31" spans="2:5" ht="11.5" x14ac:dyDescent="0.25">
      <c r="B31" s="46" t="s">
        <v>81</v>
      </c>
      <c r="C31" s="8"/>
      <c r="D31" s="17"/>
      <c r="E31" s="17"/>
    </row>
    <row r="32" spans="2:5" ht="12" thickBot="1" x14ac:dyDescent="0.3">
      <c r="B32" s="47" t="s">
        <v>96</v>
      </c>
      <c r="C32" s="48">
        <v>15</v>
      </c>
      <c r="D32" s="68">
        <v>17838</v>
      </c>
      <c r="E32" s="68">
        <v>46085</v>
      </c>
    </row>
    <row r="33" spans="2:4" ht="13.5" thickTop="1" x14ac:dyDescent="0.25">
      <c r="B33" s="49"/>
      <c r="C33" s="79"/>
    </row>
    <row r="37" spans="2:4" ht="14" x14ac:dyDescent="0.3">
      <c r="B37" s="78" t="s">
        <v>47</v>
      </c>
      <c r="C37" s="88"/>
      <c r="D37" s="78" t="s">
        <v>99</v>
      </c>
    </row>
    <row r="38" spans="2:4" ht="14" x14ac:dyDescent="0.3">
      <c r="B38" s="84"/>
      <c r="C38" s="88"/>
      <c r="D38" s="84"/>
    </row>
    <row r="39" spans="2:4" ht="14" x14ac:dyDescent="0.3">
      <c r="B39" s="78" t="s">
        <v>48</v>
      </c>
      <c r="C39" s="88"/>
      <c r="D39" s="78" t="s">
        <v>49</v>
      </c>
    </row>
  </sheetData>
  <mergeCells count="3">
    <mergeCell ref="B4:E4"/>
    <mergeCell ref="B5:E5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89"/>
  <sheetViews>
    <sheetView tabSelected="1" topLeftCell="A31" workbookViewId="0">
      <selection activeCell="E44" sqref="E44"/>
    </sheetView>
  </sheetViews>
  <sheetFormatPr defaultColWidth="9.33203125" defaultRowHeight="10.5" x14ac:dyDescent="0.25"/>
  <cols>
    <col min="1" max="1" width="9.33203125" style="90"/>
    <col min="2" max="2" width="65.88671875" style="90" customWidth="1"/>
    <col min="3" max="3" width="9.5546875" style="90" customWidth="1"/>
    <col min="4" max="4" width="14.44140625" style="91" customWidth="1"/>
    <col min="5" max="5" width="16.77734375" style="91" customWidth="1"/>
    <col min="6" max="16384" width="9.33203125" style="90"/>
  </cols>
  <sheetData>
    <row r="2" spans="2:7" ht="14" x14ac:dyDescent="0.3">
      <c r="B2" s="108" t="s">
        <v>98</v>
      </c>
      <c r="C2" s="108"/>
      <c r="D2" s="108"/>
      <c r="E2" s="108"/>
    </row>
    <row r="3" spans="2:7" ht="14" x14ac:dyDescent="0.3">
      <c r="B3" s="95"/>
      <c r="C3" s="95"/>
      <c r="D3" s="96"/>
      <c r="E3" s="96"/>
    </row>
    <row r="4" spans="2:7" ht="29" customHeight="1" x14ac:dyDescent="0.3">
      <c r="B4" s="103" t="s">
        <v>112</v>
      </c>
      <c r="C4" s="103"/>
      <c r="D4" s="103"/>
      <c r="E4" s="103"/>
    </row>
    <row r="5" spans="2:7" x14ac:dyDescent="0.25">
      <c r="B5" s="110"/>
      <c r="C5" s="110"/>
      <c r="D5" s="110"/>
      <c r="E5" s="110"/>
    </row>
    <row r="6" spans="2:7" ht="11" thickBot="1" x14ac:dyDescent="0.3"/>
    <row r="7" spans="2:7" ht="12.5" thickTop="1" thickBot="1" x14ac:dyDescent="0.3">
      <c r="B7" s="36" t="s">
        <v>66</v>
      </c>
      <c r="C7" s="37" t="s">
        <v>14</v>
      </c>
      <c r="D7" s="38" t="s">
        <v>115</v>
      </c>
      <c r="E7" s="38" t="s">
        <v>116</v>
      </c>
    </row>
    <row r="8" spans="2:7" ht="14.5" thickTop="1" x14ac:dyDescent="0.25">
      <c r="B8" s="7" t="s">
        <v>1</v>
      </c>
      <c r="C8" s="89"/>
      <c r="D8" s="41"/>
      <c r="E8" s="41"/>
    </row>
    <row r="9" spans="2:7" ht="14" x14ac:dyDescent="0.25">
      <c r="B9" s="89"/>
      <c r="C9" s="89"/>
      <c r="D9" s="50"/>
      <c r="E9" s="50"/>
    </row>
    <row r="10" spans="2:7" ht="13" x14ac:dyDescent="0.3">
      <c r="B10" s="2" t="s">
        <v>2</v>
      </c>
      <c r="C10" s="4"/>
      <c r="D10" s="15">
        <v>14011902</v>
      </c>
      <c r="E10" s="15">
        <v>15279241</v>
      </c>
      <c r="F10" s="1"/>
      <c r="G10" s="111"/>
    </row>
    <row r="11" spans="2:7" ht="11.5" x14ac:dyDescent="0.25">
      <c r="B11" s="2" t="s">
        <v>3</v>
      </c>
      <c r="C11" s="4"/>
      <c r="D11" s="15">
        <v>17256</v>
      </c>
      <c r="E11" s="15">
        <v>12290</v>
      </c>
      <c r="G11" s="111"/>
    </row>
    <row r="12" spans="2:7" ht="11.5" x14ac:dyDescent="0.25">
      <c r="B12" s="2" t="s">
        <v>54</v>
      </c>
      <c r="C12" s="4"/>
      <c r="D12" s="15">
        <v>72871</v>
      </c>
      <c r="E12" s="15">
        <v>143150</v>
      </c>
      <c r="G12" s="111"/>
    </row>
    <row r="13" spans="2:7" ht="11.5" x14ac:dyDescent="0.25">
      <c r="B13" s="2" t="s">
        <v>4</v>
      </c>
      <c r="C13" s="4"/>
      <c r="D13" s="15">
        <v>9407</v>
      </c>
      <c r="E13" s="15">
        <v>2420</v>
      </c>
      <c r="G13" s="111"/>
    </row>
    <row r="14" spans="2:7" ht="11.5" x14ac:dyDescent="0.25">
      <c r="B14" s="2" t="s">
        <v>5</v>
      </c>
      <c r="C14" s="4"/>
      <c r="D14" s="15">
        <v>-4449148</v>
      </c>
      <c r="E14" s="15">
        <v>-3656800</v>
      </c>
      <c r="G14" s="111"/>
    </row>
    <row r="15" spans="2:7" ht="11.5" x14ac:dyDescent="0.25">
      <c r="B15" s="2" t="s">
        <v>55</v>
      </c>
      <c r="C15" s="4"/>
      <c r="D15" s="15">
        <v>-39775</v>
      </c>
      <c r="E15" s="15">
        <v>-37565</v>
      </c>
      <c r="G15" s="111"/>
    </row>
    <row r="16" spans="2:7" ht="11.5" x14ac:dyDescent="0.25">
      <c r="B16" s="2" t="s">
        <v>9</v>
      </c>
      <c r="C16" s="4"/>
      <c r="D16" s="15">
        <v>-4658</v>
      </c>
      <c r="E16" s="15">
        <v>-11545</v>
      </c>
      <c r="G16" s="111"/>
    </row>
    <row r="17" spans="2:7" ht="11.5" x14ac:dyDescent="0.25">
      <c r="B17" s="2" t="s">
        <v>6</v>
      </c>
      <c r="C17" s="4"/>
      <c r="D17" s="15">
        <v>-1462825</v>
      </c>
      <c r="E17" s="15">
        <v>-1244431</v>
      </c>
      <c r="G17" s="111"/>
    </row>
    <row r="18" spans="2:7" ht="11.5" x14ac:dyDescent="0.25">
      <c r="B18" s="2" t="s">
        <v>7</v>
      </c>
      <c r="C18" s="4"/>
      <c r="D18" s="15">
        <v>-2190031</v>
      </c>
      <c r="E18" s="15">
        <v>-1718193</v>
      </c>
      <c r="G18" s="111"/>
    </row>
    <row r="19" spans="2:7" ht="11.5" x14ac:dyDescent="0.25">
      <c r="B19" s="2" t="s">
        <v>45</v>
      </c>
      <c r="C19" s="4"/>
      <c r="D19" s="15">
        <v>-1162490</v>
      </c>
      <c r="E19" s="15">
        <v>-943484</v>
      </c>
      <c r="G19" s="111"/>
    </row>
    <row r="20" spans="2:7" ht="12" thickBot="1" x14ac:dyDescent="0.3">
      <c r="B20" s="2" t="s">
        <v>8</v>
      </c>
      <c r="C20" s="4"/>
      <c r="D20" s="15">
        <v>-46385</v>
      </c>
      <c r="E20" s="15">
        <v>-30095</v>
      </c>
      <c r="G20" s="111"/>
    </row>
    <row r="21" spans="2:7" ht="12" thickBot="1" x14ac:dyDescent="0.3">
      <c r="B21" s="5" t="s">
        <v>64</v>
      </c>
      <c r="C21" s="6"/>
      <c r="D21" s="16">
        <f>SUM(D10:D20)</f>
        <v>4756124</v>
      </c>
      <c r="E21" s="16">
        <f>SUM(E10:E20)</f>
        <v>7794988</v>
      </c>
    </row>
    <row r="22" spans="2:7" ht="14" x14ac:dyDescent="0.25">
      <c r="B22" s="89"/>
      <c r="C22" s="9"/>
      <c r="D22" s="18"/>
      <c r="E22" s="18"/>
    </row>
    <row r="23" spans="2:7" ht="23" x14ac:dyDescent="0.25">
      <c r="B23" s="7" t="s">
        <v>10</v>
      </c>
      <c r="C23" s="8"/>
      <c r="D23" s="17"/>
      <c r="E23" s="17"/>
    </row>
    <row r="24" spans="2:7" ht="14" x14ac:dyDescent="0.25">
      <c r="B24" s="89"/>
      <c r="C24" s="9"/>
      <c r="D24" s="18"/>
      <c r="E24" s="18"/>
    </row>
    <row r="25" spans="2:7" s="92" customFormat="1" ht="11.5" x14ac:dyDescent="0.25">
      <c r="B25" s="2" t="s">
        <v>82</v>
      </c>
      <c r="C25" s="4"/>
      <c r="D25" s="15" t="s">
        <v>63</v>
      </c>
      <c r="E25" s="15" t="s">
        <v>63</v>
      </c>
    </row>
    <row r="26" spans="2:7" ht="11.5" x14ac:dyDescent="0.25">
      <c r="B26" s="2" t="s">
        <v>83</v>
      </c>
      <c r="C26" s="4"/>
      <c r="D26" s="15">
        <v>-16657946</v>
      </c>
      <c r="E26" s="15">
        <v>-17010141</v>
      </c>
    </row>
    <row r="27" spans="2:7" s="92" customFormat="1" ht="11.5" x14ac:dyDescent="0.25">
      <c r="B27" s="2" t="s">
        <v>46</v>
      </c>
      <c r="C27" s="4"/>
      <c r="D27" s="15">
        <v>14239150</v>
      </c>
      <c r="E27" s="15">
        <v>17463802</v>
      </c>
    </row>
    <row r="28" spans="2:7" ht="11.5" x14ac:dyDescent="0.25">
      <c r="B28" s="2" t="s">
        <v>11</v>
      </c>
      <c r="C28" s="4"/>
      <c r="D28" s="15">
        <v>-376452</v>
      </c>
      <c r="E28" s="15">
        <v>-2966192</v>
      </c>
    </row>
    <row r="29" spans="2:7" ht="11.5" x14ac:dyDescent="0.25">
      <c r="B29" s="2" t="s">
        <v>12</v>
      </c>
      <c r="C29" s="4"/>
      <c r="D29" s="15">
        <v>-53319</v>
      </c>
      <c r="E29" s="15" t="s">
        <v>63</v>
      </c>
    </row>
    <row r="30" spans="2:7" ht="12" thickBot="1" x14ac:dyDescent="0.3">
      <c r="B30" s="3" t="s">
        <v>56</v>
      </c>
      <c r="C30" s="10"/>
      <c r="D30" s="19">
        <v>-116971</v>
      </c>
      <c r="E30" s="19">
        <v>-183177</v>
      </c>
    </row>
    <row r="31" spans="2:7" ht="23.5" thickBot="1" x14ac:dyDescent="0.3">
      <c r="B31" s="11" t="s">
        <v>84</v>
      </c>
      <c r="C31" s="10"/>
      <c r="D31" s="20">
        <f>SUM(D26:D30)</f>
        <v>-2965538</v>
      </c>
      <c r="E31" s="20">
        <f>SUM(E25:E30)</f>
        <v>-2695708</v>
      </c>
    </row>
    <row r="32" spans="2:7" x14ac:dyDescent="0.25">
      <c r="B32" s="12"/>
      <c r="C32" s="9"/>
      <c r="D32" s="18"/>
      <c r="E32" s="18"/>
    </row>
    <row r="33" spans="2:7" ht="14" x14ac:dyDescent="0.3">
      <c r="B33" s="7" t="s">
        <v>13</v>
      </c>
      <c r="C33" s="93"/>
      <c r="D33" s="17"/>
      <c r="E33" s="17"/>
    </row>
    <row r="34" spans="2:7" ht="14" x14ac:dyDescent="0.3">
      <c r="B34" s="89"/>
      <c r="C34" s="93"/>
      <c r="D34" s="18"/>
      <c r="E34" s="18"/>
    </row>
    <row r="35" spans="2:7" ht="11.5" x14ac:dyDescent="0.25">
      <c r="B35" s="2" t="s">
        <v>97</v>
      </c>
      <c r="C35" s="4">
        <v>17</v>
      </c>
      <c r="D35" s="15" t="s">
        <v>63</v>
      </c>
      <c r="E35" s="15">
        <v>-99750</v>
      </c>
    </row>
    <row r="36" spans="2:7" ht="14" x14ac:dyDescent="0.3">
      <c r="B36" s="2" t="s">
        <v>104</v>
      </c>
      <c r="C36" s="93"/>
      <c r="D36" s="15">
        <v>1250</v>
      </c>
      <c r="E36" s="15" t="s">
        <v>63</v>
      </c>
    </row>
    <row r="37" spans="2:7" ht="14" x14ac:dyDescent="0.3">
      <c r="B37" s="2" t="s">
        <v>117</v>
      </c>
      <c r="C37" s="93"/>
      <c r="D37" s="15">
        <v>190000</v>
      </c>
      <c r="E37" s="15"/>
    </row>
    <row r="38" spans="2:7" s="92" customFormat="1" ht="11.5" x14ac:dyDescent="0.25">
      <c r="B38" s="2" t="s">
        <v>85</v>
      </c>
      <c r="C38" s="4">
        <v>15</v>
      </c>
      <c r="D38" s="15" t="s">
        <v>63</v>
      </c>
      <c r="E38" s="15">
        <v>-3000000</v>
      </c>
    </row>
    <row r="39" spans="2:7" ht="12" thickBot="1" x14ac:dyDescent="0.3">
      <c r="B39" s="3" t="s">
        <v>86</v>
      </c>
      <c r="C39" s="10">
        <v>17</v>
      </c>
      <c r="D39" s="19">
        <v>-2000000</v>
      </c>
      <c r="E39" s="19">
        <v>-2000000</v>
      </c>
    </row>
    <row r="40" spans="2:7" s="92" customFormat="1" ht="23.5" thickBot="1" x14ac:dyDescent="0.3">
      <c r="B40" s="11" t="s">
        <v>87</v>
      </c>
      <c r="C40" s="10"/>
      <c r="D40" s="20">
        <f>SUM(D35:D39)</f>
        <v>-1808750</v>
      </c>
      <c r="E40" s="20">
        <f>SUM(E35:E39)</f>
        <v>-5099750</v>
      </c>
    </row>
    <row r="41" spans="2:7" ht="11.5" x14ac:dyDescent="0.25">
      <c r="B41" s="2"/>
      <c r="C41" s="4"/>
      <c r="D41" s="17"/>
      <c r="E41" s="17"/>
    </row>
    <row r="42" spans="2:7" ht="14" x14ac:dyDescent="0.3">
      <c r="B42" s="2" t="s">
        <v>88</v>
      </c>
      <c r="C42" s="93"/>
      <c r="D42" s="17">
        <f>D21+D31+D40</f>
        <v>-18164</v>
      </c>
      <c r="E42" s="17">
        <f>E21+E31+E40</f>
        <v>-470</v>
      </c>
    </row>
    <row r="43" spans="2:7" ht="11.5" x14ac:dyDescent="0.25">
      <c r="B43" s="2"/>
      <c r="C43" s="4"/>
      <c r="D43" s="17"/>
      <c r="E43" s="17"/>
    </row>
    <row r="44" spans="2:7" ht="14" x14ac:dyDescent="0.3">
      <c r="B44" s="7" t="s">
        <v>59</v>
      </c>
      <c r="C44" s="93"/>
      <c r="D44" s="17">
        <v>-4380</v>
      </c>
      <c r="E44" s="17">
        <v>-4336</v>
      </c>
    </row>
    <row r="45" spans="2:7" ht="11.5" x14ac:dyDescent="0.25">
      <c r="B45" s="7"/>
      <c r="C45" s="4"/>
      <c r="D45" s="17"/>
      <c r="E45" s="17"/>
    </row>
    <row r="46" spans="2:7" s="92" customFormat="1" ht="11.5" x14ac:dyDescent="0.25">
      <c r="B46" s="7" t="s">
        <v>57</v>
      </c>
      <c r="C46" s="4">
        <v>13</v>
      </c>
      <c r="D46" s="17">
        <v>24972</v>
      </c>
      <c r="E46" s="17">
        <v>7308</v>
      </c>
      <c r="F46" s="94"/>
      <c r="G46" s="94"/>
    </row>
    <row r="47" spans="2:7" ht="11.5" x14ac:dyDescent="0.25">
      <c r="B47" s="7"/>
      <c r="C47" s="4"/>
      <c r="D47" s="17"/>
      <c r="E47" s="17"/>
    </row>
    <row r="48" spans="2:7" ht="12" thickBot="1" x14ac:dyDescent="0.3">
      <c r="B48" s="11" t="s">
        <v>58</v>
      </c>
      <c r="C48" s="10">
        <v>13</v>
      </c>
      <c r="D48" s="19" t="s">
        <v>63</v>
      </c>
      <c r="E48" s="19" t="s">
        <v>63</v>
      </c>
    </row>
    <row r="49" spans="2:5" ht="12" thickBot="1" x14ac:dyDescent="0.3">
      <c r="B49" s="13" t="s">
        <v>89</v>
      </c>
      <c r="C49" s="14">
        <v>13</v>
      </c>
      <c r="D49" s="21">
        <f>SUM(D42:D48)</f>
        <v>2428</v>
      </c>
      <c r="E49" s="21">
        <f>SUM(E42:E48)</f>
        <v>2502</v>
      </c>
    </row>
    <row r="50" spans="2:5" ht="13.5" thickTop="1" x14ac:dyDescent="0.25">
      <c r="B50" s="51"/>
      <c r="C50" s="79"/>
      <c r="D50" s="79"/>
      <c r="E50" s="79"/>
    </row>
    <row r="51" spans="2:5" ht="14" x14ac:dyDescent="0.3">
      <c r="B51" s="78"/>
      <c r="C51" s="78"/>
      <c r="D51" s="80"/>
      <c r="E51" s="78"/>
    </row>
    <row r="52" spans="2:5" ht="14" x14ac:dyDescent="0.3">
      <c r="B52" s="78" t="s">
        <v>47</v>
      </c>
      <c r="C52" s="80"/>
      <c r="D52" s="78" t="s">
        <v>99</v>
      </c>
      <c r="E52" s="79"/>
    </row>
    <row r="53" spans="2:5" x14ac:dyDescent="0.25">
      <c r="B53" s="79"/>
      <c r="C53" s="80"/>
      <c r="D53" s="79"/>
      <c r="E53" s="79"/>
    </row>
    <row r="54" spans="2:5" ht="14" x14ac:dyDescent="0.3">
      <c r="B54" s="78" t="s">
        <v>48</v>
      </c>
      <c r="C54" s="80"/>
      <c r="D54" s="78" t="s">
        <v>49</v>
      </c>
      <c r="E54" s="79"/>
    </row>
    <row r="55" spans="2:5" x14ac:dyDescent="0.25">
      <c r="D55" s="90"/>
      <c r="E55" s="90"/>
    </row>
    <row r="56" spans="2:5" x14ac:dyDescent="0.25">
      <c r="D56" s="90"/>
      <c r="E56" s="90"/>
    </row>
    <row r="57" spans="2:5" x14ac:dyDescent="0.25">
      <c r="D57" s="90"/>
      <c r="E57" s="90"/>
    </row>
    <row r="58" spans="2:5" x14ac:dyDescent="0.25">
      <c r="D58" s="90"/>
      <c r="E58" s="90"/>
    </row>
    <row r="59" spans="2:5" x14ac:dyDescent="0.25">
      <c r="D59" s="90"/>
      <c r="E59" s="90"/>
    </row>
    <row r="60" spans="2:5" x14ac:dyDescent="0.25">
      <c r="D60" s="90"/>
      <c r="E60" s="90"/>
    </row>
    <row r="61" spans="2:5" x14ac:dyDescent="0.25">
      <c r="D61" s="90"/>
      <c r="E61" s="90"/>
    </row>
    <row r="62" spans="2:5" x14ac:dyDescent="0.25">
      <c r="D62" s="90"/>
      <c r="E62" s="90"/>
    </row>
    <row r="63" spans="2:5" x14ac:dyDescent="0.25">
      <c r="D63" s="90"/>
      <c r="E63" s="90"/>
    </row>
    <row r="64" spans="2:5" x14ac:dyDescent="0.25">
      <c r="D64" s="90"/>
      <c r="E64" s="90"/>
    </row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</sheetData>
  <mergeCells count="3">
    <mergeCell ref="B4:E4"/>
    <mergeCell ref="B5:E5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27"/>
  <sheetViews>
    <sheetView workbookViewId="0">
      <selection activeCell="G8" sqref="G8"/>
    </sheetView>
  </sheetViews>
  <sheetFormatPr defaultColWidth="9.33203125" defaultRowHeight="10.5" outlineLevelCol="1" x14ac:dyDescent="0.25"/>
  <cols>
    <col min="1" max="1" width="9.33203125" style="90"/>
    <col min="2" max="2" width="43.109375" style="90" customWidth="1"/>
    <col min="3" max="3" width="9.33203125" style="90"/>
    <col min="4" max="4" width="16.109375" style="90" customWidth="1" outlineLevel="1"/>
    <col min="5" max="5" width="17.109375" style="90" customWidth="1"/>
    <col min="6" max="6" width="19" style="90" customWidth="1"/>
    <col min="7" max="7" width="16.33203125" style="90" customWidth="1"/>
    <col min="8" max="16384" width="9.33203125" style="90"/>
  </cols>
  <sheetData>
    <row r="2" spans="2:7" ht="14" x14ac:dyDescent="0.3">
      <c r="B2" s="108" t="s">
        <v>98</v>
      </c>
      <c r="C2" s="108"/>
      <c r="D2" s="108"/>
      <c r="E2" s="108"/>
      <c r="F2" s="108"/>
    </row>
    <row r="4" spans="2:7" ht="27" customHeight="1" x14ac:dyDescent="0.3">
      <c r="B4" s="103" t="s">
        <v>113</v>
      </c>
      <c r="C4" s="103"/>
      <c r="D4" s="103"/>
      <c r="E4" s="103"/>
      <c r="F4" s="103"/>
    </row>
    <row r="5" spans="2:7" ht="13" x14ac:dyDescent="0.3">
      <c r="B5" s="97"/>
    </row>
    <row r="6" spans="2:7" ht="13" x14ac:dyDescent="0.3">
      <c r="B6" s="97"/>
    </row>
    <row r="7" spans="2:7" ht="13.5" thickBot="1" x14ac:dyDescent="0.35">
      <c r="B7" s="97"/>
    </row>
    <row r="8" spans="2:7" ht="24" thickTop="1" thickBot="1" x14ac:dyDescent="0.3">
      <c r="B8" s="36" t="s">
        <v>66</v>
      </c>
      <c r="C8" s="37" t="s">
        <v>14</v>
      </c>
      <c r="D8" s="38" t="s">
        <v>26</v>
      </c>
      <c r="E8" s="38" t="s">
        <v>27</v>
      </c>
      <c r="F8" s="52" t="s">
        <v>90</v>
      </c>
    </row>
    <row r="9" spans="2:7" ht="12.5" thickTop="1" thickBot="1" x14ac:dyDescent="0.3">
      <c r="B9" s="11" t="s">
        <v>94</v>
      </c>
      <c r="C9" s="10"/>
      <c r="D9" s="20">
        <v>8515056</v>
      </c>
      <c r="E9" s="61">
        <v>18064065</v>
      </c>
      <c r="F9" s="61">
        <v>26579121</v>
      </c>
    </row>
    <row r="10" spans="2:7" ht="12" x14ac:dyDescent="0.25">
      <c r="B10" s="53" t="s">
        <v>28</v>
      </c>
      <c r="C10" s="54"/>
      <c r="D10" s="69" t="s">
        <v>63</v>
      </c>
      <c r="E10" s="66">
        <v>10830375</v>
      </c>
      <c r="F10" s="70">
        <v>10830375</v>
      </c>
    </row>
    <row r="11" spans="2:7" ht="12" thickBot="1" x14ac:dyDescent="0.3">
      <c r="B11" s="55" t="s">
        <v>91</v>
      </c>
      <c r="C11" s="56"/>
      <c r="D11" s="71" t="s">
        <v>63</v>
      </c>
      <c r="E11" s="72" t="s">
        <v>63</v>
      </c>
      <c r="F11" s="61" t="s">
        <v>63</v>
      </c>
    </row>
    <row r="12" spans="2:7" ht="12" x14ac:dyDescent="0.25">
      <c r="B12" s="2" t="s">
        <v>24</v>
      </c>
      <c r="C12" s="4"/>
      <c r="D12" s="73" t="s">
        <v>63</v>
      </c>
      <c r="E12" s="74">
        <v>10830375</v>
      </c>
      <c r="F12" s="70">
        <v>10830375</v>
      </c>
      <c r="G12" s="98"/>
    </row>
    <row r="13" spans="2:7" ht="23" x14ac:dyDescent="0.25">
      <c r="B13" s="2" t="s">
        <v>92</v>
      </c>
      <c r="C13" s="4">
        <v>11.17</v>
      </c>
      <c r="D13" s="60" t="s">
        <v>63</v>
      </c>
      <c r="E13" s="74">
        <v>219898</v>
      </c>
      <c r="F13" s="70">
        <v>219898</v>
      </c>
      <c r="G13" s="98"/>
    </row>
    <row r="14" spans="2:7" ht="12.5" thickBot="1" x14ac:dyDescent="0.3">
      <c r="B14" s="3" t="s">
        <v>93</v>
      </c>
      <c r="C14" s="10">
        <v>15</v>
      </c>
      <c r="D14" s="63" t="s">
        <v>63</v>
      </c>
      <c r="E14" s="75">
        <v>-12198119</v>
      </c>
      <c r="F14" s="99">
        <v>-12198119</v>
      </c>
    </row>
    <row r="15" spans="2:7" ht="12" thickBot="1" x14ac:dyDescent="0.3">
      <c r="B15" s="11" t="s">
        <v>101</v>
      </c>
      <c r="C15" s="10"/>
      <c r="D15" s="20">
        <v>8515056</v>
      </c>
      <c r="E15" s="61">
        <v>16916219</v>
      </c>
      <c r="F15" s="61">
        <v>25431275</v>
      </c>
    </row>
    <row r="16" spans="2:7" ht="12" x14ac:dyDescent="0.25">
      <c r="B16" s="53" t="s">
        <v>102</v>
      </c>
      <c r="C16" s="54"/>
      <c r="D16" s="60" t="s">
        <v>63</v>
      </c>
      <c r="E16" s="66">
        <v>2199962</v>
      </c>
      <c r="F16" s="70">
        <v>2199962</v>
      </c>
    </row>
    <row r="17" spans="2:7" ht="12" thickBot="1" x14ac:dyDescent="0.3">
      <c r="B17" s="55" t="s">
        <v>103</v>
      </c>
      <c r="C17" s="56"/>
      <c r="D17" s="63" t="s">
        <v>63</v>
      </c>
      <c r="E17" s="76" t="s">
        <v>63</v>
      </c>
      <c r="F17" s="76" t="s">
        <v>63</v>
      </c>
      <c r="G17" s="98"/>
    </row>
    <row r="18" spans="2:7" ht="11.5" x14ac:dyDescent="0.25">
      <c r="B18" s="2" t="s">
        <v>65</v>
      </c>
      <c r="C18" s="54"/>
      <c r="D18" s="60" t="s">
        <v>63</v>
      </c>
      <c r="E18" s="74">
        <v>2199962</v>
      </c>
      <c r="F18" s="57">
        <v>2199962</v>
      </c>
    </row>
    <row r="19" spans="2:7" ht="11.5" x14ac:dyDescent="0.25">
      <c r="B19" s="2" t="s">
        <v>95</v>
      </c>
      <c r="C19" s="4">
        <v>11.17</v>
      </c>
      <c r="D19" s="60" t="s">
        <v>63</v>
      </c>
      <c r="E19" s="60">
        <v>-40793</v>
      </c>
      <c r="F19" s="60">
        <v>-40793</v>
      </c>
      <c r="G19" s="98"/>
    </row>
    <row r="20" spans="2:7" ht="12" thickBot="1" x14ac:dyDescent="0.3">
      <c r="B20" s="3" t="s">
        <v>93</v>
      </c>
      <c r="C20" s="10">
        <v>15</v>
      </c>
      <c r="D20" s="63" t="s">
        <v>63</v>
      </c>
      <c r="E20" s="63" t="s">
        <v>63</v>
      </c>
      <c r="F20" s="63" t="s">
        <v>63</v>
      </c>
    </row>
    <row r="21" spans="2:7" ht="12" thickBot="1" x14ac:dyDescent="0.3">
      <c r="B21" s="13" t="s">
        <v>114</v>
      </c>
      <c r="C21" s="14"/>
      <c r="D21" s="21">
        <v>8515056</v>
      </c>
      <c r="E21" s="77">
        <v>19075388</v>
      </c>
      <c r="F21" s="77">
        <v>27590444</v>
      </c>
    </row>
    <row r="22" spans="2:7" ht="13.5" thickTop="1" x14ac:dyDescent="0.25">
      <c r="B22" s="49"/>
      <c r="C22" s="79"/>
      <c r="D22" s="79"/>
      <c r="E22" s="79"/>
      <c r="F22" s="79"/>
    </row>
    <row r="23" spans="2:7" x14ac:dyDescent="0.25">
      <c r="E23" s="98"/>
      <c r="F23" s="98"/>
    </row>
    <row r="25" spans="2:7" ht="14" x14ac:dyDescent="0.3">
      <c r="B25" s="78" t="s">
        <v>47</v>
      </c>
      <c r="C25" s="80"/>
      <c r="D25" s="78"/>
      <c r="E25" s="78" t="s">
        <v>99</v>
      </c>
    </row>
    <row r="26" spans="2:7" x14ac:dyDescent="0.25">
      <c r="B26" s="79"/>
      <c r="C26" s="80"/>
      <c r="D26" s="79"/>
      <c r="E26" s="79"/>
    </row>
    <row r="27" spans="2:7" ht="14" x14ac:dyDescent="0.3">
      <c r="B27" s="78" t="s">
        <v>48</v>
      </c>
      <c r="C27" s="80"/>
      <c r="D27" s="78"/>
      <c r="E27" s="78" t="s">
        <v>49</v>
      </c>
    </row>
  </sheetData>
  <mergeCells count="2">
    <mergeCell ref="B4:F4"/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Марал Сейткулова</cp:lastModifiedBy>
  <cp:revision>1</cp:revision>
  <cp:lastPrinted>2019-04-26T09:27:50Z</cp:lastPrinted>
  <dcterms:created xsi:type="dcterms:W3CDTF">2018-04-13T11:44:44Z</dcterms:created>
  <dcterms:modified xsi:type="dcterms:W3CDTF">2023-08-11T06:38:31Z</dcterms:modified>
</cp:coreProperties>
</file>