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ОФП" sheetId="1" r:id="rId1"/>
    <sheet name="ОПУ" sheetId="2" r:id="rId2"/>
    <sheet name="ОДДС" sheetId="3" r:id="rId3"/>
    <sheet name="Отчет об изм.капитала" sheetId="4" r:id="rId4"/>
  </sheets>
  <definedNames>
    <definedName name="_Hlk101834867" localSheetId="2">'ОДДС'!#REF!</definedName>
    <definedName name="_xlnm.Print_Area" localSheetId="2">'ОДДС'!$A$1:$C$68</definedName>
    <definedName name="_xlnm.Print_Area" localSheetId="1">'ОПУ'!$A$1:$D$65</definedName>
    <definedName name="_xlnm.Print_Area" localSheetId="0">'ОФП'!$A$1:$D$52</definedName>
  </definedNames>
  <calcPr fullCalcOnLoad="1"/>
</workbook>
</file>

<file path=xl/sharedStrings.xml><?xml version="1.0" encoding="utf-8"?>
<sst xmlns="http://schemas.openxmlformats.org/spreadsheetml/2006/main" count="175" uniqueCount="135">
  <si>
    <t>АКТИВЫ:</t>
  </si>
  <si>
    <t>Денежные средства и их эквиваленты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</si>
  <si>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</si>
  <si>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</si>
  <si>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</si>
  <si>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</si>
  <si>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</si>
  <si>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</si>
  <si>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</si>
  <si>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</si>
  <si>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</si>
  <si>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</si>
  <si>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</si>
  <si>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</si>
  <si>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Прочие обязательства</t>
  </si>
  <si>
    <t>Итого обязательств</t>
  </si>
  <si>
    <t>КАПИТАЛ:</t>
  </si>
  <si>
    <t>Уставный капитал</t>
  </si>
  <si>
    <t>Нераспределенная прибыль</t>
  </si>
  <si>
    <t>Итого капитала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</si>
  <si>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</si>
  <si>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</si>
  <si>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</si>
  <si>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</si>
  <si>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</si>
  <si>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</si>
  <si>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</si>
  <si>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</si>
  <si>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</si>
  <si>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</si>
  <si>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</si>
  <si>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</si>
  <si>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</si>
  <si>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>Формирование резерва под обесценение по инвестициям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</si>
  <si>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</si>
  <si>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</si>
  <si>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</si>
  <si>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</si>
  <si>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</si>
  <si>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</si>
  <si>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</si>
  <si>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</si>
  <si>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</si>
  <si>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Нераспре-деленная прибыль</t>
  </si>
  <si>
    <t>Итого совокупный (убыток)/доход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</si>
  <si>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</si>
  <si>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</si>
  <si>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</si>
  <si>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</si>
  <si>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</si>
  <si>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</si>
  <si>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</si>
  <si>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</si>
  <si>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</si>
  <si>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</si>
  <si>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</si>
  <si>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</si>
  <si>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</si>
  <si>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</si>
  <si>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</si>
  <si>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</si>
  <si>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</si>
  <si>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</si>
  <si>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</si>
  <si>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</si>
  <si>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</si>
  <si>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</si>
  <si>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</si>
  <si>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</si>
  <si>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</si>
  <si>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</si>
  <si>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</si>
  <si>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</si>
  <si>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Дебиторская задолженность</t>
  </si>
  <si>
    <t>Место для печати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</si>
  <si>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</si>
  <si>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</si>
  <si>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</si>
  <si>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</si>
  <si>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</si>
  <si>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</si>
  <si>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</si>
  <si>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>Прочие резервы</t>
  </si>
  <si>
    <t>Соглашения РЕПО</t>
  </si>
  <si>
    <t>Обязательства по аренде</t>
  </si>
  <si>
    <t>31 декабря</t>
  </si>
  <si>
    <t>Процентные расходы по обязательствам по аренде</t>
  </si>
  <si>
    <t>Погашение обязательств по аренде</t>
  </si>
  <si>
    <t>Председатель Правления Ердесов А.Д. ____________</t>
  </si>
  <si>
    <t>Примечания</t>
  </si>
  <si>
    <t>Активы по текущему налогу на прибыль</t>
  </si>
  <si>
    <t>Активы в форме права пользования</t>
  </si>
  <si>
    <t>ИТОГО ОБЯЗАТЕЛЬСТВА  И КАПИТАЛ</t>
  </si>
  <si>
    <t>Изменение в резерве незаработанных премий, нетто перестрахования</t>
  </si>
  <si>
    <t>Изменение резервов страховых убытков, нетто перестрахования</t>
  </si>
  <si>
    <t>Взносы акционеров</t>
  </si>
  <si>
    <t xml:space="preserve">Балансовая стоимость одной простой акции составляет </t>
  </si>
  <si>
    <t>2022 года</t>
  </si>
  <si>
    <t>Процентный доход</t>
  </si>
  <si>
    <t>Процентный расход</t>
  </si>
  <si>
    <t>Доход по дивидендам</t>
  </si>
  <si>
    <t>Отложенные налоговые активы</t>
  </si>
  <si>
    <t>Прочие доходы от страховой деятельности</t>
  </si>
  <si>
    <t>Инвестиции, оцениваемые по справедливой стоимости, изменения которой отражаются в составе прибыли или убытка</t>
  </si>
  <si>
    <t>-</t>
  </si>
  <si>
    <t>ОБЯЗАТЕЛЬСТВА И КАПИТАЛ</t>
  </si>
  <si>
    <t>Фонд переоценки инвестиций</t>
  </si>
  <si>
    <t>Телефон: +7 (727) 228 06 07, вн.1059</t>
  </si>
  <si>
    <t>Исполнитель  Юсупов Ф.Р. _____________</t>
  </si>
  <si>
    <t>Чистая прибыль от реализации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</si>
  <si>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Прочие доходы/ (расходы)</t>
  </si>
  <si>
    <t>Чистый убыток/(прибыль) от реализации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</si>
  <si>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Поступления от продажи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</si>
  <si>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Приобретение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</si>
  <si>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Остаток по состоянию на 31 декабря 2021 года</t>
  </si>
  <si>
    <t>Чистая прибыль</t>
  </si>
  <si>
    <t xml:space="preserve">Прочий совокупный доход </t>
  </si>
  <si>
    <t>Пополнение капитала</t>
  </si>
  <si>
    <t>Выплаченные дивиденды</t>
  </si>
  <si>
    <t>Остаток по состоянию на 31 декабря 2022 года</t>
  </si>
  <si>
    <t>Справедливая стоимость инвестиций, имеющихся в наличии для продажи и реклассифицированных в инвестиции, учитываемые по справедливой стоимости через прибыль или убыток</t>
  </si>
  <si>
    <t>Эффект при первоначальном применении
МСФО (IFRS) 9</t>
  </si>
  <si>
    <t>(в тысячах Казахстанских Тенге)</t>
  </si>
  <si>
    <t>2023 года</t>
  </si>
  <si>
    <t>Промежуточный сокращенный отчет о финансовом положении страховой (перестраховочной) организации АО "Компания по страхованию жизни "Freedom Finance Life" на 30.06.2023</t>
  </si>
  <si>
    <t>Промежуточный сокращенный отчет о прибылях и убытках страховой (перестраховочной) организации АО "Компания по страхованию жизни "Freedom Finance Life" за период закончившийся 30.06.2023 г.</t>
  </si>
  <si>
    <t>Промежуточный сокращенный отчет о движении денежных средств страховой (перестраховочной) организации АО "Компания по страхованию жизни "Freedom Finance Life" по состоянию на 30.06.2023 г.</t>
  </si>
  <si>
    <t>Промежуточный сокращенный отчет об изменениях капитала страховой (перестраховочной) организации АО "Компания по страхованию жизни "Freedom Finance Life"  за период закончившийся 30.06.2023 г.</t>
  </si>
  <si>
    <t>30 июня</t>
  </si>
  <si>
    <t>за шесть месяцев, закончившихся 30 июня 2023 года</t>
  </si>
  <si>
    <t>за шесть месяцев, закончившихся 30 июня 2022 года</t>
  </si>
  <si>
    <t>Остаток по состоянию на 30 июня 2022 года</t>
  </si>
  <si>
    <t>Остаток по состоянию на 30 июня 2023 года</t>
  </si>
  <si>
    <t>7 699 тенге</t>
  </si>
  <si>
    <t>И.о Главного бухгалтера Юсупов Ф.Р.  ____________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</si>
</sst>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vertAlign val="superscript"/>
      <sz val="12"/>
      <color indexed="8"/>
      <name val="Verdana"/>
      <family val="2"/>
    </font>
    <font>
      <b/>
      <sz val="14"/>
      <color indexed="8"/>
      <name val="Verdana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Verdana"/>
      <family val="2"/>
    </font>
    <font>
      <vertAlign val="superscript"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166" fontId="52" fillId="0" borderId="10" xfId="0" applyNumberFormat="1" applyFont="1" applyFill="1" applyBorder="1" applyAlignment="1">
      <alignment vertical="center" wrapText="1"/>
    </xf>
    <xf numFmtId="166" fontId="54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52" fillId="0" borderId="0" xfId="0" applyNumberFormat="1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6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166" fontId="57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166" fontId="56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2" fillId="0" borderId="10" xfId="0" applyFont="1" applyBorder="1" applyAlignment="1">
      <alignment vertical="center" wrapText="1"/>
    </xf>
    <xf numFmtId="166" fontId="58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52"/>
  <sheetViews>
    <sheetView tabSelected="1" zoomScale="70" zoomScaleNormal="70" workbookViewId="0" topLeftCell="A1">
      <selection activeCell="A4" sqref="A4:A5"/>
    </sheetView>
  </sheetViews>
  <sheetFormatPr defaultColWidth="9.140625" defaultRowHeight="15"/>
  <cols>
    <col min="1" max="1" width="98.57421875" style="31" customWidth="1"/>
    <col min="2" max="2" width="20.421875" style="31" customWidth="1"/>
    <col min="3" max="3" width="34.7109375" style="31" customWidth="1"/>
    <col min="4" max="4" width="29.7109375" style="31" customWidth="1"/>
    <col min="5" max="5" width="47.57421875" style="31" customWidth="1"/>
    <col min="6" max="6" width="24.140625" style="31" customWidth="1"/>
    <col min="7" max="7" width="30.57421875" style="31" customWidth="1"/>
    <col min="8" max="8" width="9.140625" style="31" customWidth="1"/>
    <col min="9" max="9" width="49.421875" style="31" customWidth="1"/>
    <col min="10" max="16384" width="9.140625" style="31" customWidth="1"/>
  </cols>
  <sheetData>
    <row r="2" spans="1:4" ht="42.75" customHeight="1">
      <c r="A2" s="69" t="s">
        <v>124</v>
      </c>
      <c r="B2" s="69"/>
      <c r="C2" s="69"/>
      <c r="D2" s="69"/>
    </row>
    <row r="3" spans="1:4" ht="42.75" customHeight="1">
      <c r="A3" s="63"/>
      <c r="B3" s="63"/>
      <c r="C3" s="63"/>
      <c r="D3" s="67" t="s">
        <v>122</v>
      </c>
    </row>
    <row r="4" spans="1:4" ht="15.75">
      <c r="A4" s="70"/>
      <c r="B4" s="70" t="s">
        <v>89</v>
      </c>
      <c r="C4" s="32" t="s">
        <v>128</v>
      </c>
      <c r="D4" s="32" t="s">
        <v>85</v>
      </c>
    </row>
    <row r="5" spans="1:4" ht="19.5" customHeight="1">
      <c r="A5" s="70"/>
      <c r="B5" s="70"/>
      <c r="C5" s="32" t="s">
        <v>123</v>
      </c>
      <c r="D5" s="32" t="s">
        <v>97</v>
      </c>
    </row>
    <row r="6" spans="1:4" ht="31.5" customHeight="1">
      <c r="A6" s="22" t="s">
        <v>0</v>
      </c>
      <c r="B6" s="22"/>
      <c r="C6" s="3"/>
      <c r="D6" s="3"/>
    </row>
    <row r="7" spans="1:4" ht="25.5" customHeight="1">
      <c r="A7" s="3" t="s">
        <v>1</v>
      </c>
      <c r="B7" s="60">
        <v>1.2</v>
      </c>
      <c r="C7" s="4">
        <v>17289118</v>
      </c>
      <c r="D7" s="4">
        <v>15520117</v>
      </c>
    </row>
    <row r="8" spans="1:4" ht="25.5" customHeight="1">
      <c r="A8" s="3" t="s">
        <v>2</v>
      </c>
      <c r="B8" s="60">
        <v>3</v>
      </c>
      <c r="C8" s="4">
        <v>100345480</v>
      </c>
      <c r="D8" s="4">
        <v>85349218</v>
      </c>
    </row>
    <row r="9" spans="1:4" ht="30">
      <c r="A9" s="3" t="s">
        <v>103</v>
      </c>
      <c r="B9" s="60">
        <v>4</v>
      </c>
      <c r="C9" s="4">
        <v>4401161</v>
      </c>
      <c r="D9" s="4" t="s">
        <v>104</v>
      </c>
    </row>
    <row r="10" spans="1:4" ht="25.5" customHeight="1">
      <c r="A10" s="3" t="s">
        <v>101</v>
      </c>
      <c r="B10" s="60"/>
      <c r="C10" s="4">
        <v>31899</v>
      </c>
      <c r="D10" s="4">
        <v>31899</v>
      </c>
    </row>
    <row r="11" spans="1:4" ht="25.5" customHeight="1">
      <c r="A11" s="3" t="s">
        <v>3</v>
      </c>
      <c r="B11" s="60">
        <v>5</v>
      </c>
      <c r="C11" s="4">
        <v>27796</v>
      </c>
      <c r="D11" s="4">
        <v>998</v>
      </c>
    </row>
    <row r="12" spans="1:4" ht="25.5" customHeight="1">
      <c r="A12" s="3" t="s">
        <v>4</v>
      </c>
      <c r="B12" s="60">
        <v>6</v>
      </c>
      <c r="C12" s="4">
        <v>304602</v>
      </c>
      <c r="D12" s="4">
        <v>263089</v>
      </c>
    </row>
    <row r="13" spans="1:4" ht="25.5" customHeight="1">
      <c r="A13" s="3" t="s">
        <v>90</v>
      </c>
      <c r="B13" s="60"/>
      <c r="C13" s="4">
        <v>41930</v>
      </c>
      <c r="D13" s="4">
        <v>28272</v>
      </c>
    </row>
    <row r="14" spans="1:4" ht="25.5" customHeight="1">
      <c r="A14" s="3" t="s">
        <v>5</v>
      </c>
      <c r="B14" s="60"/>
      <c r="C14" s="4">
        <v>183369</v>
      </c>
      <c r="D14" s="4">
        <v>188736</v>
      </c>
    </row>
    <row r="15" spans="1:4" ht="25.5" customHeight="1">
      <c r="A15" s="3" t="s">
        <v>6</v>
      </c>
      <c r="B15" s="60"/>
      <c r="C15" s="4">
        <v>19065</v>
      </c>
      <c r="D15" s="4">
        <v>27659</v>
      </c>
    </row>
    <row r="16" spans="1:4" ht="25.5" customHeight="1">
      <c r="A16" s="3" t="s">
        <v>78</v>
      </c>
      <c r="B16" s="60">
        <v>7</v>
      </c>
      <c r="C16" s="4">
        <v>4237121</v>
      </c>
      <c r="D16" s="4">
        <v>3344064</v>
      </c>
    </row>
    <row r="17" spans="1:4" ht="25.5" customHeight="1">
      <c r="A17" s="3" t="s">
        <v>73</v>
      </c>
      <c r="B17" s="60">
        <v>8</v>
      </c>
      <c r="C17" s="4">
        <v>3347889</v>
      </c>
      <c r="D17" s="4">
        <v>1612293</v>
      </c>
    </row>
    <row r="18" spans="1:4" ht="25.5" customHeight="1">
      <c r="A18" s="3" t="s">
        <v>8</v>
      </c>
      <c r="B18" s="60">
        <v>9</v>
      </c>
      <c r="C18" s="4">
        <v>291445</v>
      </c>
      <c r="D18" s="4">
        <v>99858</v>
      </c>
    </row>
    <row r="19" spans="1:4" ht="25.5" customHeight="1">
      <c r="A19" s="3" t="s">
        <v>91</v>
      </c>
      <c r="B19" s="60">
        <v>10</v>
      </c>
      <c r="C19" s="4">
        <v>1288548</v>
      </c>
      <c r="D19" s="4">
        <v>628769</v>
      </c>
    </row>
    <row r="20" spans="1:6" ht="25.5" customHeight="1">
      <c r="A20" s="22" t="s">
        <v>9</v>
      </c>
      <c r="B20" s="61"/>
      <c r="C20" s="5">
        <f>SUM(C7:C19)</f>
        <v>131809423</v>
      </c>
      <c r="D20" s="5">
        <f>SUM(D7:D19)</f>
        <v>107094972</v>
      </c>
      <c r="F20" s="50"/>
    </row>
    <row r="21" spans="1:4" ht="6" customHeight="1">
      <c r="A21" s="3"/>
      <c r="B21" s="60"/>
      <c r="C21" s="4"/>
      <c r="D21" s="4"/>
    </row>
    <row r="22" spans="1:4" ht="25.5" customHeight="1">
      <c r="A22" s="22" t="s">
        <v>105</v>
      </c>
      <c r="B22" s="61"/>
      <c r="C22" s="4"/>
      <c r="D22" s="4"/>
    </row>
    <row r="23" spans="1:4" ht="6" customHeight="1">
      <c r="A23" s="22"/>
      <c r="B23" s="61"/>
      <c r="C23" s="4"/>
      <c r="D23" s="4"/>
    </row>
    <row r="24" spans="1:4" ht="25.5" customHeight="1">
      <c r="A24" s="22" t="s">
        <v>10</v>
      </c>
      <c r="B24" s="61"/>
      <c r="C24" s="4"/>
      <c r="D24" s="4"/>
    </row>
    <row r="25" spans="1:4" ht="25.5" customHeight="1">
      <c r="A25" s="3" t="s">
        <v>11</v>
      </c>
      <c r="B25" s="60">
        <v>5</v>
      </c>
      <c r="C25" s="4">
        <v>9555497</v>
      </c>
      <c r="D25" s="4">
        <v>6364793</v>
      </c>
    </row>
    <row r="26" spans="1:4" ht="25.5" customHeight="1">
      <c r="A26" s="3" t="s">
        <v>12</v>
      </c>
      <c r="B26" s="60">
        <v>6</v>
      </c>
      <c r="C26" s="4">
        <v>54776703</v>
      </c>
      <c r="D26" s="4">
        <v>49181085</v>
      </c>
    </row>
    <row r="27" spans="1:4" ht="25.5" customHeight="1">
      <c r="A27" s="3" t="s">
        <v>13</v>
      </c>
      <c r="B27" s="60">
        <v>11</v>
      </c>
      <c r="C27" s="4">
        <v>1748831</v>
      </c>
      <c r="D27" s="4">
        <v>1392402</v>
      </c>
    </row>
    <row r="28" spans="1:4" ht="25.5" customHeight="1">
      <c r="A28" s="3" t="s">
        <v>14</v>
      </c>
      <c r="B28" s="60">
        <v>12</v>
      </c>
      <c r="C28" s="4">
        <v>611718</v>
      </c>
      <c r="D28" s="4">
        <v>397163</v>
      </c>
    </row>
    <row r="29" spans="1:4" ht="25.5" customHeight="1">
      <c r="A29" s="3" t="s">
        <v>83</v>
      </c>
      <c r="B29" s="60">
        <v>13</v>
      </c>
      <c r="C29" s="4">
        <v>36240312</v>
      </c>
      <c r="D29" s="4">
        <v>27384238</v>
      </c>
    </row>
    <row r="30" spans="1:4" ht="25.5" customHeight="1">
      <c r="A30" s="3" t="s">
        <v>84</v>
      </c>
      <c r="B30" s="60">
        <v>10</v>
      </c>
      <c r="C30" s="4">
        <v>1306488</v>
      </c>
      <c r="D30" s="4">
        <v>646145</v>
      </c>
    </row>
    <row r="31" spans="1:4" ht="25.5" customHeight="1">
      <c r="A31" s="22" t="s">
        <v>15</v>
      </c>
      <c r="B31" s="61"/>
      <c r="C31" s="8">
        <f>SUM(C25:C30)</f>
        <v>104239549</v>
      </c>
      <c r="D31" s="8">
        <f>SUM(D25:D30)</f>
        <v>85365826</v>
      </c>
    </row>
    <row r="32" spans="1:4" ht="6" customHeight="1">
      <c r="A32" s="3"/>
      <c r="B32" s="60"/>
      <c r="C32" s="4"/>
      <c r="D32" s="4"/>
    </row>
    <row r="33" spans="1:4" ht="25.5" customHeight="1">
      <c r="A33" s="22" t="s">
        <v>16</v>
      </c>
      <c r="B33" s="61"/>
      <c r="C33" s="4"/>
      <c r="D33" s="4"/>
    </row>
    <row r="34" spans="1:4" ht="25.5" customHeight="1">
      <c r="A34" s="3" t="s">
        <v>17</v>
      </c>
      <c r="B34" s="60">
        <v>14</v>
      </c>
      <c r="C34" s="4">
        <v>10637256</v>
      </c>
      <c r="D34" s="4">
        <v>10637256</v>
      </c>
    </row>
    <row r="35" spans="1:4" ht="25.5" customHeight="1">
      <c r="A35" s="3" t="s">
        <v>106</v>
      </c>
      <c r="B35" s="60"/>
      <c r="C35" s="15">
        <v>-695622</v>
      </c>
      <c r="D35" s="15">
        <v>-486214</v>
      </c>
    </row>
    <row r="36" spans="1:4" ht="25.5" customHeight="1">
      <c r="A36" s="3" t="s">
        <v>82</v>
      </c>
      <c r="B36" s="60"/>
      <c r="C36" s="4">
        <v>516969</v>
      </c>
      <c r="D36" s="4">
        <v>919584</v>
      </c>
    </row>
    <row r="37" spans="1:4" ht="25.5" customHeight="1">
      <c r="A37" s="3" t="s">
        <v>18</v>
      </c>
      <c r="B37" s="60"/>
      <c r="C37" s="4">
        <v>17111271</v>
      </c>
      <c r="D37" s="4">
        <v>10658520</v>
      </c>
    </row>
    <row r="38" spans="1:4" ht="6" customHeight="1">
      <c r="A38" s="3"/>
      <c r="B38" s="3"/>
      <c r="C38" s="33"/>
      <c r="D38" s="33"/>
    </row>
    <row r="39" spans="1:4" ht="25.5" customHeight="1">
      <c r="A39" s="22" t="s">
        <v>19</v>
      </c>
      <c r="B39" s="22"/>
      <c r="C39" s="8">
        <f>SUM(C34:C38)</f>
        <v>27569874</v>
      </c>
      <c r="D39" s="8">
        <f>SUM(D34:D38)</f>
        <v>21729146</v>
      </c>
    </row>
    <row r="40" spans="1:4" ht="6" customHeight="1">
      <c r="A40" s="22"/>
      <c r="B40" s="22"/>
      <c r="C40" s="5"/>
      <c r="D40" s="5"/>
    </row>
    <row r="41" spans="1:4" ht="25.5" customHeight="1">
      <c r="A41" s="22" t="s">
        <v>92</v>
      </c>
      <c r="B41" s="22"/>
      <c r="C41" s="5">
        <f>C31+C39</f>
        <v>131809423</v>
      </c>
      <c r="D41" s="5">
        <f>D31+D39</f>
        <v>107094972</v>
      </c>
    </row>
    <row r="42" spans="1:5" ht="25.5" customHeight="1">
      <c r="A42" s="22" t="s">
        <v>96</v>
      </c>
      <c r="B42" s="32" t="s">
        <v>133</v>
      </c>
      <c r="C42" s="49"/>
      <c r="D42" s="49"/>
      <c r="E42" s="50"/>
    </row>
    <row r="44" spans="1:4" ht="15.75">
      <c r="A44" s="10" t="s">
        <v>88</v>
      </c>
      <c r="B44" s="56"/>
      <c r="C44" s="50"/>
      <c r="D44" s="50"/>
    </row>
    <row r="46" ht="15.75">
      <c r="A46" s="31" t="s">
        <v>134</v>
      </c>
    </row>
    <row r="48" ht="15.75">
      <c r="A48" s="31" t="s">
        <v>108</v>
      </c>
    </row>
    <row r="50" ht="15.75">
      <c r="A50" s="31" t="s">
        <v>107</v>
      </c>
    </row>
    <row r="52" ht="15.75">
      <c r="A52" s="31" t="s">
        <v>74</v>
      </c>
    </row>
  </sheetData>
  <sheetProtection/>
  <mergeCells count="3">
    <mergeCell ref="A2:D2"/>
    <mergeCell ref="B4:B5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D64"/>
  <sheetViews>
    <sheetView zoomScale="73" zoomScaleNormal="73" workbookViewId="0" topLeftCell="A1">
      <selection activeCell="B4" sqref="B4:B7"/>
    </sheetView>
  </sheetViews>
  <sheetFormatPr defaultColWidth="9.140625" defaultRowHeight="15"/>
  <cols>
    <col min="1" max="1" width="111.7109375" style="10" customWidth="1"/>
    <col min="2" max="2" width="18.7109375" style="56" customWidth="1"/>
    <col min="3" max="3" width="36.421875" style="10" customWidth="1"/>
    <col min="4" max="4" width="37.8515625" style="10" customWidth="1"/>
    <col min="5" max="16384" width="9.140625" style="10" customWidth="1"/>
  </cols>
  <sheetData>
    <row r="2" spans="1:4" ht="33" customHeight="1">
      <c r="A2" s="71" t="s">
        <v>125</v>
      </c>
      <c r="B2" s="71"/>
      <c r="C2" s="71"/>
      <c r="D2" s="71"/>
    </row>
    <row r="3" spans="1:4" ht="33" customHeight="1">
      <c r="A3" s="64"/>
      <c r="B3" s="64"/>
      <c r="C3" s="64"/>
      <c r="D3" s="67" t="s">
        <v>122</v>
      </c>
    </row>
    <row r="4" spans="1:4" ht="22.5" customHeight="1">
      <c r="A4" s="72"/>
      <c r="B4" s="77" t="s">
        <v>89</v>
      </c>
      <c r="C4" s="73" t="s">
        <v>129</v>
      </c>
      <c r="D4" s="73" t="s">
        <v>130</v>
      </c>
    </row>
    <row r="5" spans="1:4" ht="15.75">
      <c r="A5" s="72"/>
      <c r="B5" s="78"/>
      <c r="C5" s="73"/>
      <c r="D5" s="73"/>
    </row>
    <row r="6" spans="1:4" ht="15.75">
      <c r="A6" s="72"/>
      <c r="B6" s="78"/>
      <c r="C6" s="73"/>
      <c r="D6" s="73"/>
    </row>
    <row r="7" spans="1:4" ht="21.75" customHeight="1">
      <c r="A7" s="72"/>
      <c r="B7" s="79"/>
      <c r="C7" s="73"/>
      <c r="D7" s="73"/>
    </row>
    <row r="8" spans="1:4" ht="15.75">
      <c r="A8" s="11"/>
      <c r="B8" s="51"/>
      <c r="C8" s="30"/>
      <c r="D8" s="12"/>
    </row>
    <row r="9" spans="1:4" ht="15.75">
      <c r="A9" s="13" t="s">
        <v>20</v>
      </c>
      <c r="B9" s="52"/>
      <c r="C9" s="6"/>
      <c r="D9" s="14"/>
    </row>
    <row r="10" spans="1:4" ht="15.75">
      <c r="A10" s="13"/>
      <c r="B10" s="52"/>
      <c r="C10" s="6"/>
      <c r="D10" s="14"/>
    </row>
    <row r="11" spans="1:4" ht="18.75" customHeight="1">
      <c r="A11" s="11" t="s">
        <v>21</v>
      </c>
      <c r="B11" s="51">
        <v>15</v>
      </c>
      <c r="C11" s="4">
        <v>26294272</v>
      </c>
      <c r="D11" s="15">
        <v>15698152</v>
      </c>
    </row>
    <row r="12" spans="1:4" ht="19.5" customHeight="1">
      <c r="A12" s="11" t="s">
        <v>22</v>
      </c>
      <c r="B12" s="51">
        <v>15</v>
      </c>
      <c r="C12" s="15">
        <v>-52163</v>
      </c>
      <c r="D12" s="15">
        <v>-10720</v>
      </c>
    </row>
    <row r="13" spans="1:4" ht="15" customHeight="1">
      <c r="A13" s="11"/>
      <c r="B13" s="51"/>
      <c r="C13" s="4"/>
      <c r="D13" s="15"/>
    </row>
    <row r="14" spans="1:4" ht="20.25" customHeight="1">
      <c r="A14" s="11" t="s">
        <v>23</v>
      </c>
      <c r="B14" s="51">
        <v>15</v>
      </c>
      <c r="C14" s="4">
        <f>C11+C12</f>
        <v>26242109</v>
      </c>
      <c r="D14" s="4">
        <f>D11+D12</f>
        <v>15687432</v>
      </c>
    </row>
    <row r="15" spans="1:4" ht="15" customHeight="1">
      <c r="A15" s="11"/>
      <c r="B15" s="51"/>
      <c r="C15" s="4"/>
      <c r="D15" s="15"/>
    </row>
    <row r="16" spans="1:4" ht="15" customHeight="1">
      <c r="A16" s="11" t="s">
        <v>93</v>
      </c>
      <c r="B16" s="51">
        <v>15</v>
      </c>
      <c r="C16" s="15">
        <v>-3163906</v>
      </c>
      <c r="D16" s="15">
        <v>-521123</v>
      </c>
    </row>
    <row r="17" spans="1:4" ht="15" customHeight="1">
      <c r="A17" s="11"/>
      <c r="B17" s="51"/>
      <c r="C17" s="7"/>
      <c r="D17" s="15"/>
    </row>
    <row r="18" spans="1:4" ht="15" customHeight="1">
      <c r="A18" s="11" t="s">
        <v>25</v>
      </c>
      <c r="B18" s="52">
        <v>15</v>
      </c>
      <c r="C18" s="16">
        <f>C14+C16</f>
        <v>23078203</v>
      </c>
      <c r="D18" s="16">
        <f>D14+D16</f>
        <v>15166309</v>
      </c>
    </row>
    <row r="19" spans="1:4" ht="15" customHeight="1">
      <c r="A19" s="11"/>
      <c r="B19" s="51"/>
      <c r="C19" s="4"/>
      <c r="D19" s="15"/>
    </row>
    <row r="20" spans="1:4" ht="33.75" customHeight="1">
      <c r="A20" s="11" t="s">
        <v>26</v>
      </c>
      <c r="B20" s="51">
        <v>16</v>
      </c>
      <c r="C20" s="15">
        <v>-1199403</v>
      </c>
      <c r="D20" s="15">
        <v>-910241</v>
      </c>
    </row>
    <row r="21" spans="1:4" ht="25.5" customHeight="1">
      <c r="A21" s="11" t="s">
        <v>94</v>
      </c>
      <c r="B21" s="51">
        <v>16</v>
      </c>
      <c r="C21" s="15">
        <v>-5554105</v>
      </c>
      <c r="D21" s="15">
        <v>-7341965</v>
      </c>
    </row>
    <row r="22" spans="1:4" ht="15" customHeight="1">
      <c r="A22" s="13"/>
      <c r="B22" s="52"/>
      <c r="C22" s="7"/>
      <c r="D22" s="15"/>
    </row>
    <row r="23" spans="1:4" ht="22.5" customHeight="1">
      <c r="A23" s="11" t="s">
        <v>27</v>
      </c>
      <c r="B23" s="52">
        <v>16</v>
      </c>
      <c r="C23" s="15">
        <f>C20+C21</f>
        <v>-6753508</v>
      </c>
      <c r="D23" s="15">
        <f>D20+D21</f>
        <v>-8252206</v>
      </c>
    </row>
    <row r="24" spans="1:4" ht="15" customHeight="1">
      <c r="A24" s="11"/>
      <c r="B24" s="51"/>
      <c r="C24" s="4"/>
      <c r="D24" s="15"/>
    </row>
    <row r="25" spans="1:4" ht="16.5" customHeight="1">
      <c r="A25" s="11" t="s">
        <v>28</v>
      </c>
      <c r="B25" s="51"/>
      <c r="C25" s="15">
        <v>0</v>
      </c>
      <c r="D25" s="15">
        <v>0</v>
      </c>
    </row>
    <row r="26" spans="1:4" ht="18" customHeight="1">
      <c r="A26" s="11" t="s">
        <v>29</v>
      </c>
      <c r="B26" s="51">
        <v>17</v>
      </c>
      <c r="C26" s="15">
        <v>-12974243</v>
      </c>
      <c r="D26" s="15">
        <v>-5337594</v>
      </c>
    </row>
    <row r="27" spans="1:4" ht="15" customHeight="1">
      <c r="A27" s="11"/>
      <c r="B27" s="51"/>
      <c r="C27" s="4"/>
      <c r="D27" s="15"/>
    </row>
    <row r="28" spans="1:4" ht="15" customHeight="1">
      <c r="A28" s="11" t="s">
        <v>30</v>
      </c>
      <c r="B28" s="52">
        <v>17</v>
      </c>
      <c r="C28" s="15">
        <f>C25+C26</f>
        <v>-12974243</v>
      </c>
      <c r="D28" s="15">
        <f>D25+D26</f>
        <v>-5337594</v>
      </c>
    </row>
    <row r="29" spans="1:4" ht="15" customHeight="1">
      <c r="A29" s="17"/>
      <c r="B29" s="53"/>
      <c r="C29" s="4"/>
      <c r="D29" s="15"/>
    </row>
    <row r="30" spans="1:4" ht="15" customHeight="1">
      <c r="A30" s="57" t="s">
        <v>102</v>
      </c>
      <c r="B30" s="53"/>
      <c r="C30" s="15">
        <v>0</v>
      </c>
      <c r="D30" s="15">
        <v>0</v>
      </c>
    </row>
    <row r="31" spans="1:4" ht="22.5" customHeight="1">
      <c r="A31" s="13" t="s">
        <v>31</v>
      </c>
      <c r="B31" s="52"/>
      <c r="C31" s="34">
        <f>C18+C23+C28</f>
        <v>3350452</v>
      </c>
      <c r="D31" s="34">
        <f>D18+D23+D28+D30</f>
        <v>1576509</v>
      </c>
    </row>
    <row r="32" spans="1:4" ht="15" customHeight="1">
      <c r="A32" s="11"/>
      <c r="B32" s="51"/>
      <c r="C32" s="18"/>
      <c r="D32" s="15"/>
    </row>
    <row r="33" spans="1:4" ht="15" customHeight="1">
      <c r="A33" s="13" t="s">
        <v>32</v>
      </c>
      <c r="B33" s="52"/>
      <c r="C33" s="18"/>
      <c r="D33" s="15"/>
    </row>
    <row r="34" spans="1:4" ht="23.25" customHeight="1">
      <c r="A34" s="59" t="s">
        <v>98</v>
      </c>
      <c r="B34" s="51">
        <v>18</v>
      </c>
      <c r="C34" s="15">
        <v>7684314</v>
      </c>
      <c r="D34" s="15">
        <v>4593772</v>
      </c>
    </row>
    <row r="35" spans="1:4" ht="23.25" customHeight="1">
      <c r="A35" s="48" t="s">
        <v>99</v>
      </c>
      <c r="B35" s="51">
        <v>18</v>
      </c>
      <c r="C35" s="15">
        <v>-2506406</v>
      </c>
      <c r="D35" s="15">
        <v>-1857462</v>
      </c>
    </row>
    <row r="36" spans="1:4" ht="23.25" customHeight="1">
      <c r="A36" s="48" t="s">
        <v>100</v>
      </c>
      <c r="B36" s="51"/>
      <c r="C36" s="18">
        <v>158368</v>
      </c>
      <c r="D36" s="15">
        <v>48121</v>
      </c>
    </row>
    <row r="37" spans="1:4" ht="54.75" customHeight="1">
      <c r="A37" s="48" t="s">
        <v>109</v>
      </c>
      <c r="B37" s="51"/>
      <c r="C37" s="18">
        <v>1981083</v>
      </c>
      <c r="D37" s="15">
        <v>633042</v>
      </c>
    </row>
    <row r="38" spans="1:4" ht="17.25" customHeight="1">
      <c r="A38" s="11"/>
      <c r="B38" s="51"/>
      <c r="C38" s="18"/>
      <c r="D38" s="15"/>
    </row>
    <row r="39" spans="1:4" ht="17.25" customHeight="1">
      <c r="A39" s="13" t="s">
        <v>34</v>
      </c>
      <c r="B39" s="52"/>
      <c r="C39" s="34">
        <f>SUM(C34:C38)</f>
        <v>7317359</v>
      </c>
      <c r="D39" s="34">
        <f>SUM(D34:D38)</f>
        <v>3417473</v>
      </c>
    </row>
    <row r="40" spans="1:4" ht="17.25" customHeight="1">
      <c r="A40" s="11"/>
      <c r="B40" s="51"/>
      <c r="C40" s="18"/>
      <c r="D40" s="15"/>
    </row>
    <row r="41" spans="1:4" ht="17.25" customHeight="1">
      <c r="A41" s="13" t="s">
        <v>35</v>
      </c>
      <c r="B41" s="52"/>
      <c r="C41" s="18"/>
      <c r="D41" s="15"/>
    </row>
    <row r="42" spans="1:4" ht="30.75" customHeight="1">
      <c r="A42" s="11" t="s">
        <v>36</v>
      </c>
      <c r="B42" s="51"/>
      <c r="C42" s="15">
        <v>-550194</v>
      </c>
      <c r="D42" s="15">
        <v>806555</v>
      </c>
    </row>
    <row r="43" spans="1:4" ht="17.25" customHeight="1">
      <c r="A43" s="11" t="s">
        <v>37</v>
      </c>
      <c r="B43" s="51">
        <v>20</v>
      </c>
      <c r="C43" s="15">
        <v>-2659432</v>
      </c>
      <c r="D43" s="15">
        <v>-2323832</v>
      </c>
    </row>
    <row r="44" spans="1:4" ht="17.25" customHeight="1">
      <c r="A44" s="11" t="s">
        <v>110</v>
      </c>
      <c r="B44" s="51"/>
      <c r="C44" s="15">
        <v>-14176</v>
      </c>
      <c r="D44" s="15">
        <v>125432</v>
      </c>
    </row>
    <row r="45" spans="1:4" ht="17.25" customHeight="1">
      <c r="A45" s="11"/>
      <c r="B45" s="51"/>
      <c r="C45" s="18"/>
      <c r="D45" s="15"/>
    </row>
    <row r="46" spans="1:4" ht="17.25" customHeight="1">
      <c r="A46" s="13" t="s">
        <v>39</v>
      </c>
      <c r="B46" s="52">
        <v>20</v>
      </c>
      <c r="C46" s="35">
        <f>SUM(C42:C45)</f>
        <v>-3223802</v>
      </c>
      <c r="D46" s="35">
        <f>SUM(D42:D45)</f>
        <v>-1391845</v>
      </c>
    </row>
    <row r="47" spans="1:4" ht="17.25" customHeight="1">
      <c r="A47" s="11"/>
      <c r="B47" s="51"/>
      <c r="C47" s="15"/>
      <c r="D47" s="15"/>
    </row>
    <row r="48" spans="1:4" ht="17.25" customHeight="1">
      <c r="A48" s="11" t="s">
        <v>40</v>
      </c>
      <c r="B48" s="51"/>
      <c r="C48" s="15">
        <f>C31+C39+C46</f>
        <v>7444009</v>
      </c>
      <c r="D48" s="15">
        <f>D31+D39+D46</f>
        <v>3602137</v>
      </c>
    </row>
    <row r="49" spans="1:4" ht="17.25" customHeight="1">
      <c r="A49" s="11"/>
      <c r="B49" s="51"/>
      <c r="C49" s="18"/>
      <c r="D49" s="15"/>
    </row>
    <row r="50" spans="1:4" ht="17.25" customHeight="1">
      <c r="A50" s="11" t="s">
        <v>41</v>
      </c>
      <c r="B50" s="51"/>
      <c r="C50" s="15">
        <v>8300</v>
      </c>
      <c r="D50" s="15">
        <v>-8107</v>
      </c>
    </row>
    <row r="51" spans="1:4" ht="17.25" customHeight="1">
      <c r="A51" s="13"/>
      <c r="B51" s="52"/>
      <c r="C51" s="9"/>
      <c r="D51" s="15"/>
    </row>
    <row r="52" spans="1:4" ht="17.25" customHeight="1">
      <c r="A52" s="28" t="s">
        <v>42</v>
      </c>
      <c r="B52" s="54"/>
      <c r="C52" s="29">
        <f>C48+C50</f>
        <v>7452309</v>
      </c>
      <c r="D52" s="29">
        <f>D48+D50</f>
        <v>3594030</v>
      </c>
    </row>
    <row r="53" spans="1:4" ht="15.75">
      <c r="A53" s="9"/>
      <c r="B53" s="7"/>
      <c r="C53" s="9"/>
      <c r="D53" s="15"/>
    </row>
    <row r="54" spans="1:4" ht="15.75">
      <c r="A54" s="20"/>
      <c r="B54" s="3"/>
      <c r="C54" s="11"/>
      <c r="D54" s="15"/>
    </row>
    <row r="55" spans="1:4" ht="15.75">
      <c r="A55" s="26"/>
      <c r="B55" s="55"/>
      <c r="C55" s="27"/>
      <c r="D55" s="27"/>
    </row>
    <row r="56" ht="15.75">
      <c r="A56" s="10" t="s">
        <v>88</v>
      </c>
    </row>
    <row r="57" ht="15.75">
      <c r="C57" s="19"/>
    </row>
    <row r="58" spans="1:2" ht="15.75">
      <c r="A58" s="31" t="s">
        <v>134</v>
      </c>
      <c r="B58" s="31"/>
    </row>
    <row r="60" ht="15.75">
      <c r="A60" s="31" t="s">
        <v>108</v>
      </c>
    </row>
    <row r="62" ht="15.75">
      <c r="A62" s="31" t="s">
        <v>107</v>
      </c>
    </row>
    <row r="64" ht="15.75">
      <c r="A64" s="10" t="s">
        <v>74</v>
      </c>
    </row>
  </sheetData>
  <sheetProtection/>
  <mergeCells count="5">
    <mergeCell ref="A2:D2"/>
    <mergeCell ref="A4:A7"/>
    <mergeCell ref="C4:C7"/>
    <mergeCell ref="D4:D7"/>
    <mergeCell ref="B4:B7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C69"/>
  <sheetViews>
    <sheetView zoomScale="55" zoomScaleNormal="55" workbookViewId="0" topLeftCell="A1">
      <selection activeCell="A4" sqref="A4"/>
    </sheetView>
  </sheetViews>
  <sheetFormatPr defaultColWidth="9.140625" defaultRowHeight="15"/>
  <cols>
    <col min="1" max="1" width="152.8515625" style="36" customWidth="1"/>
    <col min="2" max="2" width="43.28125" style="36" customWidth="1"/>
    <col min="3" max="3" width="43.7109375" style="36" customWidth="1"/>
    <col min="4" max="16384" width="9.140625" style="36" customWidth="1"/>
  </cols>
  <sheetData>
    <row r="2" spans="1:3" ht="47.25" customHeight="1">
      <c r="A2" s="74" t="s">
        <v>126</v>
      </c>
      <c r="B2" s="74"/>
      <c r="C2" s="74"/>
    </row>
    <row r="3" spans="1:3" ht="47.25" customHeight="1">
      <c r="A3" s="65"/>
      <c r="B3" s="66"/>
      <c r="C3" s="68" t="s">
        <v>122</v>
      </c>
    </row>
    <row r="4" spans="1:3" ht="60" customHeight="1">
      <c r="A4" s="37"/>
      <c r="B4" s="62" t="s">
        <v>129</v>
      </c>
      <c r="C4" s="62" t="s">
        <v>130</v>
      </c>
    </row>
    <row r="5" spans="1:3" ht="27.75" customHeight="1">
      <c r="A5" s="38" t="s">
        <v>72</v>
      </c>
      <c r="B5" s="39"/>
      <c r="C5" s="40"/>
    </row>
    <row r="6" spans="1:3" ht="37.5" customHeight="1">
      <c r="A6" s="41" t="s">
        <v>45</v>
      </c>
      <c r="B6" s="42">
        <v>7444009</v>
      </c>
      <c r="C6" s="58">
        <v>3602137</v>
      </c>
    </row>
    <row r="7" spans="1:3" ht="37.5" customHeight="1">
      <c r="A7" s="41" t="s">
        <v>46</v>
      </c>
      <c r="B7" s="42"/>
      <c r="C7" s="42"/>
    </row>
    <row r="8" spans="1:3" ht="37.5" customHeight="1">
      <c r="A8" s="41" t="s">
        <v>24</v>
      </c>
      <c r="B8" s="42">
        <v>3163906</v>
      </c>
      <c r="C8" s="58">
        <v>521123</v>
      </c>
    </row>
    <row r="9" spans="1:3" ht="37.5" customHeight="1">
      <c r="A9" s="41" t="s">
        <v>47</v>
      </c>
      <c r="B9" s="42">
        <v>6753508</v>
      </c>
      <c r="C9" s="58">
        <v>8252207</v>
      </c>
    </row>
    <row r="10" spans="1:3" ht="37.5" customHeight="1">
      <c r="A10" s="41" t="s">
        <v>33</v>
      </c>
      <c r="B10" s="42"/>
      <c r="C10" s="42"/>
    </row>
    <row r="11" spans="1:3" ht="37.5" customHeight="1">
      <c r="A11" s="41" t="s">
        <v>38</v>
      </c>
      <c r="B11" s="42"/>
      <c r="C11" s="42"/>
    </row>
    <row r="12" spans="1:3" ht="28.5" customHeight="1">
      <c r="A12" s="41" t="s">
        <v>48</v>
      </c>
      <c r="B12" s="42"/>
      <c r="C12" s="42"/>
    </row>
    <row r="13" spans="1:3" ht="35.25" customHeight="1">
      <c r="A13" s="41" t="s">
        <v>49</v>
      </c>
      <c r="B13" s="42">
        <v>171007</v>
      </c>
      <c r="C13" s="58">
        <v>101734</v>
      </c>
    </row>
    <row r="14" spans="1:3" ht="37.5" customHeight="1">
      <c r="A14" s="41" t="s">
        <v>50</v>
      </c>
      <c r="B14" s="42"/>
      <c r="C14" s="42"/>
    </row>
    <row r="15" spans="1:3" ht="37.5" customHeight="1">
      <c r="A15" s="41" t="s">
        <v>51</v>
      </c>
      <c r="B15" s="42">
        <v>404607</v>
      </c>
      <c r="C15" s="58">
        <v>-778566</v>
      </c>
    </row>
    <row r="16" spans="1:3" ht="37.5" customHeight="1">
      <c r="A16" s="41" t="s">
        <v>86</v>
      </c>
      <c r="B16" s="42">
        <v>56641</v>
      </c>
      <c r="C16" s="58">
        <v>14201</v>
      </c>
    </row>
    <row r="17" spans="1:3" ht="37.5" customHeight="1">
      <c r="A17" s="41" t="s">
        <v>52</v>
      </c>
      <c r="B17" s="42">
        <v>-945733</v>
      </c>
      <c r="C17" s="58">
        <v>-1772069</v>
      </c>
    </row>
    <row r="18" spans="1:3" ht="54">
      <c r="A18" s="41" t="s">
        <v>111</v>
      </c>
      <c r="B18" s="42">
        <v>-1981083</v>
      </c>
      <c r="C18" s="58">
        <v>-633042</v>
      </c>
    </row>
    <row r="19" spans="1:3" ht="51" customHeight="1">
      <c r="A19" s="41" t="s">
        <v>76</v>
      </c>
      <c r="B19" s="42">
        <v>744247</v>
      </c>
      <c r="C19" s="58">
        <v>2428216</v>
      </c>
    </row>
    <row r="20" spans="1:3" ht="37.5" customHeight="1">
      <c r="A20" s="38" t="s">
        <v>53</v>
      </c>
      <c r="B20" s="46">
        <f>SUM(B6:B19)</f>
        <v>15811109</v>
      </c>
      <c r="C20" s="46">
        <f>SUM(C6:C19)</f>
        <v>11735941</v>
      </c>
    </row>
    <row r="21" spans="1:3" ht="37.5" customHeight="1">
      <c r="A21" s="41" t="s">
        <v>54</v>
      </c>
      <c r="B21" s="42"/>
      <c r="C21" s="42"/>
    </row>
    <row r="22" spans="1:3" ht="37.5" customHeight="1">
      <c r="A22" s="41" t="s">
        <v>55</v>
      </c>
      <c r="B22" s="42"/>
      <c r="C22" s="42"/>
    </row>
    <row r="23" spans="1:3" ht="37.5" customHeight="1">
      <c r="A23" s="41" t="s">
        <v>77</v>
      </c>
      <c r="B23" s="42">
        <v>0</v>
      </c>
      <c r="C23" s="42">
        <v>0</v>
      </c>
    </row>
    <row r="24" spans="1:3" ht="37.5" customHeight="1">
      <c r="A24" s="41" t="s">
        <v>78</v>
      </c>
      <c r="B24" s="42">
        <v>-893057</v>
      </c>
      <c r="C24" s="58">
        <v>97766</v>
      </c>
    </row>
    <row r="25" spans="1:3" ht="37.5" customHeight="1">
      <c r="A25" s="41" t="s">
        <v>73</v>
      </c>
      <c r="B25" s="42">
        <v>-1694487</v>
      </c>
      <c r="C25" s="58">
        <v>-1476505</v>
      </c>
    </row>
    <row r="26" spans="1:3" ht="37.5" customHeight="1">
      <c r="A26" s="41" t="s">
        <v>7</v>
      </c>
      <c r="B26" s="42"/>
      <c r="C26" s="42"/>
    </row>
    <row r="27" spans="1:3" ht="37.5" customHeight="1">
      <c r="A27" s="41" t="s">
        <v>8</v>
      </c>
      <c r="B27" s="42">
        <v>-195550</v>
      </c>
      <c r="C27" s="58">
        <v>-261942</v>
      </c>
    </row>
    <row r="28" spans="1:3" ht="37.5" customHeight="1">
      <c r="A28" s="41" t="s">
        <v>56</v>
      </c>
      <c r="B28" s="42"/>
      <c r="C28" s="42"/>
    </row>
    <row r="29" spans="1:3" ht="37.5" customHeight="1">
      <c r="A29" s="41" t="s">
        <v>13</v>
      </c>
      <c r="B29" s="42">
        <v>356627</v>
      </c>
      <c r="C29" s="58">
        <v>563046</v>
      </c>
    </row>
    <row r="30" spans="1:3" ht="37.5" customHeight="1">
      <c r="A30" s="41" t="s">
        <v>14</v>
      </c>
      <c r="B30" s="42">
        <v>214619</v>
      </c>
      <c r="C30" s="58">
        <v>128104</v>
      </c>
    </row>
    <row r="31" spans="1:3" ht="37.5" customHeight="1">
      <c r="A31" s="38" t="s">
        <v>57</v>
      </c>
      <c r="B31" s="46">
        <f>SUM(B21:B30)</f>
        <v>-2211848</v>
      </c>
      <c r="C31" s="46">
        <f>SUM(C21:C30)</f>
        <v>-949531</v>
      </c>
    </row>
    <row r="32" spans="1:3" ht="37.5" customHeight="1">
      <c r="A32" s="41" t="s">
        <v>58</v>
      </c>
      <c r="B32" s="42">
        <v>-5358</v>
      </c>
      <c r="C32" s="58">
        <v>-8107</v>
      </c>
    </row>
    <row r="33" spans="1:3" ht="37.5" customHeight="1">
      <c r="A33" s="41" t="s">
        <v>26</v>
      </c>
      <c r="B33" s="42">
        <v>-1199403</v>
      </c>
      <c r="C33" s="58">
        <v>-910241</v>
      </c>
    </row>
    <row r="34" spans="1:3" ht="24" customHeight="1">
      <c r="A34" s="41"/>
      <c r="B34" s="42"/>
      <c r="C34" s="42"/>
    </row>
    <row r="35" spans="1:3" ht="37.5" customHeight="1">
      <c r="A35" s="38" t="s">
        <v>59</v>
      </c>
      <c r="B35" s="46">
        <f>B20+B31+B32+B33</f>
        <v>12394500</v>
      </c>
      <c r="C35" s="46">
        <f>C20+C31+C32+C33</f>
        <v>9868062</v>
      </c>
    </row>
    <row r="36" spans="1:3" ht="24.75" customHeight="1">
      <c r="A36" s="41"/>
      <c r="B36" s="42"/>
      <c r="C36" s="42"/>
    </row>
    <row r="37" spans="1:3" ht="37.5" customHeight="1">
      <c r="A37" s="38" t="s">
        <v>60</v>
      </c>
      <c r="B37" s="42"/>
      <c r="C37" s="42"/>
    </row>
    <row r="38" spans="1:3" ht="30" customHeight="1">
      <c r="A38" s="41" t="s">
        <v>61</v>
      </c>
      <c r="B38" s="42">
        <v>0</v>
      </c>
      <c r="C38" s="42">
        <v>0</v>
      </c>
    </row>
    <row r="39" spans="1:3" ht="32.25" customHeight="1">
      <c r="A39" s="41" t="s">
        <v>62</v>
      </c>
      <c r="B39" s="42">
        <v>0</v>
      </c>
      <c r="C39" s="58">
        <v>5000</v>
      </c>
    </row>
    <row r="40" spans="1:3" ht="36">
      <c r="A40" s="41" t="s">
        <v>112</v>
      </c>
      <c r="B40" s="42">
        <v>87151845</v>
      </c>
      <c r="C40" s="58">
        <v>36876213</v>
      </c>
    </row>
    <row r="41" spans="1:3" ht="36">
      <c r="A41" s="41" t="s">
        <v>113</v>
      </c>
      <c r="B41" s="42">
        <v>-106540069</v>
      </c>
      <c r="C41" s="58">
        <v>-59551546</v>
      </c>
    </row>
    <row r="42" spans="1:3" ht="37.5" customHeight="1">
      <c r="A42" s="41" t="s">
        <v>63</v>
      </c>
      <c r="B42" s="42">
        <v>0</v>
      </c>
      <c r="C42" s="42">
        <v>0</v>
      </c>
    </row>
    <row r="43" spans="1:3" ht="37.5" customHeight="1">
      <c r="A43" s="41" t="s">
        <v>64</v>
      </c>
      <c r="B43" s="42">
        <v>0</v>
      </c>
      <c r="C43" s="42">
        <v>0</v>
      </c>
    </row>
    <row r="44" spans="1:3" ht="33.75" customHeight="1">
      <c r="A44" s="41" t="s">
        <v>65</v>
      </c>
      <c r="B44" s="42">
        <v>-23078</v>
      </c>
      <c r="C44" s="58">
        <v>-139767</v>
      </c>
    </row>
    <row r="45" spans="1:3" ht="37.5" customHeight="1">
      <c r="A45" s="41" t="s">
        <v>66</v>
      </c>
      <c r="B45" s="42">
        <v>-3300</v>
      </c>
      <c r="C45" s="58">
        <v>0</v>
      </c>
    </row>
    <row r="46" spans="1:3" ht="31.5" customHeight="1">
      <c r="A46" s="38" t="s">
        <v>79</v>
      </c>
      <c r="B46" s="46">
        <f>SUM(B38:B45)</f>
        <v>-19414602</v>
      </c>
      <c r="C46" s="46">
        <f>SUM(C38:C45)</f>
        <v>-22810100</v>
      </c>
    </row>
    <row r="47" spans="1:3" ht="28.5" customHeight="1">
      <c r="A47" s="41"/>
      <c r="B47" s="42"/>
      <c r="C47" s="42"/>
    </row>
    <row r="48" spans="1:3" ht="26.25" customHeight="1">
      <c r="A48" s="38" t="s">
        <v>67</v>
      </c>
      <c r="B48" s="42"/>
      <c r="C48" s="42"/>
    </row>
    <row r="49" spans="1:3" ht="37.5" customHeight="1">
      <c r="A49" s="41" t="s">
        <v>95</v>
      </c>
      <c r="B49" s="42">
        <v>0</v>
      </c>
      <c r="C49" s="58">
        <v>0</v>
      </c>
    </row>
    <row r="50" spans="1:3" ht="37.5" customHeight="1">
      <c r="A50" s="41" t="s">
        <v>81</v>
      </c>
      <c r="B50" s="42">
        <v>0</v>
      </c>
      <c r="C50" s="42">
        <v>0</v>
      </c>
    </row>
    <row r="51" spans="1:3" ht="26.25" customHeight="1">
      <c r="A51" s="43" t="s">
        <v>83</v>
      </c>
      <c r="B51" s="42">
        <v>8948608</v>
      </c>
      <c r="C51" s="58">
        <v>6004999</v>
      </c>
    </row>
    <row r="52" spans="1:3" ht="26.25" customHeight="1">
      <c r="A52" s="43" t="s">
        <v>87</v>
      </c>
      <c r="B52" s="42">
        <v>-186745</v>
      </c>
      <c r="C52" s="58">
        <v>-80079</v>
      </c>
    </row>
    <row r="53" spans="1:3" ht="37.5" customHeight="1">
      <c r="A53" s="38" t="s">
        <v>68</v>
      </c>
      <c r="B53" s="46">
        <f>SUM(B49:B52)</f>
        <v>8761863</v>
      </c>
      <c r="C53" s="46">
        <f>SUM(C49:C52)</f>
        <v>5924920</v>
      </c>
    </row>
    <row r="54" spans="1:3" ht="26.25" customHeight="1">
      <c r="A54" s="28" t="s">
        <v>69</v>
      </c>
      <c r="B54" s="42">
        <f>B35+B46+B53</f>
        <v>1741761</v>
      </c>
      <c r="C54" s="42">
        <f>C35+C46+C53</f>
        <v>-7017118</v>
      </c>
    </row>
    <row r="55" spans="1:3" ht="30" customHeight="1">
      <c r="A55" s="28" t="s">
        <v>80</v>
      </c>
      <c r="B55" s="42">
        <v>27240</v>
      </c>
      <c r="C55" s="58">
        <v>7360</v>
      </c>
    </row>
    <row r="56" spans="1:3" ht="21" customHeight="1">
      <c r="A56" s="43"/>
      <c r="B56" s="42"/>
      <c r="C56" s="42"/>
    </row>
    <row r="57" spans="1:3" ht="25.5" customHeight="1">
      <c r="A57" s="28" t="s">
        <v>70</v>
      </c>
      <c r="B57" s="42">
        <v>15520117</v>
      </c>
      <c r="C57" s="58">
        <v>7478393</v>
      </c>
    </row>
    <row r="58" spans="1:3" ht="24" customHeight="1">
      <c r="A58" s="43"/>
      <c r="B58" s="42"/>
      <c r="C58" s="42"/>
    </row>
    <row r="59" spans="1:3" ht="26.25" customHeight="1">
      <c r="A59" s="28" t="s">
        <v>71</v>
      </c>
      <c r="B59" s="42">
        <f>B54+B55+B57</f>
        <v>17289118</v>
      </c>
      <c r="C59" s="42">
        <f>C54+C55+C57</f>
        <v>468635</v>
      </c>
    </row>
    <row r="60" ht="18.75">
      <c r="B60" s="44"/>
    </row>
    <row r="61" spans="1:3" ht="18.75">
      <c r="A61" s="36" t="s">
        <v>88</v>
      </c>
      <c r="C61" s="44"/>
    </row>
    <row r="63" spans="1:3" ht="18.75">
      <c r="A63" s="45" t="s">
        <v>134</v>
      </c>
      <c r="B63" s="44"/>
      <c r="C63" s="44"/>
    </row>
    <row r="65" ht="18.75">
      <c r="A65" s="45" t="s">
        <v>108</v>
      </c>
    </row>
    <row r="67" ht="18.75">
      <c r="A67" s="45" t="s">
        <v>107</v>
      </c>
    </row>
    <row r="69" ht="18.75">
      <c r="A69" s="36" t="s">
        <v>74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9"/>
  <sheetViews>
    <sheetView zoomScale="90" zoomScaleNormal="90" zoomScalePageLayoutView="0" workbookViewId="0" topLeftCell="A1">
      <selection activeCell="A4" sqref="A4:A5"/>
    </sheetView>
  </sheetViews>
  <sheetFormatPr defaultColWidth="9.140625" defaultRowHeight="15"/>
  <cols>
    <col min="1" max="1" width="65.7109375" style="1" customWidth="1"/>
    <col min="2" max="2" width="17.140625" style="1" customWidth="1"/>
    <col min="3" max="3" width="18.140625" style="1" customWidth="1"/>
    <col min="4" max="4" width="13.421875" style="1" customWidth="1"/>
    <col min="5" max="5" width="16.57421875" style="1" customWidth="1"/>
    <col min="6" max="6" width="22.421875" style="1" customWidth="1"/>
    <col min="7" max="7" width="16.28125" style="1" customWidth="1"/>
    <col min="8" max="16384" width="9.140625" style="1" customWidth="1"/>
  </cols>
  <sheetData>
    <row r="2" spans="1:6" ht="42.75" customHeight="1">
      <c r="A2" s="71" t="s">
        <v>127</v>
      </c>
      <c r="B2" s="71"/>
      <c r="C2" s="71"/>
      <c r="D2" s="71"/>
      <c r="E2" s="71"/>
      <c r="F2" s="71"/>
    </row>
    <row r="3" spans="1:6" ht="42.75" customHeight="1">
      <c r="A3" s="64"/>
      <c r="B3" s="64"/>
      <c r="C3" s="64"/>
      <c r="D3" s="64"/>
      <c r="E3" s="64"/>
      <c r="F3" s="67" t="s">
        <v>122</v>
      </c>
    </row>
    <row r="4" spans="1:6" ht="100.5" customHeight="1">
      <c r="A4" s="75"/>
      <c r="B4" s="76" t="s">
        <v>17</v>
      </c>
      <c r="C4" s="76" t="s">
        <v>106</v>
      </c>
      <c r="D4" s="76" t="s">
        <v>82</v>
      </c>
      <c r="E4" s="76" t="s">
        <v>43</v>
      </c>
      <c r="F4" s="76" t="s">
        <v>75</v>
      </c>
    </row>
    <row r="5" spans="1:6" ht="15">
      <c r="A5" s="75"/>
      <c r="B5" s="76"/>
      <c r="C5" s="76"/>
      <c r="D5" s="76"/>
      <c r="E5" s="76"/>
      <c r="F5" s="76"/>
    </row>
    <row r="6" spans="1:6" ht="15">
      <c r="A6" s="3"/>
      <c r="B6" s="21"/>
      <c r="C6" s="21"/>
      <c r="D6" s="21"/>
      <c r="E6" s="21"/>
      <c r="F6" s="21"/>
    </row>
    <row r="7" spans="1:6" ht="30.75" customHeight="1">
      <c r="A7" s="47" t="s">
        <v>114</v>
      </c>
      <c r="B7" s="23">
        <v>3287265</v>
      </c>
      <c r="C7" s="23">
        <v>928718</v>
      </c>
      <c r="D7" s="23">
        <v>351270</v>
      </c>
      <c r="E7" s="23">
        <v>8330526</v>
      </c>
      <c r="F7" s="25">
        <f>SUM(B7:E7)</f>
        <v>12897779</v>
      </c>
    </row>
    <row r="8" spans="1:6" ht="18.75" customHeight="1">
      <c r="A8" s="3" t="s">
        <v>115</v>
      </c>
      <c r="B8" s="24"/>
      <c r="C8" s="24"/>
      <c r="D8" s="24"/>
      <c r="E8" s="24">
        <v>3594030</v>
      </c>
      <c r="F8" s="25">
        <f>SUM(B8:E8)</f>
        <v>3594030</v>
      </c>
    </row>
    <row r="9" spans="1:6" ht="18.75" customHeight="1">
      <c r="A9" s="3" t="s">
        <v>116</v>
      </c>
      <c r="B9" s="24"/>
      <c r="C9" s="24">
        <v>-1943818</v>
      </c>
      <c r="D9" s="24"/>
      <c r="E9" s="24"/>
      <c r="F9" s="25">
        <f>SUM(B9:E9)</f>
        <v>-1943818</v>
      </c>
    </row>
    <row r="10" spans="1:6" ht="18.75" customHeight="1">
      <c r="A10" s="3" t="s">
        <v>44</v>
      </c>
      <c r="B10" s="24">
        <f>SUM(B8:B9)</f>
        <v>0</v>
      </c>
      <c r="C10" s="24">
        <f>SUM(C8:C9)</f>
        <v>-1943818</v>
      </c>
      <c r="D10" s="24">
        <f>SUM(D8:D9)</f>
        <v>0</v>
      </c>
      <c r="E10" s="24">
        <f>SUM(E8:E9)</f>
        <v>3594030</v>
      </c>
      <c r="F10" s="25">
        <f>SUM(B10:E10)</f>
        <v>1650212</v>
      </c>
    </row>
    <row r="11" spans="1:6" ht="18.75" customHeight="1">
      <c r="A11" s="3" t="s">
        <v>82</v>
      </c>
      <c r="B11" s="24"/>
      <c r="C11" s="24"/>
      <c r="D11" s="24">
        <v>169362</v>
      </c>
      <c r="E11" s="24">
        <f>-D11</f>
        <v>-169362</v>
      </c>
      <c r="F11" s="25">
        <f>SUM(B11:E11)</f>
        <v>0</v>
      </c>
    </row>
    <row r="12" spans="1:6" ht="31.5" customHeight="1">
      <c r="A12" s="22" t="s">
        <v>131</v>
      </c>
      <c r="B12" s="23">
        <f>SUM(B10:B11,B7)</f>
        <v>3287265</v>
      </c>
      <c r="C12" s="25">
        <f>SUM(C10:C11,C7)</f>
        <v>-1015100</v>
      </c>
      <c r="D12" s="23">
        <f>SUM(D10:D11,D7)</f>
        <v>520632</v>
      </c>
      <c r="E12" s="23">
        <f>SUM(E10:E11,E7)</f>
        <v>11755194</v>
      </c>
      <c r="F12" s="25">
        <f aca="true" t="shared" si="0" ref="F12:F18">SUM(B12:E12)</f>
        <v>14547991</v>
      </c>
    </row>
    <row r="13" spans="1:6" ht="18.75" customHeight="1">
      <c r="A13" s="3" t="s">
        <v>115</v>
      </c>
      <c r="B13" s="24"/>
      <c r="C13" s="24"/>
      <c r="D13" s="24"/>
      <c r="E13" s="24">
        <v>6450271</v>
      </c>
      <c r="F13" s="25">
        <f t="shared" si="0"/>
        <v>6450271</v>
      </c>
    </row>
    <row r="14" spans="1:6" ht="18.75" customHeight="1">
      <c r="A14" s="3" t="s">
        <v>116</v>
      </c>
      <c r="B14" s="24"/>
      <c r="C14" s="24">
        <v>528886</v>
      </c>
      <c r="D14" s="24"/>
      <c r="E14" s="24"/>
      <c r="F14" s="25">
        <f t="shared" si="0"/>
        <v>528886</v>
      </c>
    </row>
    <row r="15" spans="1:6" ht="18.75" customHeight="1">
      <c r="A15" s="3" t="s">
        <v>44</v>
      </c>
      <c r="B15" s="24">
        <f>SUM(B13:B14)</f>
        <v>0</v>
      </c>
      <c r="C15" s="24">
        <f>SUM(C13:C14)</f>
        <v>528886</v>
      </c>
      <c r="D15" s="24">
        <f>SUM(D13:D14)</f>
        <v>0</v>
      </c>
      <c r="E15" s="24">
        <f>SUM(E13:E14)</f>
        <v>6450271</v>
      </c>
      <c r="F15" s="25">
        <f>SUM(B15:E15)</f>
        <v>6979157</v>
      </c>
    </row>
    <row r="16" spans="1:6" ht="18.75" customHeight="1">
      <c r="A16" s="3" t="s">
        <v>117</v>
      </c>
      <c r="B16" s="24">
        <v>7349991</v>
      </c>
      <c r="C16" s="24"/>
      <c r="D16" s="24"/>
      <c r="E16" s="24"/>
      <c r="F16" s="25">
        <f>SUM(B16:E16)</f>
        <v>7349991</v>
      </c>
    </row>
    <row r="17" spans="1:6" ht="18.75" customHeight="1">
      <c r="A17" s="3" t="s">
        <v>118</v>
      </c>
      <c r="B17" s="24"/>
      <c r="C17" s="24"/>
      <c r="D17" s="24"/>
      <c r="E17" s="24">
        <v>-7147993</v>
      </c>
      <c r="F17" s="25">
        <f>SUM(B17:E17)</f>
        <v>-7147993</v>
      </c>
    </row>
    <row r="18" spans="1:6" ht="18.75" customHeight="1">
      <c r="A18" s="3" t="s">
        <v>82</v>
      </c>
      <c r="B18" s="24"/>
      <c r="C18" s="24"/>
      <c r="D18" s="24">
        <v>398952</v>
      </c>
      <c r="E18" s="24">
        <f>-D18</f>
        <v>-398952</v>
      </c>
      <c r="F18" s="25">
        <f t="shared" si="0"/>
        <v>0</v>
      </c>
    </row>
    <row r="19" spans="1:6" ht="18.75" customHeight="1">
      <c r="A19" s="22" t="s">
        <v>119</v>
      </c>
      <c r="B19" s="23">
        <f>SUM(B15:B18,B12)</f>
        <v>10637256</v>
      </c>
      <c r="C19" s="25">
        <f>SUM(C15:C18,C12)</f>
        <v>-486214</v>
      </c>
      <c r="D19" s="23">
        <f>SUM(D15:D18,D12)</f>
        <v>919584</v>
      </c>
      <c r="E19" s="23">
        <f>SUM(E15:E18,E12)</f>
        <v>10658520</v>
      </c>
      <c r="F19" s="25">
        <f>SUM(B19:E19)</f>
        <v>21729146</v>
      </c>
    </row>
    <row r="20" spans="1:6" ht="18.75" customHeight="1">
      <c r="A20" s="3" t="s">
        <v>115</v>
      </c>
      <c r="B20" s="24"/>
      <c r="C20" s="24"/>
      <c r="D20" s="24"/>
      <c r="E20" s="24">
        <v>7452309</v>
      </c>
      <c r="F20" s="25">
        <f aca="true" t="shared" si="1" ref="F20:F26">SUM(B20:E20)</f>
        <v>7452309</v>
      </c>
    </row>
    <row r="21" spans="1:6" ht="30">
      <c r="A21" s="3" t="s">
        <v>121</v>
      </c>
      <c r="B21" s="24"/>
      <c r="C21" s="24">
        <v>642821</v>
      </c>
      <c r="D21" s="24"/>
      <c r="E21" s="24">
        <f>-C21</f>
        <v>-642821</v>
      </c>
      <c r="F21" s="25">
        <f t="shared" si="1"/>
        <v>0</v>
      </c>
    </row>
    <row r="22" spans="1:6" ht="60">
      <c r="A22" s="3" t="s">
        <v>120</v>
      </c>
      <c r="B22" s="24"/>
      <c r="C22" s="24">
        <v>759352</v>
      </c>
      <c r="D22" s="24"/>
      <c r="E22" s="24">
        <f>-C22</f>
        <v>-759352</v>
      </c>
      <c r="F22" s="25">
        <f t="shared" si="1"/>
        <v>0</v>
      </c>
    </row>
    <row r="23" spans="1:6" ht="18.75" customHeight="1">
      <c r="A23" s="3" t="s">
        <v>116</v>
      </c>
      <c r="B23" s="24"/>
      <c r="C23" s="24">
        <v>-1611581</v>
      </c>
      <c r="D23" s="24"/>
      <c r="E23" s="24"/>
      <c r="F23" s="25">
        <f t="shared" si="1"/>
        <v>-1611581</v>
      </c>
    </row>
    <row r="24" spans="1:6" ht="18.75" customHeight="1">
      <c r="A24" s="3" t="s">
        <v>44</v>
      </c>
      <c r="B24" s="24">
        <f>SUM(B20:B23)</f>
        <v>0</v>
      </c>
      <c r="C24" s="24">
        <f>SUM(C20:C23)</f>
        <v>-209408</v>
      </c>
      <c r="D24" s="24">
        <f>SUM(D20:D23)</f>
        <v>0</v>
      </c>
      <c r="E24" s="24">
        <f>SUM(E20:E23)</f>
        <v>6050136</v>
      </c>
      <c r="F24" s="25">
        <f t="shared" si="1"/>
        <v>5840728</v>
      </c>
    </row>
    <row r="25" spans="1:6" ht="18.75" customHeight="1">
      <c r="A25" s="3" t="s">
        <v>82</v>
      </c>
      <c r="B25" s="24"/>
      <c r="C25" s="24"/>
      <c r="D25" s="24">
        <v>-402615</v>
      </c>
      <c r="E25" s="24">
        <f>-D25</f>
        <v>402615</v>
      </c>
      <c r="F25" s="25">
        <f t="shared" si="1"/>
        <v>0</v>
      </c>
    </row>
    <row r="26" spans="1:6" ht="18.75" customHeight="1">
      <c r="A26" s="22" t="s">
        <v>132</v>
      </c>
      <c r="B26" s="23">
        <f>SUM(B24:B25,B19)</f>
        <v>10637256</v>
      </c>
      <c r="C26" s="25">
        <f>SUM(C24:C25,C19)</f>
        <v>-695622</v>
      </c>
      <c r="D26" s="23">
        <f>SUM(D24:D25,D19)</f>
        <v>516969</v>
      </c>
      <c r="E26" s="23">
        <f>SUM(E24:E25,E19)</f>
        <v>17111271</v>
      </c>
      <c r="F26" s="25">
        <f t="shared" si="1"/>
        <v>27569874</v>
      </c>
    </row>
    <row r="27" ht="18.75" customHeight="1"/>
    <row r="28" spans="1:6" ht="18.75" customHeight="1">
      <c r="A28" s="10" t="s">
        <v>88</v>
      </c>
      <c r="B28" s="2"/>
      <c r="C28" s="2"/>
      <c r="D28" s="2"/>
      <c r="E28" s="2"/>
      <c r="F28" s="2"/>
    </row>
    <row r="29" ht="18.75" customHeight="1">
      <c r="A29" s="10"/>
    </row>
    <row r="30" ht="18.75" customHeight="1">
      <c r="A30" s="10" t="s">
        <v>134</v>
      </c>
    </row>
    <row r="31" ht="18.75" customHeight="1">
      <c r="A31" s="10"/>
    </row>
    <row r="32" ht="18.75" customHeight="1">
      <c r="A32" s="10" t="s">
        <v>108</v>
      </c>
    </row>
    <row r="33" ht="18.75" customHeight="1">
      <c r="A33" s="10"/>
    </row>
    <row r="34" ht="18.75" customHeight="1">
      <c r="A34" s="10" t="s">
        <v>107</v>
      </c>
    </row>
    <row r="35" ht="18.75" customHeight="1">
      <c r="A35" s="10"/>
    </row>
    <row r="36" ht="18.75" customHeight="1">
      <c r="A36" s="10" t="s">
        <v>74</v>
      </c>
    </row>
    <row r="37" ht="36" customHeight="1"/>
    <row r="38" ht="18.75" customHeight="1"/>
    <row r="39" ht="18.75" customHeight="1">
      <c r="G39" s="2"/>
    </row>
    <row r="40" ht="18.75" customHeight="1"/>
    <row r="41" ht="18.75" customHeight="1"/>
    <row r="42" ht="18.75" customHeight="1"/>
    <row r="43" ht="18.75" customHeight="1"/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Шынар Борангалиева</dc:creator>
  <cp:keywords/>
  <dc:description/>
  <cp:lastModifiedBy>Юсупов Фархад Рахимович</cp:lastModifiedBy>
  <cp:lastPrinted>2021-11-12T09:48:44Z</cp:lastPrinted>
  <dcterms:created xsi:type="dcterms:W3CDTF">2017-03-13T11:32:41Z</dcterms:created>
  <dcterms:modified xsi:type="dcterms:W3CDTF">2023-08-13T07:13:31Z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1-bc88714345d2_Enabled">
    <vt:lpwstr>true</vt:lpwstr>
  </property>
  <property fmtid="{D5CDD505-2E9C-101B-9397-08002B2CF9AE}" pid="3" name="MSIP_Label_defa4170-0d19-0005-0001-bc88714345d2_SetDate">
    <vt:lpwstr>2022-11-14T04:44:22Z</vt:lpwstr>
  </property>
  <property fmtid="{D5CDD505-2E9C-101B-9397-08002B2CF9AE}" pid="4" name="MSIP_Label_defa4170-0d19-0005-0001-bc88714345d2_Method">
    <vt:lpwstr>Standard</vt:lpwstr>
  </property>
  <property fmtid="{D5CDD505-2E9C-101B-9397-08002B2CF9AE}" pid="5" name="MSIP_Label_defa4170-0d19-0005-0001-bc88714345d2_Name">
    <vt:lpwstr>defa4170-0d19-0005-0001-bc88714345d2</vt:lpwstr>
  </property>
  <property fmtid="{D5CDD505-2E9C-101B-9397-08002B2CF9AE}" pid="6" name="MSIP_Label_defa4170-0d19-0005-0001-bc88714345d2_SiteId">
    <vt:lpwstr>7470e6aa-7ba3-459b-b601-e987fc0a153a</vt:lpwstr>
  </property>
  <property fmtid="{D5CDD505-2E9C-101B-9397-08002B2CF9AE}" pid="7" name="MSIP_Label_defa4170-0d19-0005-0001-bc88714345d2_ActionId">
    <vt:lpwstr>916b15de-9136-44c6-8bdb-d19ea259c462</vt:lpwstr>
  </property>
  <property fmtid="{D5CDD505-2E9C-101B-9397-08002B2CF9AE}" pid="8" name="MSIP_Label_defa4170-0d19-0005-0001-bc88714345d2_ContentBits">
    <vt:lpwstr>0</vt:lpwstr>
  </property>
</Properties>
</file>