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freedomholdingcorporation-my.sharepoint.com/personal/farkhad_yussupov_ffin_life/Documents/Рабочий стол/Новая папка (4)/касе год/"/>
    </mc:Choice>
  </mc:AlternateContent>
  <xr:revisionPtr revIDLastSave="2814" documentId="8_{D20F481E-3228-4664-A598-E701513BBE51}" xr6:coauthVersionLast="47" xr6:coauthVersionMax="47" xr10:uidLastSave="{FF77CF18-AE0B-4DAF-A751-297B19433BF9}"/>
  <bookViews>
    <workbookView xWindow="-120" yWindow="-120" windowWidth="29040" windowHeight="15840" tabRatio="662" xr2:uid="{00000000-000D-0000-FFFF-FFFF00000000}"/>
  </bookViews>
  <sheets>
    <sheet name="ББ" sheetId="4" r:id="rId1"/>
    <sheet name="ОПУ" sheetId="7" r:id="rId2"/>
    <sheet name="ИК" sheetId="9" r:id="rId3"/>
    <sheet name="ДДС" sheetId="28" r:id="rId4"/>
  </sheets>
  <definedNames>
    <definedName name="__COS98" localSheetId="3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COS98_1" localSheetId="3" hidden="1">{#N/A,#N/A,FALSE,"Aging Summary";#N/A,#N/A,FALSE,"Ratio Analysis";#N/A,#N/A,FALSE,"Test 120 Day Accts";#N/A,#N/A,FALSE,"Tickmarks"}</definedName>
    <definedName name="__COS98_1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COS98_1" localSheetId="3" hidden="1">{#N/A,#N/A,FALSE,"Aging Summary";#N/A,#N/A,FALSE,"Ratio Analysis";#N/A,#N/A,FALSE,"Test 120 Day Accts";#N/A,#N/A,FALSE,"Tickmarks"}</definedName>
    <definedName name="_COS98_1" hidden="1">{#N/A,#N/A,FALSE,"Aging Summary";#N/A,#N/A,FALSE,"Ratio Analysis";#N/A,#N/A,FALSE,"Test 120 Day Accts";#N/A,#N/A,FALSE,"Tickmarks"}</definedName>
    <definedName name="_Fill" hidden="1">#REF!</definedName>
    <definedName name="_Hlk132820076" localSheetId="1">ОПУ!$E$14</definedName>
    <definedName name="_Hlk132820082" localSheetId="1">ОПУ!$E$15</definedName>
    <definedName name="_Regression_Out" hidden="1">#REF!</definedName>
    <definedName name="_Regression_X" hidden="1">#REF!</definedName>
    <definedName name="_Regression_Y" hidden="1">#REF!</definedName>
    <definedName name="AS2DocOpenMode" hidden="1">"AS2DocumentEdit"</definedName>
    <definedName name="AS2HasNoAutoHeaderFooter" hidden="1">" "</definedName>
    <definedName name="AS2NamedRange" hidden="1">13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cccccccccccccccc" localSheetId="3" hidden="1">{#N/A,#N/A,FALSE,"Aging Summary";#N/A,#N/A,FALSE,"Ratio Analysis";#N/A,#N/A,FALSE,"Test 120 Day Accts";#N/A,#N/A,FALSE,"Tickmarks"}</definedName>
    <definedName name="cccccccccccccccc" hidden="1">{#N/A,#N/A,FALSE,"Aging Summary";#N/A,#N/A,FALSE,"Ratio Analysis";#N/A,#N/A,FALSE,"Test 120 Day Accts";#N/A,#N/A,FALSE,"Tickmarks"}</definedName>
    <definedName name="cccccccccccccccc_1" localSheetId="3" hidden="1">{#N/A,#N/A,FALSE,"Aging Summary";#N/A,#N/A,FALSE,"Ratio Analysis";#N/A,#N/A,FALSE,"Test 120 Day Accts";#N/A,#N/A,FALSE,"Tickmarks"}</definedName>
    <definedName name="cccccccccccccccc_1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_1" localSheetId="3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s" localSheetId="3" hidden="1">{#N/A,#N/A,FALSE,"Aging Summary";#N/A,#N/A,FALSE,"Ratio Analysis";#N/A,#N/A,FALSE,"Test 120 Day Accts";#N/A,#N/A,FALSE,"Tickmarks"}</definedName>
    <definedName name="Coss" hidden="1">{#N/A,#N/A,FALSE,"Aging Summary";#N/A,#N/A,FALSE,"Ratio Analysis";#N/A,#N/A,FALSE,"Test 120 Day Accts";#N/A,#N/A,FALSE,"Tickmarks"}</definedName>
    <definedName name="Coss_1" localSheetId="3" hidden="1">{#N/A,#N/A,FALSE,"Aging Summary";#N/A,#N/A,FALSE,"Ratio Analysis";#N/A,#N/A,FALSE,"Test 120 Day Accts";#N/A,#N/A,FALSE,"Tickmarks"}</definedName>
    <definedName name="Coss_1" hidden="1">{#N/A,#N/A,FALSE,"Aging Summary";#N/A,#N/A,FALSE,"Ratio Analysis";#N/A,#N/A,FALSE,"Test 120 Day Accts";#N/A,#N/A,FALSE,"Tickmarks"}</definedName>
    <definedName name="dana" hidden="1">"AS2DocumentBrowse"</definedName>
    <definedName name="ee" localSheetId="3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ee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ee_1" localSheetId="3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ee_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gggggggggggggggg" hidden="1">149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jjj" hidden="1">#REF!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p" localSheetId="3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pp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pp_1" localSheetId="3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pp_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localSheetId="3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_1" localSheetId="3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_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rrrrrrrr" localSheetId="3" hidden="1">{#N/A,#N/A,FALSE,"Aging Summary";#N/A,#N/A,FALSE,"Ratio Analysis";#N/A,#N/A,FALSE,"Test 120 Day Accts";#N/A,#N/A,FALSE,"Tickmarks"}</definedName>
    <definedName name="rrrrrrrr" hidden="1">{#N/A,#N/A,FALSE,"Aging Summary";#N/A,#N/A,FALSE,"Ratio Analysis";#N/A,#N/A,FALSE,"Test 120 Day Accts";#N/A,#N/A,FALSE,"Tickmarks"}</definedName>
    <definedName name="rrrrrrrr_1" localSheetId="3" hidden="1">{#N/A,#N/A,FALSE,"Aging Summary";#N/A,#N/A,FALSE,"Ratio Analysis";#N/A,#N/A,FALSE,"Test 120 Day Accts";#N/A,#N/A,FALSE,"Tickmarks"}</definedName>
    <definedName name="rrrrrrrr_1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es_1" localSheetId="3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PBEXrevision" hidden="1">59</definedName>
    <definedName name="SAPBEXsysID" hidden="1">"PBW"</definedName>
    <definedName name="SAPBEXwbID" hidden="1">"4K3ERGH3RF3SF3I2DFQDXMD7Z"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sdfdsf_1" localSheetId="3" hidden="1">{#N/A,#N/A,FALSE,"Aging Summary";#N/A,#N/A,FALSE,"Ratio Analysis";#N/A,#N/A,FALSE,"Test 120 Day Accts";#N/A,#N/A,FALSE,"Tickmarks"}</definedName>
    <definedName name="sdfdsf_1" hidden="1">{#N/A,#N/A,FALSE,"Aging Summary";#N/A,#N/A,FALSE,"Ratio Analysis";#N/A,#N/A,FALSE,"Test 120 Day Accts";#N/A,#N/A,FALSE,"Tickmarks"}</definedName>
    <definedName name="TextRefCopyRangeCount" hidden="1">40</definedName>
    <definedName name="trcrc" hidden="1">172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lh97." localSheetId="3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_1" localSheetId="3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_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Исполнение._.сметы._.затрат." localSheetId="3" hidden="1">{#N/A,#N/A,FALSE,"Лист15"}</definedName>
    <definedName name="wrn.Исполнение._.сметы._.затрат." hidden="1">{#N/A,#N/A,FALSE,"Лист15"}</definedName>
    <definedName name="wrn.Исполнение._.сметы._.затрат._1" localSheetId="3" hidden="1">{#N/A,#N/A,FALSE,"Лист15"}</definedName>
    <definedName name="wrn.Исполнение._.сметы._.затрат._1" hidden="1">{#N/A,#N/A,FALSE,"Лист15"}</definedName>
    <definedName name="wrn.Исполнение._.смкты._.затарат." localSheetId="3" hidden="1">{#N/A,#N/A,FALSE,"Лист15"}</definedName>
    <definedName name="wrn.Исполнение._.смкты._.затарат." hidden="1">{#N/A,#N/A,FALSE,"Лист15"}</definedName>
    <definedName name="wrn.Исполнение._.смкты._.затарат._1" localSheetId="3" hidden="1">{#N/A,#N/A,FALSE,"Лист15"}</definedName>
    <definedName name="wrn.Исполнение._.смкты._.затарат._1" hidden="1">{#N/A,#N/A,FALSE,"Лист15"}</definedName>
    <definedName name="ww" localSheetId="3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_1" localSheetId="3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w_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XREF_COLUMN_1" hidden="1">#REF!</definedName>
    <definedName name="XREF_COLUMN_11" hidden="1">#REF!</definedName>
    <definedName name="XREF_COLUMN_12" hidden="1">#REF!</definedName>
    <definedName name="XREF_COLUMN_13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2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1" hidden="1">#REF!</definedName>
    <definedName name="XRefCopy113" hidden="1">#REF!</definedName>
    <definedName name="XRefCopy11Row" hidden="1">#REF!</definedName>
    <definedName name="XRefCopy12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Row" hidden="1">#REF!</definedName>
    <definedName name="XRefCopy27" hidden="1">#REF!</definedName>
    <definedName name="XRefCopy27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Row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2Row" hidden="1">#REF!</definedName>
    <definedName name="XRefCopy6Row" hidden="1">#REF!</definedName>
    <definedName name="XRefCopy7" hidden="1">#REF!</definedName>
    <definedName name="XRefCopy77Row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2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6" hidden="1">#REF!</definedName>
    <definedName name="XRefPaste36Row" hidden="1">#REF!</definedName>
    <definedName name="XRefPaste37Row" hidden="1">#REF!</definedName>
    <definedName name="XRefPaste3Row" hidden="1">#REF!</definedName>
    <definedName name="XRefPaste4" hidden="1">#REF!</definedName>
    <definedName name="XRefPaste44Row" hidden="1">#REF!</definedName>
    <definedName name="XRefPaste48" hidden="1">#REF!</definedName>
    <definedName name="XRefPaste48Row" hidden="1">#REF!</definedName>
    <definedName name="XRefPaste4Row" hidden="1">#REF!</definedName>
    <definedName name="XRefPaste5" hidden="1">#REF!</definedName>
    <definedName name="XRefPaste51" hidden="1">#REF!</definedName>
    <definedName name="XRefPaste51Row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1</definedName>
    <definedName name="zzzzzzzzzzzzzzzzzzzzzzzzzzzzzzzz" hidden="1">149</definedName>
    <definedName name="апр" localSheetId="3" hidden="1">{#N/A,#N/A,FALSE,"Лист15"}</definedName>
    <definedName name="апр" hidden="1">{#N/A,#N/A,FALSE,"Лист15"}</definedName>
    <definedName name="апр_1" localSheetId="3" hidden="1">{#N/A,#N/A,FALSE,"Лист15"}</definedName>
    <definedName name="апр_1" hidden="1">{#N/A,#N/A,FALSE,"Лист15"}</definedName>
    <definedName name="ара" localSheetId="3" hidden="1">{#N/A,#N/A,FALSE,"Лист15"}</definedName>
    <definedName name="ара" hidden="1">{#N/A,#N/A,FALSE,"Лист15"}</definedName>
    <definedName name="ара_1" localSheetId="3" hidden="1">{#N/A,#N/A,FALSE,"Лист15"}</definedName>
    <definedName name="ара_1" hidden="1">{#N/A,#N/A,FALSE,"Лист15"}</definedName>
    <definedName name="вв" hidden="1">#REF!</definedName>
    <definedName name="движение" localSheetId="3" hidden="1">{#N/A,#N/A,FALSE,"Лист15"}</definedName>
    <definedName name="движение" hidden="1">{#N/A,#N/A,FALSE,"Лист15"}</definedName>
    <definedName name="движение_1" localSheetId="3" hidden="1">{#N/A,#N/A,FALSE,"Лист15"}</definedName>
    <definedName name="движение_1" hidden="1">{#N/A,#N/A,FALSE,"Лист15"}</definedName>
    <definedName name="кал" localSheetId="3" hidden="1">{#N/A,#N/A,FALSE,"Лист15"}</definedName>
    <definedName name="кал" hidden="1">{#N/A,#N/A,FALSE,"Лист15"}</definedName>
    <definedName name="кал_1" localSheetId="3" hidden="1">{#N/A,#N/A,FALSE,"Лист15"}</definedName>
    <definedName name="кал_1" hidden="1">{#N/A,#N/A,FALSE,"Лист15"}</definedName>
    <definedName name="ккал" localSheetId="3" hidden="1">{#N/A,#N/A,FALSE,"Лист15"}</definedName>
    <definedName name="ккал" hidden="1">{#N/A,#N/A,FALSE,"Лист15"}</definedName>
    <definedName name="ккал_1" localSheetId="3" hidden="1">{#N/A,#N/A,FALSE,"Лист15"}</definedName>
    <definedName name="ккал_1" hidden="1">{#N/A,#N/A,FALSE,"Лист15"}</definedName>
    <definedName name="материалы" localSheetId="3" hidden="1">{#N/A,#N/A,FALSE,"Лист15"}</definedName>
    <definedName name="материалы" hidden="1">{#N/A,#N/A,FALSE,"Лист15"}</definedName>
    <definedName name="материалы_1" localSheetId="3" hidden="1">{#N/A,#N/A,FALSE,"Лист15"}</definedName>
    <definedName name="материалы_1" hidden="1">{#N/A,#N/A,FALSE,"Лист15"}</definedName>
    <definedName name="пролграаммм" localSheetId="3" hidden="1">{#N/A,#N/A,FALSE,"Лист15"}</definedName>
    <definedName name="пролграаммм" hidden="1">{#N/A,#N/A,FALSE,"Лист15"}</definedName>
    <definedName name="пролграаммм_1" localSheetId="3" hidden="1">{#N/A,#N/A,FALSE,"Лист15"}</definedName>
    <definedName name="пролграаммм_1" hidden="1">{#N/A,#N/A,FALSE,"Лист15"}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28" l="1"/>
  <c r="C44" i="28"/>
  <c r="B37" i="28"/>
  <c r="C37" i="28"/>
  <c r="B20" i="28"/>
  <c r="B26" i="28" s="1"/>
  <c r="B28" i="28" s="1"/>
  <c r="C20" i="9"/>
  <c r="D20" i="9"/>
  <c r="E20" i="9"/>
  <c r="B20" i="9"/>
  <c r="E19" i="9"/>
  <c r="F19" i="9" s="1"/>
  <c r="F18" i="9"/>
  <c r="F17" i="9"/>
  <c r="F16" i="9"/>
  <c r="F15" i="9"/>
  <c r="E15" i="9"/>
  <c r="D15" i="9"/>
  <c r="C15" i="9"/>
  <c r="B15" i="9"/>
  <c r="F14" i="9"/>
  <c r="F13" i="9"/>
  <c r="F12" i="9"/>
  <c r="F11" i="9"/>
  <c r="F10" i="9"/>
  <c r="F9" i="9"/>
  <c r="D41" i="7"/>
  <c r="E41" i="7"/>
  <c r="D40" i="7"/>
  <c r="E40" i="7"/>
  <c r="D37" i="7"/>
  <c r="E37" i="7"/>
  <c r="D31" i="7"/>
  <c r="E31" i="7"/>
  <c r="E27" i="7"/>
  <c r="E29" i="7" s="1"/>
  <c r="D29" i="7"/>
  <c r="E22" i="7"/>
  <c r="D22" i="7"/>
  <c r="E23" i="7"/>
  <c r="D23" i="7"/>
  <c r="D27" i="7"/>
  <c r="D20" i="7"/>
  <c r="E20" i="7"/>
  <c r="D13" i="7"/>
  <c r="E13" i="7"/>
  <c r="D32" i="4"/>
  <c r="D33" i="4" s="1"/>
  <c r="C32" i="4"/>
  <c r="C33" i="4" s="1"/>
  <c r="C26" i="4"/>
  <c r="D26" i="4"/>
  <c r="C20" i="4"/>
  <c r="D20" i="4"/>
  <c r="B45" i="28" l="1"/>
  <c r="F20" i="9"/>
  <c r="C20" i="28" l="1"/>
  <c r="C26" i="28" s="1"/>
  <c r="C28" i="28" s="1"/>
  <c r="C45" i="28" s="1"/>
</calcChain>
</file>

<file path=xl/sharedStrings.xml><?xml version="1.0" encoding="utf-8"?>
<sst xmlns="http://schemas.openxmlformats.org/spreadsheetml/2006/main" count="248" uniqueCount="138">
  <si>
    <t>Основные средства</t>
  </si>
  <si>
    <t>Активы в форме права пользования</t>
  </si>
  <si>
    <t>Нематериальные активы</t>
  </si>
  <si>
    <t>Отложенные налоговые активы</t>
  </si>
  <si>
    <t>Обязательства по аренде</t>
  </si>
  <si>
    <t>Уставный капитал</t>
  </si>
  <si>
    <t>Прочие резервы</t>
  </si>
  <si>
    <t>Доходы по дивидендам</t>
  </si>
  <si>
    <t>Активы</t>
  </si>
  <si>
    <t>Прочие активы</t>
  </si>
  <si>
    <t>Обязательства</t>
  </si>
  <si>
    <t>Капитал</t>
  </si>
  <si>
    <t>(в тысячах тенге)</t>
  </si>
  <si>
    <t/>
  </si>
  <si>
    <t>Наименование статьи</t>
  </si>
  <si>
    <t>4</t>
  </si>
  <si>
    <t>5</t>
  </si>
  <si>
    <t>8</t>
  </si>
  <si>
    <t>10</t>
  </si>
  <si>
    <t>11</t>
  </si>
  <si>
    <t>12</t>
  </si>
  <si>
    <t>13</t>
  </si>
  <si>
    <t>14</t>
  </si>
  <si>
    <t>15</t>
  </si>
  <si>
    <t>16</t>
  </si>
  <si>
    <t>Итого активы</t>
  </si>
  <si>
    <t>Прочие обязательства</t>
  </si>
  <si>
    <t>Итого обязательства</t>
  </si>
  <si>
    <t>Итого капитал</t>
  </si>
  <si>
    <t>Итого капитал и обязательства</t>
  </si>
  <si>
    <t>6</t>
  </si>
  <si>
    <t>7</t>
  </si>
  <si>
    <t>9</t>
  </si>
  <si>
    <t>Денежные средства и их эквиваленты</t>
  </si>
  <si>
    <t>Инвестиционные ценные бумаги, оцениваемые по справедлиовй стоимости через прибыль или убыток</t>
  </si>
  <si>
    <t>Инвестиционные ценные бумаги, оцениваемые по справедлиовй стоимости через прочий совокупный доход</t>
  </si>
  <si>
    <t>Активы по договору перестрахования</t>
  </si>
  <si>
    <t>Активы по текущему налогу на прибыль</t>
  </si>
  <si>
    <t>Соглашение «РЕПО»</t>
  </si>
  <si>
    <t xml:space="preserve">Обязательства по договору страхования </t>
  </si>
  <si>
    <t>Нераспределенная прибыль</t>
  </si>
  <si>
    <t>Выручка по страхованию</t>
  </si>
  <si>
    <t>Расходы по страховым услугам</t>
  </si>
  <si>
    <t>Операционные расходы</t>
  </si>
  <si>
    <t>Процентный расход</t>
  </si>
  <si>
    <t>Экономия / (расход)  по налогу на прибыль</t>
  </si>
  <si>
    <t>Промежуточный сокращенный отчет о финансовом положении</t>
  </si>
  <si>
    <t>Прим.</t>
  </si>
  <si>
    <t>Место для печати</t>
  </si>
  <si>
    <t>Акционерное общество "Компания по страхованию жизни "Freedom Finance Life"</t>
  </si>
  <si>
    <t>Промежуточный сокращенный отчет о прибыли или убытке и прочем совокупном доходе</t>
  </si>
  <si>
    <t>СТРАХОВАЯ ДЕЯТЕЛЬНОСТЬ:</t>
  </si>
  <si>
    <t>Результаты инвестиционной деятельности</t>
  </si>
  <si>
    <t>Прочий совокупный доход</t>
  </si>
  <si>
    <t>Статьи, которые впоследствии могут быть  реклассифицированы в состав прибыли или убытка:</t>
  </si>
  <si>
    <t>Итого статей, которые были или впоследствии могут быть реклассифицированы в состав прибыли или убытка</t>
  </si>
  <si>
    <t>Статьи, которые впоследствии не могут быть  реклассифицированы в состав прибыли или убытка:</t>
  </si>
  <si>
    <t>Итого статей, которые не могут быть впоследствии реклассифицированы в состав прибыли или убытка</t>
  </si>
  <si>
    <t>Прочий совокупный доход (убыток) за период за вычетом подоходного налога</t>
  </si>
  <si>
    <t>Итого совокупный доход за период</t>
  </si>
  <si>
    <t>Промежуточный сокращенный отчет о движении денежных средств (косвенный метод)</t>
  </si>
  <si>
    <t>Промежуточный сокращенный отчет об изменениях в капитале</t>
  </si>
  <si>
    <t>Прочий резерв</t>
  </si>
  <si>
    <t>Прибыль за период</t>
  </si>
  <si>
    <t>Результат оказания страховых услуг</t>
  </si>
  <si>
    <t>Чистый результат по страхованию и инвестициям</t>
  </si>
  <si>
    <t>Прибыль до налогообложения</t>
  </si>
  <si>
    <t>Результаты прочей деятельности</t>
  </si>
  <si>
    <t>Восстановление / (начисление) резерва под ожидаемые кредитные убытки по финансовым активам</t>
  </si>
  <si>
    <t>Чистый процентный доход, рассчитанный с ипользованием метода эффективной процентной ставки</t>
  </si>
  <si>
    <t>Прочий доход / (расход)</t>
  </si>
  <si>
    <t>Финансовые доходы / (расходы) по выпущенным договорам страхования</t>
  </si>
  <si>
    <t>Чистые финансовые доходы / (расходы) по страхованию</t>
  </si>
  <si>
    <t>Чистая прибыль / (убыток) по финансовым активам, оцениваемые по справедливой стоимости через прибыль или убыток</t>
  </si>
  <si>
    <t>Чистая прибыль / (убыток) по финансовым активам, оцениваемые по справедливой стоимости учитываемых через прочий совокупный доход</t>
  </si>
  <si>
    <t>Остаток по состоянию на 31 декабря 2023 года</t>
  </si>
  <si>
    <t xml:space="preserve">Прочий совокупный доход </t>
  </si>
  <si>
    <t>ДВИЖЕНИЕ ДЕНЕЖНЫХ СРЕДСТВ ОТ ОПЕРАЦИОННОЙ ДЕЯТЕЛЬНОСТИ:</t>
  </si>
  <si>
    <t>Прибыль до налога на прибыль</t>
  </si>
  <si>
    <t>Износ и амортизация</t>
  </si>
  <si>
    <t>Изменение в начисленных процентах</t>
  </si>
  <si>
    <t>Амортизация премии и дисконта</t>
  </si>
  <si>
    <t>Денежные средства от операционной деятельности до изменений в операционных активах и обязательствах</t>
  </si>
  <si>
    <t>Налог на прибыль уплаченный</t>
  </si>
  <si>
    <t>Чистые денежные средства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</si>
  <si>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</si>
  <si>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</si>
  <si>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Приобретение нематериальных активов</t>
  </si>
  <si>
    <t>Чистые денежные средства использованные в инвестиционной деятельности</t>
  </si>
  <si>
    <t>ДВИЖЕНИЕ ДЕНЕЖНЫХ СРЕДСТВ ОТ ФИНАНСОВОЙ ДЕЯТЕЛЬНОСТИ:</t>
  </si>
  <si>
    <t>Выплаченные дивиденды</t>
  </si>
  <si>
    <t>Поступление денежных средств по соглашениям РЕПО</t>
  </si>
  <si>
    <t>Погашение обязательств по соглашениям РЕПО</t>
  </si>
  <si>
    <t>Погашение обязательства по аренде</t>
  </si>
  <si>
    <t>Взносы акционеров</t>
  </si>
  <si>
    <t>ИЗМЕНЕНИЕ ДЕНЕЖНЫХ СРЕДСТВ И ИХ ЭКВИВАЛЕНТОВ</t>
  </si>
  <si>
    <t xml:space="preserve">(Убыток) / прибыль от переоценки долговых ценных бумаг, оцениваемых по справедливой стоимости через прочий совокупный доход, включая обесценение в течение года </t>
  </si>
  <si>
    <t>Реклассификации по инвестиционным ценным бумагам за период, реализованным в течение года, за вычетом отложенного налога на прибыль в сумме ноль тенге</t>
  </si>
  <si>
    <t>31 декабря 2023 г.</t>
  </si>
  <si>
    <t xml:space="preserve">Дата   </t>
  </si>
  <si>
    <t>Чистый доход/расход по перестрахованию</t>
  </si>
  <si>
    <t>Изменение в активах по договорам перестрахования</t>
  </si>
  <si>
    <t xml:space="preserve">Изменение в обязательствах по договорам страхования </t>
  </si>
  <si>
    <t>Председатель Правления   Ердесов А.Д.</t>
  </si>
  <si>
    <t>Главный бухгалтер   Шамшура Н.И.</t>
  </si>
  <si>
    <t>Исполнитель   Юсупов Ф.Р.</t>
  </si>
  <si>
    <t>Телефон   +7 (727) 228 06 07 вн. 1059</t>
  </si>
  <si>
    <t>по состоянию на 31 декабря 2023 года</t>
  </si>
  <si>
    <t>за год, закончившийся 31 декабря 2023 года</t>
  </si>
  <si>
    <t>31 декабря 2022 г.</t>
  </si>
  <si>
    <t>за год, закончившийся 31 декабря 2022 года</t>
  </si>
  <si>
    <t>Остаток по состоянию на 1 января 2022 года</t>
  </si>
  <si>
    <t>Остаток по состоянию на 31 декабря 2022 года</t>
  </si>
  <si>
    <t>Резервы по финансовым активам, оцениваемым по справедливой стоимости через прочий совокупный доход</t>
  </si>
  <si>
    <t>Чистый (убыток)/прибыль от операций с иностранной валютой</t>
  </si>
  <si>
    <t>Резервы по финансовым активам, оцениваемые по ССПСД</t>
  </si>
  <si>
    <t>Пополнение капитала</t>
  </si>
  <si>
    <t>Выплата дивидендов</t>
  </si>
  <si>
    <t>Эффект от применения МСФО (IFRS) 9</t>
  </si>
  <si>
    <t>Корректировки на:</t>
  </si>
  <si>
    <t>Нереализованный убыток/(прибыль)от операций с иностранной валютой</t>
  </si>
  <si>
    <t>Прибыль от финансовых активов, оцениваемых по справедливой стоимости через прибыль или убыток</t>
  </si>
  <si>
    <t>Прибыль от финансовых активов, оцениваемых по справедливой стоимости через прочий совокупный доход</t>
  </si>
  <si>
    <t>Процентные расходы по обязательствам по аренде</t>
  </si>
  <si>
    <t>Изменения в операционных активах и обязательствах</t>
  </si>
  <si>
    <t>Увеличение операционных активов:</t>
  </si>
  <si>
    <t>Увеличение операционных обязательств:</t>
  </si>
  <si>
    <t>Денежные средства, полученные от операционной деятельности до налогообложения</t>
  </si>
  <si>
    <t>Поступления от продажи финансовых активов, оцениваемых по справедливой стоимости через прибыль или убыток</t>
  </si>
  <si>
    <t>Приобретение финансовых активов, оцениваемых по справедливой стоимости через прибыль или убыток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</si>
  <si>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</si>
  <si>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</si>
  <si>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Поступления от снятия средств в банках</t>
  </si>
  <si>
    <t>Чистые денежные средства использованные в финансовой деятельности</t>
  </si>
  <si>
    <t>Влияние изменений курса иностранной валюты на остатки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</si>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</sst>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[$-409]d\-mmm;@"/>
    <numFmt numFmtId="166" formatCode="* #,##0_);* \(#,##0\);&quot;-&quot;??_);@"/>
    <numFmt numFmtId="167" formatCode="_(* #,##0_);_(* \(#,##0\);_(* &quot;-&quot;??_);_(@_)"/>
    <numFmt numFmtId="168" formatCode="_(* #,##0_);_(* \(#,##0\);_(* &quot;-&quot;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rgb="FF9C650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Times New Roman"/>
      <family val="1"/>
    </font>
    <font>
      <sz val="10"/>
      <name val="Arial"/>
      <family val="2"/>
      <charset val="204"/>
    </font>
    <font>
      <i/>
      <sz val="8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4" fillId="0" borderId="0"/>
    <xf numFmtId="165" fontId="3" fillId="0" borderId="0"/>
    <xf numFmtId="0" fontId="3" fillId="0" borderId="0"/>
    <xf numFmtId="0" fontId="26" fillId="0" borderId="0"/>
    <xf numFmtId="0" fontId="3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25" fillId="0" borderId="0"/>
    <xf numFmtId="0" fontId="26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6" fontId="29" fillId="0" borderId="0" applyFill="0" applyBorder="0" applyProtection="0"/>
    <xf numFmtId="0" fontId="3" fillId="0" borderId="0"/>
    <xf numFmtId="166" fontId="29" fillId="0" borderId="17" applyFill="0" applyProtection="0"/>
    <xf numFmtId="165" fontId="2" fillId="0" borderId="0"/>
    <xf numFmtId="0" fontId="19" fillId="0" borderId="0"/>
    <xf numFmtId="0" fontId="3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</cellStyleXfs>
  <cellXfs count="171">
    <xf numFmtId="0" fontId="0" fillId="0" borderId="0" xfId="0"/>
    <xf numFmtId="0" fontId="22" fillId="0" borderId="0" xfId="0" applyFont="1"/>
    <xf numFmtId="3" fontId="22" fillId="0" borderId="0" xfId="0" applyNumberFormat="1" applyFont="1"/>
    <xf numFmtId="0" fontId="23" fillId="0" borderId="13" xfId="24" applyFont="1" applyBorder="1" applyAlignment="1">
      <alignment horizontal="center" vertical="center" wrapText="1"/>
    </xf>
    <xf numFmtId="0" fontId="23" fillId="0" borderId="10" xfId="24" applyFont="1" applyBorder="1" applyAlignment="1">
      <alignment horizontal="center" vertical="center" wrapText="1"/>
    </xf>
    <xf numFmtId="0" fontId="21" fillId="0" borderId="0" xfId="24" applyFont="1" applyAlignment="1">
      <alignment horizontal="left" vertical="center"/>
    </xf>
    <xf numFmtId="0" fontId="21" fillId="0" borderId="0" xfId="24" applyFont="1" applyAlignment="1">
      <alignment horizontal="left"/>
    </xf>
    <xf numFmtId="0" fontId="21" fillId="0" borderId="0" xfId="24" applyFont="1" applyAlignment="1">
      <alignment vertical="center"/>
    </xf>
    <xf numFmtId="0" fontId="21" fillId="0" borderId="0" xfId="24" applyFont="1" applyAlignment="1">
      <alignment horizontal="right"/>
    </xf>
    <xf numFmtId="0" fontId="21" fillId="0" borderId="0" xfId="24" applyFont="1" applyAlignment="1">
      <alignment horizontal="center"/>
    </xf>
    <xf numFmtId="0" fontId="23" fillId="0" borderId="13" xfId="24" applyFont="1" applyBorder="1" applyAlignment="1">
      <alignment horizontal="center" vertical="center"/>
    </xf>
    <xf numFmtId="0" fontId="23" fillId="0" borderId="10" xfId="24" applyFont="1" applyBorder="1" applyAlignment="1">
      <alignment horizontal="center" vertical="center"/>
    </xf>
    <xf numFmtId="0" fontId="23" fillId="0" borderId="13" xfId="24" applyFont="1" applyBorder="1" applyAlignment="1">
      <alignment horizontal="left" vertical="center"/>
    </xf>
    <xf numFmtId="0" fontId="23" fillId="0" borderId="14" xfId="24" applyFont="1" applyBorder="1" applyAlignment="1">
      <alignment horizontal="center" vertical="center"/>
    </xf>
    <xf numFmtId="0" fontId="23" fillId="0" borderId="14" xfId="24" applyFont="1" applyBorder="1" applyAlignment="1">
      <alignment horizontal="right" vertical="center"/>
    </xf>
    <xf numFmtId="0" fontId="23" fillId="0" borderId="12" xfId="24" applyFont="1" applyBorder="1" applyAlignment="1">
      <alignment horizontal="right" vertical="center"/>
    </xf>
    <xf numFmtId="0" fontId="21" fillId="0" borderId="13" xfId="24" applyFont="1" applyBorder="1" applyAlignment="1">
      <alignment horizontal="left" vertical="center"/>
    </xf>
    <xf numFmtId="3" fontId="21" fillId="0" borderId="10" xfId="24" applyNumberFormat="1" applyFont="1" applyBorder="1" applyAlignment="1">
      <alignment horizontal="right" vertical="center"/>
    </xf>
    <xf numFmtId="49" fontId="21" fillId="15" borderId="0" xfId="24" applyNumberFormat="1" applyFont="1" applyFill="1" applyAlignment="1">
      <alignment horizontal="left" vertical="center"/>
    </xf>
    <xf numFmtId="49" fontId="21" fillId="15" borderId="0" xfId="24" applyNumberFormat="1" applyFont="1" applyFill="1" applyAlignment="1">
      <alignment horizontal="center" vertical="center"/>
    </xf>
    <xf numFmtId="0" fontId="21" fillId="0" borderId="0" xfId="24" applyFont="1"/>
    <xf numFmtId="3" fontId="21" fillId="0" borderId="0" xfId="24" applyNumberFormat="1" applyFont="1"/>
    <xf numFmtId="3" fontId="21" fillId="0" borderId="0" xfId="24" applyNumberFormat="1" applyFont="1" applyAlignment="1">
      <alignment horizontal="left" vertical="center"/>
    </xf>
    <xf numFmtId="0" fontId="21" fillId="0" borderId="0" xfId="25" applyFont="1" applyAlignment="1">
      <alignment vertical="top"/>
    </xf>
    <xf numFmtId="0" fontId="23" fillId="0" borderId="0" xfId="25" applyFont="1" applyAlignment="1">
      <alignment vertical="top"/>
    </xf>
    <xf numFmtId="0" fontId="21" fillId="0" borderId="0" xfId="25" applyFont="1" applyAlignment="1">
      <alignment vertical="top" wrapText="1"/>
    </xf>
    <xf numFmtId="0" fontId="21" fillId="0" borderId="0" xfId="25" applyFont="1" applyAlignment="1">
      <alignment horizontal="center" vertical="top"/>
    </xf>
    <xf numFmtId="0" fontId="21" fillId="0" borderId="16" xfId="25" applyFont="1" applyBorder="1" applyAlignment="1">
      <alignment horizontal="right" vertical="top"/>
    </xf>
    <xf numFmtId="0" fontId="23" fillId="15" borderId="13" xfId="26" applyFont="1" applyFill="1" applyBorder="1" applyAlignment="1">
      <alignment horizontal="center" vertical="center" wrapText="1"/>
    </xf>
    <xf numFmtId="0" fontId="23" fillId="0" borderId="10" xfId="25" applyFont="1" applyBorder="1" applyAlignment="1">
      <alignment horizontal="center" vertical="center" wrapText="1"/>
    </xf>
    <xf numFmtId="0" fontId="23" fillId="0" borderId="15" xfId="25" applyFont="1" applyBorder="1" applyAlignment="1">
      <alignment horizontal="center" vertical="center" wrapText="1"/>
    </xf>
    <xf numFmtId="0" fontId="21" fillId="0" borderId="0" xfId="25" applyFont="1" applyAlignment="1">
      <alignment horizontal="center" vertical="center"/>
    </xf>
    <xf numFmtId="0" fontId="23" fillId="0" borderId="13" xfId="25" applyFont="1" applyBorder="1" applyAlignment="1">
      <alignment horizontal="center" vertical="top" wrapText="1"/>
    </xf>
    <xf numFmtId="0" fontId="23" fillId="0" borderId="10" xfId="25" applyFont="1" applyBorder="1" applyAlignment="1">
      <alignment horizontal="center" vertical="top" wrapText="1"/>
    </xf>
    <xf numFmtId="0" fontId="21" fillId="0" borderId="0" xfId="25" applyFont="1"/>
    <xf numFmtId="3" fontId="21" fillId="0" borderId="0" xfId="25" applyNumberFormat="1" applyFont="1"/>
    <xf numFmtId="0" fontId="21" fillId="15" borderId="0" xfId="26" applyFont="1" applyFill="1" applyAlignment="1">
      <alignment horizontal="left" wrapText="1"/>
    </xf>
    <xf numFmtId="0" fontId="21" fillId="15" borderId="0" xfId="26" applyFont="1" applyFill="1" applyAlignment="1">
      <alignment horizontal="left" vertical="center" wrapText="1"/>
    </xf>
    <xf numFmtId="0" fontId="21" fillId="15" borderId="0" xfId="26" applyFont="1" applyFill="1" applyAlignment="1">
      <alignment vertical="center" wrapText="1"/>
    </xf>
    <xf numFmtId="0" fontId="21" fillId="15" borderId="13" xfId="26" applyFont="1" applyFill="1" applyBorder="1" applyAlignment="1">
      <alignment horizontal="left" vertical="center" wrapText="1"/>
    </xf>
    <xf numFmtId="0" fontId="21" fillId="15" borderId="0" xfId="26" applyFont="1" applyFill="1" applyAlignment="1">
      <alignment horizontal="right" wrapText="1"/>
    </xf>
    <xf numFmtId="3" fontId="21" fillId="15" borderId="0" xfId="26" applyNumberFormat="1" applyFont="1" applyFill="1" applyAlignment="1">
      <alignment horizontal="right" wrapText="1"/>
    </xf>
    <xf numFmtId="0" fontId="23" fillId="15" borderId="0" xfId="26" applyFont="1" applyFill="1" applyAlignment="1">
      <alignment horizontal="center" wrapText="1"/>
    </xf>
    <xf numFmtId="0" fontId="21" fillId="15" borderId="10" xfId="26" applyFont="1" applyFill="1" applyBorder="1" applyAlignment="1">
      <alignment horizontal="left" vertical="center" wrapText="1"/>
    </xf>
    <xf numFmtId="0" fontId="23" fillId="15" borderId="10" xfId="26" applyFont="1" applyFill="1" applyBorder="1" applyAlignment="1">
      <alignment horizontal="center" vertical="top" wrapText="1"/>
    </xf>
    <xf numFmtId="0" fontId="23" fillId="15" borderId="10" xfId="26" applyFont="1" applyFill="1" applyBorder="1" applyAlignment="1">
      <alignment horizontal="left" vertical="center" wrapText="1"/>
    </xf>
    <xf numFmtId="3" fontId="23" fillId="0" borderId="10" xfId="26" applyNumberFormat="1" applyFont="1" applyBorder="1" applyAlignment="1">
      <alignment horizontal="right" vertical="center" wrapText="1"/>
    </xf>
    <xf numFmtId="0" fontId="23" fillId="15" borderId="0" xfId="26" applyFont="1" applyFill="1" applyAlignment="1">
      <alignment horizontal="left" wrapText="1"/>
    </xf>
    <xf numFmtId="49" fontId="21" fillId="0" borderId="13" xfId="26" applyNumberFormat="1" applyFont="1" applyBorder="1" applyAlignment="1">
      <alignment horizontal="left" vertical="center" wrapText="1"/>
    </xf>
    <xf numFmtId="3" fontId="21" fillId="0" borderId="10" xfId="26" applyNumberFormat="1" applyFont="1" applyBorder="1" applyAlignment="1">
      <alignment horizontal="right" vertical="center" wrapText="1"/>
    </xf>
    <xf numFmtId="0" fontId="21" fillId="16" borderId="0" xfId="26" applyFont="1" applyFill="1" applyAlignment="1">
      <alignment vertical="center" wrapText="1"/>
    </xf>
    <xf numFmtId="0" fontId="21" fillId="16" borderId="0" xfId="26" applyFont="1" applyFill="1" applyAlignment="1">
      <alignment horizontal="left" vertical="center" wrapText="1"/>
    </xf>
    <xf numFmtId="3" fontId="21" fillId="16" borderId="0" xfId="26" applyNumberFormat="1" applyFont="1" applyFill="1" applyAlignment="1">
      <alignment horizontal="left" vertical="center" wrapText="1"/>
    </xf>
    <xf numFmtId="0" fontId="21" fillId="16" borderId="0" xfId="26" applyFont="1" applyFill="1" applyAlignment="1">
      <alignment horizontal="left" wrapText="1"/>
    </xf>
    <xf numFmtId="0" fontId="23" fillId="15" borderId="13" xfId="26" applyFont="1" applyFill="1" applyBorder="1" applyAlignment="1">
      <alignment horizontal="left" vertical="center" wrapText="1"/>
    </xf>
    <xf numFmtId="0" fontId="23" fillId="16" borderId="0" xfId="26" applyFont="1" applyFill="1" applyAlignment="1">
      <alignment vertical="center" wrapText="1"/>
    </xf>
    <xf numFmtId="0" fontId="23" fillId="16" borderId="0" xfId="26" applyFont="1" applyFill="1" applyAlignment="1">
      <alignment horizontal="left" vertical="center" wrapText="1"/>
    </xf>
    <xf numFmtId="3" fontId="23" fillId="16" borderId="0" xfId="26" applyNumberFormat="1" applyFont="1" applyFill="1" applyAlignment="1">
      <alignment horizontal="left" vertical="center" wrapText="1"/>
    </xf>
    <xf numFmtId="0" fontId="23" fillId="16" borderId="0" xfId="26" applyFont="1" applyFill="1" applyAlignment="1">
      <alignment horizontal="left" wrapText="1"/>
    </xf>
    <xf numFmtId="0" fontId="31" fillId="15" borderId="13" xfId="26" applyFont="1" applyFill="1" applyBorder="1" applyAlignment="1">
      <alignment horizontal="left" vertical="center" wrapText="1"/>
    </xf>
    <xf numFmtId="0" fontId="31" fillId="15" borderId="0" xfId="26" applyFont="1" applyFill="1" applyAlignment="1">
      <alignment horizontal="left" wrapText="1"/>
    </xf>
    <xf numFmtId="0" fontId="21" fillId="16" borderId="0" xfId="26" applyFont="1" applyFill="1" applyAlignment="1">
      <alignment wrapText="1"/>
    </xf>
    <xf numFmtId="0" fontId="21" fillId="15" borderId="0" xfId="26" applyFont="1" applyFill="1" applyAlignment="1">
      <alignment horizontal="center" wrapText="1"/>
    </xf>
    <xf numFmtId="0" fontId="21" fillId="15" borderId="0" xfId="26" applyFont="1" applyFill="1" applyAlignment="1">
      <alignment wrapText="1"/>
    </xf>
    <xf numFmtId="0" fontId="21" fillId="0" borderId="13" xfId="24" applyFont="1" applyBorder="1" applyAlignment="1">
      <alignment horizontal="left" vertical="top" wrapText="1"/>
    </xf>
    <xf numFmtId="0" fontId="21" fillId="15" borderId="16" xfId="26" applyFont="1" applyFill="1" applyBorder="1" applyAlignment="1">
      <alignment wrapText="1"/>
    </xf>
    <xf numFmtId="49" fontId="21" fillId="0" borderId="0" xfId="26" applyNumberFormat="1" applyFont="1" applyAlignment="1">
      <alignment horizontal="center" vertical="center" wrapText="1"/>
    </xf>
    <xf numFmtId="49" fontId="21" fillId="0" borderId="0" xfId="26" applyNumberFormat="1" applyFont="1" applyAlignment="1">
      <alignment horizontal="left" vertical="center" wrapText="1"/>
    </xf>
    <xf numFmtId="3" fontId="21" fillId="0" borderId="0" xfId="26" applyNumberFormat="1" applyFont="1" applyAlignment="1">
      <alignment horizontal="right" vertical="center" wrapText="1"/>
    </xf>
    <xf numFmtId="0" fontId="21" fillId="0" borderId="13" xfId="25" applyFont="1" applyBorder="1" applyAlignment="1">
      <alignment horizontal="left" vertical="center" wrapText="1"/>
    </xf>
    <xf numFmtId="3" fontId="21" fillId="0" borderId="10" xfId="25" applyNumberFormat="1" applyFont="1" applyBorder="1" applyAlignment="1">
      <alignment horizontal="right" vertical="top"/>
    </xf>
    <xf numFmtId="0" fontId="21" fillId="0" borderId="11" xfId="24" applyFont="1" applyBorder="1" applyAlignment="1">
      <alignment horizontal="right"/>
    </xf>
    <xf numFmtId="49" fontId="31" fillId="0" borderId="0" xfId="26" applyNumberFormat="1" applyFont="1" applyAlignment="1">
      <alignment horizontal="left" vertical="center" wrapText="1"/>
    </xf>
    <xf numFmtId="49" fontId="31" fillId="0" borderId="0" xfId="26" applyNumberFormat="1" applyFont="1" applyAlignment="1">
      <alignment horizontal="center" vertical="center" wrapText="1"/>
    </xf>
    <xf numFmtId="3" fontId="31" fillId="0" borderId="0" xfId="26" applyNumberFormat="1" applyFont="1" applyAlignment="1">
      <alignment horizontal="right" vertical="center" wrapText="1"/>
    </xf>
    <xf numFmtId="49" fontId="21" fillId="0" borderId="16" xfId="26" applyNumberFormat="1" applyFont="1" applyBorder="1" applyAlignment="1">
      <alignment horizontal="left" vertical="center" wrapText="1"/>
    </xf>
    <xf numFmtId="49" fontId="21" fillId="0" borderId="16" xfId="26" applyNumberFormat="1" applyFont="1" applyBorder="1" applyAlignment="1">
      <alignment horizontal="center" vertical="center" wrapText="1"/>
    </xf>
    <xf numFmtId="3" fontId="21" fillId="0" borderId="16" xfId="26" applyNumberFormat="1" applyFont="1" applyBorder="1" applyAlignment="1">
      <alignment horizontal="right" vertical="center" wrapText="1"/>
    </xf>
    <xf numFmtId="0" fontId="21" fillId="15" borderId="16" xfId="26" applyFont="1" applyFill="1" applyBorder="1" applyAlignment="1">
      <alignment horizontal="right" wrapText="1"/>
    </xf>
    <xf numFmtId="0" fontId="23" fillId="15" borderId="0" xfId="26" applyFont="1" applyFill="1" applyAlignment="1">
      <alignment horizontal="centerContinuous" wrapText="1"/>
    </xf>
    <xf numFmtId="0" fontId="21" fillId="15" borderId="0" xfId="26" applyFont="1" applyFill="1" applyAlignment="1">
      <alignment horizontal="centerContinuous" wrapText="1"/>
    </xf>
    <xf numFmtId="0" fontId="23" fillId="0" borderId="0" xfId="26" applyFont="1" applyAlignment="1">
      <alignment horizontal="centerContinuous" wrapText="1"/>
    </xf>
    <xf numFmtId="0" fontId="21" fillId="0" borderId="0" xfId="26" applyFont="1" applyAlignment="1">
      <alignment horizontal="left" wrapText="1"/>
    </xf>
    <xf numFmtId="14" fontId="23" fillId="0" borderId="10" xfId="24" applyNumberFormat="1" applyFont="1" applyBorder="1" applyAlignment="1">
      <alignment horizontal="center" vertical="center" wrapText="1"/>
    </xf>
    <xf numFmtId="0" fontId="21" fillId="0" borderId="11" xfId="24" applyFont="1" applyBorder="1"/>
    <xf numFmtId="0" fontId="23" fillId="0" borderId="0" xfId="24" applyFont="1" applyAlignment="1">
      <alignment horizontal="centerContinuous"/>
    </xf>
    <xf numFmtId="0" fontId="21" fillId="0" borderId="0" xfId="24" applyFont="1" applyAlignment="1">
      <alignment horizontal="centerContinuous"/>
    </xf>
    <xf numFmtId="0" fontId="23" fillId="0" borderId="10" xfId="26" applyFont="1" applyBorder="1" applyAlignment="1">
      <alignment horizontal="center" vertical="center" wrapText="1"/>
    </xf>
    <xf numFmtId="49" fontId="21" fillId="0" borderId="10" xfId="26" applyNumberFormat="1" applyFont="1" applyBorder="1" applyAlignment="1">
      <alignment horizontal="center" vertical="center" wrapText="1"/>
    </xf>
    <xf numFmtId="0" fontId="23" fillId="0" borderId="0" xfId="25" applyFont="1" applyAlignment="1">
      <alignment horizontal="centerContinuous" vertical="top" wrapText="1"/>
    </xf>
    <xf numFmtId="0" fontId="23" fillId="0" borderId="0" xfId="25" applyFont="1" applyAlignment="1">
      <alignment horizontal="centerContinuous" vertical="top"/>
    </xf>
    <xf numFmtId="0" fontId="21" fillId="0" borderId="0" xfId="25" applyFont="1" applyAlignment="1">
      <alignment horizontal="centerContinuous" vertical="top" wrapText="1"/>
    </xf>
    <xf numFmtId="3" fontId="21" fillId="0" borderId="21" xfId="24" applyNumberFormat="1" applyFont="1" applyBorder="1" applyAlignment="1">
      <alignment horizontal="right" vertical="center"/>
    </xf>
    <xf numFmtId="49" fontId="23" fillId="0" borderId="20" xfId="26" applyNumberFormat="1" applyFont="1" applyBorder="1" applyAlignment="1">
      <alignment horizontal="left" vertical="center" wrapText="1"/>
    </xf>
    <xf numFmtId="49" fontId="23" fillId="0" borderId="20" xfId="26" applyNumberFormat="1" applyFont="1" applyBorder="1" applyAlignment="1">
      <alignment horizontal="center" vertical="center" wrapText="1"/>
    </xf>
    <xf numFmtId="3" fontId="23" fillId="0" borderId="20" xfId="26" applyNumberFormat="1" applyFont="1" applyBorder="1" applyAlignment="1">
      <alignment horizontal="right" vertical="center" wrapText="1"/>
    </xf>
    <xf numFmtId="0" fontId="21" fillId="0" borderId="23" xfId="25" applyFont="1" applyBorder="1" applyAlignment="1">
      <alignment horizontal="left" vertical="center" wrapText="1"/>
    </xf>
    <xf numFmtId="3" fontId="21" fillId="0" borderId="21" xfId="25" applyNumberFormat="1" applyFont="1" applyBorder="1" applyAlignment="1">
      <alignment horizontal="right" vertical="top"/>
    </xf>
    <xf numFmtId="0" fontId="23" fillId="0" borderId="26" xfId="24" applyFont="1" applyBorder="1" applyAlignment="1">
      <alignment horizontal="left" vertical="center"/>
    </xf>
    <xf numFmtId="3" fontId="23" fillId="0" borderId="24" xfId="24" applyNumberFormat="1" applyFont="1" applyBorder="1" applyAlignment="1">
      <alignment horizontal="right" vertical="center"/>
    </xf>
    <xf numFmtId="49" fontId="23" fillId="0" borderId="24" xfId="24" applyNumberFormat="1" applyFont="1" applyBorder="1" applyAlignment="1">
      <alignment horizontal="center" vertical="center"/>
    </xf>
    <xf numFmtId="3" fontId="21" fillId="15" borderId="0" xfId="24" applyNumberFormat="1" applyFont="1" applyFill="1" applyAlignment="1">
      <alignment horizontal="right" vertical="center"/>
    </xf>
    <xf numFmtId="3" fontId="21" fillId="15" borderId="0" xfId="26" applyNumberFormat="1" applyFont="1" applyFill="1" applyAlignment="1">
      <alignment horizontal="left" wrapText="1"/>
    </xf>
    <xf numFmtId="3" fontId="23" fillId="15" borderId="0" xfId="26" applyNumberFormat="1" applyFont="1" applyFill="1" applyAlignment="1">
      <alignment horizontal="left" wrapText="1"/>
    </xf>
    <xf numFmtId="3" fontId="21" fillId="16" borderId="0" xfId="26" applyNumberFormat="1" applyFont="1" applyFill="1" applyAlignment="1">
      <alignment horizontal="left" wrapText="1"/>
    </xf>
    <xf numFmtId="3" fontId="23" fillId="16" borderId="0" xfId="26" applyNumberFormat="1" applyFont="1" applyFill="1" applyAlignment="1">
      <alignment horizontal="left" wrapText="1"/>
    </xf>
    <xf numFmtId="3" fontId="31" fillId="15" borderId="0" xfId="26" applyNumberFormat="1" applyFont="1" applyFill="1" applyAlignment="1">
      <alignment horizontal="left" wrapText="1"/>
    </xf>
    <xf numFmtId="49" fontId="23" fillId="0" borderId="26" xfId="26" applyNumberFormat="1" applyFont="1" applyBorder="1" applyAlignment="1">
      <alignment horizontal="left" vertical="center" wrapText="1"/>
    </xf>
    <xf numFmtId="49" fontId="21" fillId="0" borderId="24" xfId="26" applyNumberFormat="1" applyFont="1" applyBorder="1" applyAlignment="1">
      <alignment horizontal="center" vertical="center" wrapText="1"/>
    </xf>
    <xf numFmtId="3" fontId="23" fillId="0" borderId="24" xfId="26" applyNumberFormat="1" applyFont="1" applyBorder="1" applyAlignment="1">
      <alignment horizontal="right" vertical="center" wrapText="1"/>
    </xf>
    <xf numFmtId="49" fontId="23" fillId="0" borderId="25" xfId="26" applyNumberFormat="1" applyFont="1" applyBorder="1" applyAlignment="1">
      <alignment horizontal="left" vertical="center" wrapText="1"/>
    </xf>
    <xf numFmtId="49" fontId="23" fillId="0" borderId="25" xfId="26" applyNumberFormat="1" applyFont="1" applyBorder="1" applyAlignment="1">
      <alignment horizontal="center" vertical="center" wrapText="1"/>
    </xf>
    <xf numFmtId="3" fontId="23" fillId="0" borderId="25" xfId="26" applyNumberFormat="1" applyFont="1" applyBorder="1" applyAlignment="1">
      <alignment horizontal="right" vertical="center" wrapText="1"/>
    </xf>
    <xf numFmtId="0" fontId="23" fillId="0" borderId="26" xfId="25" applyFont="1" applyBorder="1" applyAlignment="1">
      <alignment horizontal="left" vertical="center" wrapText="1" indent="1"/>
    </xf>
    <xf numFmtId="3" fontId="23" fillId="0" borderId="24" xfId="25" applyNumberFormat="1" applyFont="1" applyBorder="1" applyAlignment="1">
      <alignment horizontal="right" vertical="top"/>
    </xf>
    <xf numFmtId="49" fontId="21" fillId="0" borderId="10" xfId="24" applyNumberFormat="1" applyFont="1" applyBorder="1" applyAlignment="1">
      <alignment horizontal="center" vertical="center"/>
    </xf>
    <xf numFmtId="3" fontId="23" fillId="0" borderId="19" xfId="24" applyNumberFormat="1" applyFont="1" applyBorder="1" applyAlignment="1">
      <alignment horizontal="right" vertical="center"/>
    </xf>
    <xf numFmtId="0" fontId="21" fillId="0" borderId="10" xfId="24" applyFont="1" applyBorder="1" applyAlignment="1">
      <alignment horizontal="center" vertical="center"/>
    </xf>
    <xf numFmtId="0" fontId="21" fillId="0" borderId="13" xfId="24" applyFont="1" applyBorder="1" applyAlignment="1">
      <alignment horizontal="left" vertical="center" wrapText="1"/>
    </xf>
    <xf numFmtId="49" fontId="21" fillId="0" borderId="24" xfId="24" applyNumberFormat="1" applyFont="1" applyBorder="1" applyAlignment="1">
      <alignment horizontal="center" vertical="center"/>
    </xf>
    <xf numFmtId="0" fontId="23" fillId="0" borderId="18" xfId="24" applyFont="1" applyBorder="1" applyAlignment="1">
      <alignment horizontal="left" vertical="center"/>
    </xf>
    <xf numFmtId="0" fontId="23" fillId="0" borderId="11" xfId="24" applyFont="1" applyBorder="1" applyAlignment="1">
      <alignment horizontal="center" vertical="center"/>
    </xf>
    <xf numFmtId="3" fontId="23" fillId="0" borderId="11" xfId="24" applyNumberFormat="1" applyFont="1" applyBorder="1" applyAlignment="1">
      <alignment horizontal="right" vertical="center"/>
    </xf>
    <xf numFmtId="0" fontId="21" fillId="0" borderId="11" xfId="24" applyFont="1" applyBorder="1" applyAlignment="1">
      <alignment horizontal="center" vertical="center"/>
    </xf>
    <xf numFmtId="0" fontId="23" fillId="0" borderId="13" xfId="26" applyFont="1" applyBorder="1" applyAlignment="1">
      <alignment horizontal="center" vertical="center" wrapText="1"/>
    </xf>
    <xf numFmtId="0" fontId="23" fillId="0" borderId="13" xfId="26" applyFont="1" applyBorder="1" applyAlignment="1">
      <alignment horizontal="center" vertical="top" wrapText="1"/>
    </xf>
    <xf numFmtId="0" fontId="23" fillId="0" borderId="10" xfId="26" applyFont="1" applyBorder="1" applyAlignment="1">
      <alignment horizontal="center" vertical="top" wrapText="1"/>
    </xf>
    <xf numFmtId="49" fontId="23" fillId="0" borderId="13" xfId="26" applyNumberFormat="1" applyFont="1" applyBorder="1" applyAlignment="1">
      <alignment horizontal="left" vertical="center" wrapText="1"/>
    </xf>
    <xf numFmtId="49" fontId="21" fillId="0" borderId="23" xfId="26" applyNumberFormat="1" applyFont="1" applyBorder="1" applyAlignment="1">
      <alignment horizontal="left" vertical="center" wrapText="1"/>
    </xf>
    <xf numFmtId="0" fontId="21" fillId="15" borderId="24" xfId="26" applyFont="1" applyFill="1" applyBorder="1" applyAlignment="1">
      <alignment horizontal="left" vertical="center" wrapText="1"/>
    </xf>
    <xf numFmtId="167" fontId="32" fillId="0" borderId="0" xfId="38" applyNumberFormat="1" applyFont="1" applyAlignment="1">
      <alignment vertical="center" wrapText="1"/>
    </xf>
    <xf numFmtId="167" fontId="32" fillId="0" borderId="0" xfId="38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25" applyFont="1" applyAlignment="1">
      <alignment horizontal="centerContinuous" vertical="top" wrapText="1"/>
    </xf>
    <xf numFmtId="0" fontId="32" fillId="0" borderId="0" xfId="25" applyFont="1" applyAlignment="1">
      <alignment horizontal="centerContinuous" vertical="top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3" fillId="0" borderId="22" xfId="0" applyFont="1" applyBorder="1" applyAlignment="1">
      <alignment vertical="center" wrapText="1"/>
    </xf>
    <xf numFmtId="0" fontId="33" fillId="0" borderId="22" xfId="0" applyFont="1" applyBorder="1" applyAlignment="1">
      <alignment vertical="center"/>
    </xf>
    <xf numFmtId="0" fontId="32" fillId="0" borderId="22" xfId="0" applyFont="1" applyBorder="1" applyAlignment="1">
      <alignment vertical="center" wrapText="1"/>
    </xf>
    <xf numFmtId="3" fontId="32" fillId="0" borderId="22" xfId="0" applyNumberFormat="1" applyFont="1" applyBorder="1" applyAlignment="1">
      <alignment vertical="center"/>
    </xf>
    <xf numFmtId="167" fontId="32" fillId="0" borderId="0" xfId="0" applyNumberFormat="1" applyFont="1" applyAlignment="1">
      <alignment vertical="center"/>
    </xf>
    <xf numFmtId="0" fontId="34" fillId="0" borderId="22" xfId="0" applyFont="1" applyBorder="1" applyAlignment="1">
      <alignment vertical="center" wrapText="1"/>
    </xf>
    <xf numFmtId="3" fontId="34" fillId="0" borderId="22" xfId="0" applyNumberFormat="1" applyFont="1" applyBorder="1" applyAlignment="1">
      <alignment vertical="center"/>
    </xf>
    <xf numFmtId="167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3" fontId="33" fillId="0" borderId="24" xfId="0" applyNumberFormat="1" applyFont="1" applyBorder="1" applyAlignment="1">
      <alignment vertical="center"/>
    </xf>
    <xf numFmtId="167" fontId="33" fillId="0" borderId="0" xfId="0" applyNumberFormat="1" applyFont="1" applyAlignment="1">
      <alignment vertical="center"/>
    </xf>
    <xf numFmtId="0" fontId="33" fillId="0" borderId="21" xfId="0" applyFont="1" applyBorder="1" applyAlignment="1">
      <alignment vertical="center" wrapText="1"/>
    </xf>
    <xf numFmtId="3" fontId="33" fillId="0" borderId="21" xfId="0" applyNumberFormat="1" applyFont="1" applyBorder="1" applyAlignment="1">
      <alignment vertical="center"/>
    </xf>
    <xf numFmtId="3" fontId="33" fillId="0" borderId="22" xfId="0" applyNumberFormat="1" applyFont="1" applyBorder="1" applyAlignment="1">
      <alignment vertical="center"/>
    </xf>
    <xf numFmtId="0" fontId="32" fillId="0" borderId="21" xfId="0" applyFont="1" applyBorder="1" applyAlignment="1">
      <alignment vertical="center" wrapText="1"/>
    </xf>
    <xf numFmtId="3" fontId="32" fillId="0" borderId="21" xfId="0" applyNumberFormat="1" applyFont="1" applyBorder="1" applyAlignment="1">
      <alignment vertical="center"/>
    </xf>
    <xf numFmtId="167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25" applyFont="1"/>
    <xf numFmtId="167" fontId="34" fillId="0" borderId="0" xfId="0" applyNumberFormat="1" applyFont="1" applyAlignment="1">
      <alignment horizontal="center" vertical="center"/>
    </xf>
    <xf numFmtId="0" fontId="32" fillId="0" borderId="0" xfId="24" applyFont="1" applyAlignment="1">
      <alignment horizontal="left"/>
    </xf>
    <xf numFmtId="168" fontId="32" fillId="0" borderId="0" xfId="0" applyNumberFormat="1" applyFont="1" applyAlignment="1">
      <alignment horizontal="right" vertical="center"/>
    </xf>
    <xf numFmtId="43" fontId="32" fillId="0" borderId="0" xfId="1" applyFont="1" applyFill="1" applyBorder="1" applyAlignment="1">
      <alignment vertical="center"/>
    </xf>
    <xf numFmtId="0" fontId="32" fillId="0" borderId="0" xfId="24" applyFont="1" applyAlignment="1">
      <alignment horizontal="left" vertical="center"/>
    </xf>
    <xf numFmtId="0" fontId="32" fillId="15" borderId="0" xfId="26" applyFont="1" applyFill="1" applyAlignment="1">
      <alignment horizontal="left" vertical="center" wrapText="1"/>
    </xf>
    <xf numFmtId="0" fontId="32" fillId="0" borderId="0" xfId="26" applyFont="1" applyAlignment="1">
      <alignment horizontal="left" wrapText="1"/>
    </xf>
    <xf numFmtId="0" fontId="32" fillId="15" borderId="0" xfId="26" applyFont="1" applyFill="1" applyAlignment="1">
      <alignment vertical="center" wrapText="1"/>
    </xf>
    <xf numFmtId="0" fontId="32" fillId="0" borderId="0" xfId="0" applyFont="1" applyAlignment="1">
      <alignment vertical="center" wrapText="1"/>
    </xf>
  </cellXfs>
  <cellStyles count="46">
    <cellStyle name="Debit" xfId="35" xr:uid="{DFE705B0-A4C3-4170-B1C9-F6B32E5D5D26}"/>
    <cellStyle name="Debit Total" xfId="37" xr:uid="{0C41A26A-BD84-4D9F-BE30-36F6CF5BAD55}"/>
    <cellStyle name="Normal 2 2" xfId="23" xr:uid="{2E11E9AA-42B3-4277-B143-81A6C1ADC06F}"/>
    <cellStyle name="Normal 2 5" xfId="45" xr:uid="{DC98DB24-6F98-4BA8-BEA0-5F5642AC6DE2}"/>
    <cellStyle name="Normal 2 5 2" xfId="38" xr:uid="{FC21AD52-BFBE-4210-B083-ED1A71F61FAD}"/>
    <cellStyle name="Normal 3" xfId="40" xr:uid="{D9D8FA85-26A8-4878-B9CD-70F46818231B}"/>
    <cellStyle name="Normal_CF" xfId="39" xr:uid="{D68A0CCC-5DBC-4454-9EBC-DD316AECDE98}"/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5" builtinId="25" customBuiltin="1"/>
    <cellStyle name="Контрольная ячейка" xfId="12" builtinId="23" customBuiltin="1"/>
    <cellStyle name="Название 2" xfId="28" xr:uid="{60ABE9BC-2780-4DF7-9E80-7EB585949339}"/>
    <cellStyle name="Нейтральный 2" xfId="27" xr:uid="{FD7D0C3F-A048-4DE4-8BC9-75E865B047A2}"/>
    <cellStyle name="Обычный" xfId="0" builtinId="0"/>
    <cellStyle name="Обычный 2" xfId="22" xr:uid="{74A25BEF-571C-4284-8519-AD5C4A18A29F}"/>
    <cellStyle name="Обычный 2 2" xfId="26" xr:uid="{E4EB0F8C-569C-41C3-9E7E-60B5F9B15947}"/>
    <cellStyle name="Обычный 2 2 2" xfId="31" xr:uid="{5B5326EA-C9BC-47DB-AB7B-5A1142F7F24A}"/>
    <cellStyle name="Обычный 2 3" xfId="30" xr:uid="{46165D80-9F86-4627-8137-66BA175AE1BF}"/>
    <cellStyle name="Обычный 2 3 2" xfId="41" xr:uid="{34830E5E-2C50-4868-9A29-0DC6AAFCEBF0}"/>
    <cellStyle name="Обычный 2 4" xfId="34" xr:uid="{91ADCCA2-8820-42E0-B09C-3BECB53528AE}"/>
    <cellStyle name="Обычный 2 5" xfId="24" xr:uid="{215CC78B-68CE-4E47-B282-2E360F34D6C2}"/>
    <cellStyle name="Обычный 3" xfId="25" xr:uid="{CC2E2E35-B62D-400D-99E5-8585092024FA}"/>
    <cellStyle name="Обычный 4" xfId="32" xr:uid="{9710D42D-743F-4F4E-91E4-C853ECA56019}"/>
    <cellStyle name="Обычный 5" xfId="36" xr:uid="{7261719C-F040-4964-B63C-616971699F4F}"/>
    <cellStyle name="Плохой" xfId="7" builtinId="27" customBuiltin="1"/>
    <cellStyle name="Пояснение" xfId="14" builtinId="53" customBuiltin="1"/>
    <cellStyle name="Примечание 2" xfId="29" xr:uid="{01D45A82-C7CB-4569-A876-66CA508FCD7E}"/>
    <cellStyle name="Процентный 2" xfId="44" xr:uid="{300E2EAF-7F7C-4530-A229-A232EABA1E11}"/>
    <cellStyle name="Связанная ячейка" xfId="11" builtinId="24" customBuiltin="1"/>
    <cellStyle name="Текст предупреждения" xfId="13" builtinId="11" customBuiltin="1"/>
    <cellStyle name="Финансовый" xfId="1" builtinId="3"/>
    <cellStyle name="Финансовый 2" xfId="33" xr:uid="{15D8764E-1519-4745-98B4-1A431FA6D2B1}"/>
    <cellStyle name="Финансовый 3" xfId="42" xr:uid="{227CB05E-0E62-42EE-A34E-7E6051994BAB}"/>
    <cellStyle name="Финансовый 7" xfId="43" xr:uid="{907518ED-E0E4-4ACE-BDC6-9ED1DDDDEA3F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9EC0E-244E-499F-B10B-3F79DB1BE1AC}">
  <sheetPr>
    <tabColor rgb="FFFFFF00"/>
  </sheetPr>
  <dimension ref="A1:E53"/>
  <sheetViews>
    <sheetView showGridLines="0" tabSelected="1" zoomScaleNormal="100" workbookViewId="0">
      <selection activeCell="A35" sqref="A35:XFD36"/>
    </sheetView>
  </sheetViews>
  <sheetFormatPr defaultRowHeight="11.25" x14ac:dyDescent="0.2"/>
  <cols>
    <col min="1" max="1" width="54.85546875" style="1" customWidth="1"/>
    <col min="2" max="2" width="8.42578125" style="1" customWidth="1"/>
    <col min="3" max="4" width="16.28515625" style="1" customWidth="1"/>
    <col min="5" max="5" width="3.28515625" style="1" customWidth="1"/>
    <col min="6" max="16384" width="9.140625" style="1"/>
  </cols>
  <sheetData>
    <row r="1" spans="1:5" x14ac:dyDescent="0.2">
      <c r="A1" s="8" t="s">
        <v>13</v>
      </c>
      <c r="B1" s="8" t="s">
        <v>13</v>
      </c>
      <c r="C1" s="8" t="s">
        <v>13</v>
      </c>
      <c r="D1" s="8" t="s">
        <v>13</v>
      </c>
    </row>
    <row r="2" spans="1:5" x14ac:dyDescent="0.2">
      <c r="A2" s="85" t="s">
        <v>46</v>
      </c>
      <c r="B2" s="85"/>
      <c r="C2" s="85"/>
      <c r="D2" s="85"/>
    </row>
    <row r="3" spans="1:5" x14ac:dyDescent="0.2">
      <c r="A3" s="86" t="s">
        <v>49</v>
      </c>
      <c r="B3" s="86"/>
      <c r="C3" s="86"/>
      <c r="D3" s="86"/>
    </row>
    <row r="4" spans="1:5" x14ac:dyDescent="0.2">
      <c r="A4" s="85" t="s">
        <v>107</v>
      </c>
      <c r="B4" s="85"/>
      <c r="C4" s="85"/>
      <c r="D4" s="85"/>
    </row>
    <row r="5" spans="1:5" x14ac:dyDescent="0.2">
      <c r="A5" s="7" t="s">
        <v>13</v>
      </c>
      <c r="B5" s="7"/>
      <c r="C5" s="7"/>
      <c r="D5" s="7"/>
    </row>
    <row r="6" spans="1:5" x14ac:dyDescent="0.2">
      <c r="A6" s="84"/>
      <c r="B6" s="84"/>
      <c r="C6" s="84"/>
      <c r="D6" s="71" t="s">
        <v>12</v>
      </c>
    </row>
    <row r="7" spans="1:5" x14ac:dyDescent="0.2">
      <c r="A7" s="3" t="s">
        <v>14</v>
      </c>
      <c r="B7" s="4" t="s">
        <v>47</v>
      </c>
      <c r="C7" s="83" t="s">
        <v>98</v>
      </c>
      <c r="D7" s="83" t="s">
        <v>109</v>
      </c>
    </row>
    <row r="8" spans="1:5" x14ac:dyDescent="0.2">
      <c r="A8" s="10">
        <v>1</v>
      </c>
      <c r="B8" s="11">
        <v>2</v>
      </c>
      <c r="C8" s="10">
        <v>3</v>
      </c>
      <c r="D8" s="11">
        <v>4</v>
      </c>
    </row>
    <row r="9" spans="1:5" x14ac:dyDescent="0.2">
      <c r="A9" s="12" t="s">
        <v>8</v>
      </c>
      <c r="B9" s="13" t="s">
        <v>13</v>
      </c>
      <c r="C9" s="14" t="s">
        <v>13</v>
      </c>
      <c r="D9" s="15" t="s">
        <v>13</v>
      </c>
    </row>
    <row r="10" spans="1:5" x14ac:dyDescent="0.2">
      <c r="A10" s="16" t="s">
        <v>33</v>
      </c>
      <c r="B10" s="115" t="s">
        <v>15</v>
      </c>
      <c r="C10" s="17">
        <v>30860095</v>
      </c>
      <c r="D10" s="17">
        <v>15520117</v>
      </c>
      <c r="E10" s="2"/>
    </row>
    <row r="11" spans="1:5" ht="22.5" x14ac:dyDescent="0.2">
      <c r="A11" s="118" t="s">
        <v>35</v>
      </c>
      <c r="B11" s="115" t="s">
        <v>16</v>
      </c>
      <c r="C11" s="17">
        <v>92202691</v>
      </c>
      <c r="D11" s="17">
        <v>85349218</v>
      </c>
      <c r="E11" s="2"/>
    </row>
    <row r="12" spans="1:5" ht="22.5" x14ac:dyDescent="0.2">
      <c r="A12" s="118" t="s">
        <v>34</v>
      </c>
      <c r="B12" s="115" t="s">
        <v>16</v>
      </c>
      <c r="C12" s="17">
        <v>4822552</v>
      </c>
      <c r="D12" s="17">
        <v>0</v>
      </c>
      <c r="E12" s="2"/>
    </row>
    <row r="13" spans="1:5" x14ac:dyDescent="0.2">
      <c r="A13" s="16" t="s">
        <v>36</v>
      </c>
      <c r="B13" s="115"/>
      <c r="C13" s="17">
        <v>315453</v>
      </c>
      <c r="D13" s="17">
        <v>264088</v>
      </c>
      <c r="E13" s="2"/>
    </row>
    <row r="14" spans="1:5" x14ac:dyDescent="0.2">
      <c r="A14" s="16" t="s">
        <v>37</v>
      </c>
      <c r="B14" s="115"/>
      <c r="C14" s="17">
        <v>41239</v>
      </c>
      <c r="D14" s="17">
        <v>28272</v>
      </c>
      <c r="E14" s="2"/>
    </row>
    <row r="15" spans="1:5" x14ac:dyDescent="0.2">
      <c r="A15" s="16" t="s">
        <v>3</v>
      </c>
      <c r="B15" s="115" t="s">
        <v>31</v>
      </c>
      <c r="C15" s="17">
        <v>55963</v>
      </c>
      <c r="D15" s="17">
        <v>31899</v>
      </c>
      <c r="E15" s="2"/>
    </row>
    <row r="16" spans="1:5" x14ac:dyDescent="0.2">
      <c r="A16" s="16" t="s">
        <v>1</v>
      </c>
      <c r="B16" s="115" t="s">
        <v>17</v>
      </c>
      <c r="C16" s="17">
        <v>1199965</v>
      </c>
      <c r="D16" s="17">
        <v>628769</v>
      </c>
      <c r="E16" s="2"/>
    </row>
    <row r="17" spans="1:5" x14ac:dyDescent="0.2">
      <c r="A17" s="16" t="s">
        <v>2</v>
      </c>
      <c r="B17" s="115"/>
      <c r="C17" s="17">
        <v>8935</v>
      </c>
      <c r="D17" s="17">
        <v>27659</v>
      </c>
      <c r="E17" s="2"/>
    </row>
    <row r="18" spans="1:5" x14ac:dyDescent="0.2">
      <c r="A18" s="16" t="s">
        <v>0</v>
      </c>
      <c r="B18" s="115"/>
      <c r="C18" s="17">
        <v>192656</v>
      </c>
      <c r="D18" s="17">
        <v>188736</v>
      </c>
      <c r="E18" s="2"/>
    </row>
    <row r="19" spans="1:5" x14ac:dyDescent="0.2">
      <c r="A19" s="16" t="s">
        <v>9</v>
      </c>
      <c r="B19" s="115" t="s">
        <v>32</v>
      </c>
      <c r="C19" s="17">
        <v>1844913</v>
      </c>
      <c r="D19" s="17">
        <v>768681</v>
      </c>
      <c r="E19" s="2"/>
    </row>
    <row r="20" spans="1:5" x14ac:dyDescent="0.2">
      <c r="A20" s="98" t="s">
        <v>25</v>
      </c>
      <c r="B20" s="119"/>
      <c r="C20" s="99">
        <f t="shared" ref="C20:D20" si="0">SUM(C10:C19)</f>
        <v>131544462</v>
      </c>
      <c r="D20" s="99">
        <f t="shared" si="0"/>
        <v>102807439</v>
      </c>
      <c r="E20" s="2"/>
    </row>
    <row r="21" spans="1:5" x14ac:dyDescent="0.2">
      <c r="A21" s="120" t="s">
        <v>10</v>
      </c>
      <c r="B21" s="121"/>
      <c r="C21" s="122"/>
      <c r="D21" s="116"/>
      <c r="E21" s="2"/>
    </row>
    <row r="22" spans="1:5" x14ac:dyDescent="0.2">
      <c r="A22" s="16" t="s">
        <v>38</v>
      </c>
      <c r="B22" s="115" t="s">
        <v>18</v>
      </c>
      <c r="C22" s="17">
        <v>18586778</v>
      </c>
      <c r="D22" s="17">
        <v>27384238</v>
      </c>
      <c r="E22" s="2"/>
    </row>
    <row r="23" spans="1:5" x14ac:dyDescent="0.2">
      <c r="A23" s="16" t="s">
        <v>39</v>
      </c>
      <c r="B23" s="115" t="s">
        <v>30</v>
      </c>
      <c r="C23" s="17">
        <v>76694004</v>
      </c>
      <c r="D23" s="17">
        <v>56520909</v>
      </c>
      <c r="E23" s="2"/>
    </row>
    <row r="24" spans="1:5" x14ac:dyDescent="0.2">
      <c r="A24" s="16" t="s">
        <v>4</v>
      </c>
      <c r="B24" s="115" t="s">
        <v>17</v>
      </c>
      <c r="C24" s="17">
        <v>1249914</v>
      </c>
      <c r="D24" s="17">
        <v>646145</v>
      </c>
      <c r="E24" s="2"/>
    </row>
    <row r="25" spans="1:5" x14ac:dyDescent="0.2">
      <c r="A25" s="16" t="s">
        <v>26</v>
      </c>
      <c r="B25" s="115" t="s">
        <v>19</v>
      </c>
      <c r="C25" s="17">
        <v>2306468</v>
      </c>
      <c r="D25" s="17">
        <v>321109</v>
      </c>
      <c r="E25" s="2"/>
    </row>
    <row r="26" spans="1:5" x14ac:dyDescent="0.2">
      <c r="A26" s="98" t="s">
        <v>27</v>
      </c>
      <c r="B26" s="119"/>
      <c r="C26" s="99">
        <f t="shared" ref="C26:D26" si="1">SUM(C22:C25)</f>
        <v>98837164</v>
      </c>
      <c r="D26" s="99">
        <f t="shared" si="1"/>
        <v>84872401</v>
      </c>
      <c r="E26" s="2"/>
    </row>
    <row r="27" spans="1:5" x14ac:dyDescent="0.2">
      <c r="A27" s="120" t="s">
        <v>11</v>
      </c>
      <c r="B27" s="123"/>
      <c r="C27" s="122"/>
      <c r="D27" s="116"/>
      <c r="E27" s="2"/>
    </row>
    <row r="28" spans="1:5" x14ac:dyDescent="0.2">
      <c r="A28" s="16" t="s">
        <v>5</v>
      </c>
      <c r="B28" s="115" t="s">
        <v>20</v>
      </c>
      <c r="C28" s="17">
        <v>10637256</v>
      </c>
      <c r="D28" s="17">
        <v>10637256</v>
      </c>
      <c r="E28" s="2"/>
    </row>
    <row r="29" spans="1:5" ht="22.5" x14ac:dyDescent="0.2">
      <c r="A29" s="64" t="s">
        <v>113</v>
      </c>
      <c r="B29" s="115"/>
      <c r="C29" s="17">
        <v>-321970</v>
      </c>
      <c r="D29" s="17">
        <v>-486214</v>
      </c>
      <c r="E29" s="2"/>
    </row>
    <row r="30" spans="1:5" x14ac:dyDescent="0.2">
      <c r="A30" s="16" t="s">
        <v>6</v>
      </c>
      <c r="B30" s="115"/>
      <c r="C30" s="17">
        <v>343986</v>
      </c>
      <c r="D30" s="17">
        <v>919584</v>
      </c>
      <c r="E30" s="2"/>
    </row>
    <row r="31" spans="1:5" x14ac:dyDescent="0.2">
      <c r="A31" s="16" t="s">
        <v>40</v>
      </c>
      <c r="B31" s="117"/>
      <c r="C31" s="17">
        <v>22048026</v>
      </c>
      <c r="D31" s="17">
        <v>6864412</v>
      </c>
      <c r="E31" s="2"/>
    </row>
    <row r="32" spans="1:5" x14ac:dyDescent="0.2">
      <c r="A32" s="98" t="s">
        <v>28</v>
      </c>
      <c r="B32" s="100"/>
      <c r="C32" s="99">
        <f>SUM(C28:C31)</f>
        <v>32707298</v>
      </c>
      <c r="D32" s="99">
        <f>SUM(D28:D31)</f>
        <v>17935038</v>
      </c>
      <c r="E32" s="2"/>
    </row>
    <row r="33" spans="1:5" x14ac:dyDescent="0.2">
      <c r="A33" s="98" t="s">
        <v>29</v>
      </c>
      <c r="B33" s="100"/>
      <c r="C33" s="99">
        <f t="shared" ref="C33:D33" si="2">C32+C26</f>
        <v>131544462</v>
      </c>
      <c r="D33" s="99">
        <f t="shared" si="2"/>
        <v>102807439</v>
      </c>
      <c r="E33" s="2"/>
    </row>
    <row r="34" spans="1:5" x14ac:dyDescent="0.2">
      <c r="A34" s="5"/>
      <c r="B34" s="5"/>
      <c r="C34" s="22"/>
      <c r="D34" s="22"/>
      <c r="E34" s="2"/>
    </row>
    <row r="35" spans="1:5" x14ac:dyDescent="0.2">
      <c r="A35" s="18"/>
      <c r="B35" s="19"/>
      <c r="C35" s="101"/>
      <c r="D35" s="101"/>
      <c r="E35" s="2"/>
    </row>
    <row r="36" spans="1:5" x14ac:dyDescent="0.2">
      <c r="A36" s="5"/>
    </row>
    <row r="37" spans="1:5" x14ac:dyDescent="0.2">
      <c r="A37" s="6" t="s">
        <v>103</v>
      </c>
      <c r="B37" s="20"/>
      <c r="C37" s="21"/>
      <c r="D37" s="5" t="s">
        <v>13</v>
      </c>
    </row>
    <row r="38" spans="1:5" x14ac:dyDescent="0.2">
      <c r="A38" s="6" t="s">
        <v>13</v>
      </c>
      <c r="B38" s="20"/>
      <c r="C38" s="21"/>
      <c r="D38" s="5" t="s">
        <v>13</v>
      </c>
    </row>
    <row r="39" spans="1:5" x14ac:dyDescent="0.2">
      <c r="A39" s="6"/>
      <c r="B39" s="9"/>
      <c r="C39" s="9"/>
      <c r="D39" s="5"/>
    </row>
    <row r="40" spans="1:5" x14ac:dyDescent="0.2">
      <c r="A40" s="6" t="s">
        <v>104</v>
      </c>
      <c r="B40" s="20"/>
      <c r="C40" s="20"/>
      <c r="D40" s="5" t="s">
        <v>13</v>
      </c>
    </row>
    <row r="41" spans="1:5" x14ac:dyDescent="0.2">
      <c r="A41" s="6" t="s">
        <v>13</v>
      </c>
      <c r="B41" s="20"/>
      <c r="C41" s="20"/>
      <c r="D41" s="5" t="s">
        <v>13</v>
      </c>
    </row>
    <row r="42" spans="1:5" x14ac:dyDescent="0.2">
      <c r="A42" s="6"/>
      <c r="B42" s="9"/>
      <c r="C42" s="9"/>
      <c r="D42" s="5"/>
    </row>
    <row r="43" spans="1:5" x14ac:dyDescent="0.2">
      <c r="A43" s="6" t="s">
        <v>105</v>
      </c>
      <c r="B43" s="20"/>
      <c r="C43" s="20"/>
      <c r="D43" s="5" t="s">
        <v>13</v>
      </c>
    </row>
    <row r="44" spans="1:5" x14ac:dyDescent="0.2">
      <c r="A44" s="5" t="s">
        <v>13</v>
      </c>
      <c r="B44" s="20"/>
      <c r="C44" s="20"/>
      <c r="D44" s="5" t="s">
        <v>13</v>
      </c>
    </row>
    <row r="45" spans="1:5" x14ac:dyDescent="0.2">
      <c r="A45" s="5" t="s">
        <v>106</v>
      </c>
      <c r="B45" s="20"/>
      <c r="C45" s="20"/>
      <c r="D45" s="5" t="s">
        <v>13</v>
      </c>
    </row>
    <row r="46" spans="1:5" x14ac:dyDescent="0.2">
      <c r="A46" s="5" t="s">
        <v>13</v>
      </c>
      <c r="B46" s="5" t="s">
        <v>13</v>
      </c>
      <c r="C46" s="22"/>
      <c r="D46" s="5" t="s">
        <v>13</v>
      </c>
    </row>
    <row r="47" spans="1:5" x14ac:dyDescent="0.2">
      <c r="A47" s="5" t="s">
        <v>99</v>
      </c>
      <c r="B47" s="5"/>
      <c r="C47" s="5"/>
      <c r="D47" s="5"/>
    </row>
    <row r="48" spans="1:5" x14ac:dyDescent="0.2">
      <c r="A48" s="7" t="s">
        <v>48</v>
      </c>
      <c r="B48" s="5" t="s">
        <v>13</v>
      </c>
      <c r="C48" s="5" t="s">
        <v>13</v>
      </c>
      <c r="D48" s="5" t="s">
        <v>13</v>
      </c>
    </row>
    <row r="49" spans="1:1" x14ac:dyDescent="0.2">
      <c r="A49" s="6"/>
    </row>
    <row r="50" spans="1: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</sheetData>
  <phoneticPr fontId="3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0B66D-2FC3-4D7F-A20A-744905A0C819}">
  <sheetPr>
    <tabColor rgb="FFFFFF00"/>
    <pageSetUpPr fitToPage="1"/>
  </sheetPr>
  <dimension ref="A1:F71"/>
  <sheetViews>
    <sheetView showGridLines="0" topLeftCell="B1" zoomScaleNormal="100" workbookViewId="0">
      <selection activeCell="C11" sqref="C11"/>
    </sheetView>
  </sheetViews>
  <sheetFormatPr defaultRowHeight="11.25" x14ac:dyDescent="0.2"/>
  <cols>
    <col min="1" max="1" width="3" style="36" hidden="1" customWidth="1"/>
    <col min="2" max="2" width="65.28515625" style="36" customWidth="1"/>
    <col min="3" max="3" width="6.28515625" style="36" customWidth="1"/>
    <col min="4" max="5" width="19.7109375" style="36" customWidth="1"/>
    <col min="6" max="6" width="4.5703125" style="36" customWidth="1"/>
    <col min="7" max="16384" width="9.140625" style="36"/>
  </cols>
  <sheetData>
    <row r="1" spans="1:6" x14ac:dyDescent="0.2">
      <c r="A1" s="39" t="s">
        <v>13</v>
      </c>
      <c r="B1" s="40" t="s">
        <v>13</v>
      </c>
      <c r="C1" s="40" t="s">
        <v>13</v>
      </c>
      <c r="D1" s="41"/>
      <c r="E1" s="41"/>
    </row>
    <row r="2" spans="1:6" x14ac:dyDescent="0.2">
      <c r="A2" s="39" t="s">
        <v>13</v>
      </c>
      <c r="B2" s="79" t="s">
        <v>50</v>
      </c>
      <c r="C2" s="79"/>
      <c r="D2" s="79"/>
      <c r="E2" s="79"/>
    </row>
    <row r="3" spans="1:6" x14ac:dyDescent="0.2">
      <c r="A3" s="39" t="s">
        <v>13</v>
      </c>
      <c r="B3" s="80" t="s">
        <v>49</v>
      </c>
      <c r="C3" s="80"/>
      <c r="D3" s="80"/>
      <c r="E3" s="80"/>
    </row>
    <row r="4" spans="1:6" x14ac:dyDescent="0.2">
      <c r="A4" s="39" t="s">
        <v>13</v>
      </c>
      <c r="B4" s="81" t="s">
        <v>108</v>
      </c>
      <c r="C4" s="81"/>
      <c r="D4" s="81"/>
      <c r="E4" s="81"/>
    </row>
    <row r="5" spans="1:6" x14ac:dyDescent="0.2">
      <c r="A5" s="39"/>
      <c r="B5" s="42"/>
      <c r="C5" s="42"/>
      <c r="D5" s="42"/>
      <c r="E5" s="42"/>
    </row>
    <row r="6" spans="1:6" x14ac:dyDescent="0.2">
      <c r="A6" s="39" t="s">
        <v>13</v>
      </c>
      <c r="B6" s="65"/>
      <c r="C6" s="65"/>
      <c r="D6" s="65"/>
      <c r="E6" s="78" t="s">
        <v>12</v>
      </c>
    </row>
    <row r="7" spans="1:6" ht="22.5" x14ac:dyDescent="0.2">
      <c r="A7" s="43" t="s">
        <v>13</v>
      </c>
      <c r="B7" s="124" t="s">
        <v>14</v>
      </c>
      <c r="C7" s="87" t="s">
        <v>47</v>
      </c>
      <c r="D7" s="87" t="s">
        <v>108</v>
      </c>
      <c r="E7" s="87" t="s">
        <v>110</v>
      </c>
    </row>
    <row r="8" spans="1:6" x14ac:dyDescent="0.2">
      <c r="A8" s="43" t="s">
        <v>13</v>
      </c>
      <c r="B8" s="125">
        <v>1</v>
      </c>
      <c r="C8" s="126">
        <v>2</v>
      </c>
      <c r="D8" s="126">
        <v>3</v>
      </c>
      <c r="E8" s="44">
        <v>4</v>
      </c>
    </row>
    <row r="9" spans="1:6" s="47" customFormat="1" x14ac:dyDescent="0.2">
      <c r="A9" s="45"/>
      <c r="B9" s="127" t="s">
        <v>51</v>
      </c>
      <c r="C9" s="88"/>
      <c r="D9" s="46"/>
      <c r="E9" s="46"/>
    </row>
    <row r="10" spans="1:6" x14ac:dyDescent="0.2">
      <c r="A10" s="43"/>
      <c r="B10" s="48" t="s">
        <v>41</v>
      </c>
      <c r="C10" s="88" t="s">
        <v>21</v>
      </c>
      <c r="D10" s="17">
        <v>49468645</v>
      </c>
      <c r="E10" s="17">
        <v>17872756</v>
      </c>
      <c r="F10" s="102"/>
    </row>
    <row r="11" spans="1:6" x14ac:dyDescent="0.2">
      <c r="A11" s="43" t="s">
        <v>13</v>
      </c>
      <c r="B11" s="48" t="s">
        <v>42</v>
      </c>
      <c r="C11" s="88" t="s">
        <v>22</v>
      </c>
      <c r="D11" s="17">
        <v>-38245723</v>
      </c>
      <c r="E11" s="17">
        <v>-10218147</v>
      </c>
      <c r="F11" s="102"/>
    </row>
    <row r="12" spans="1:6" x14ac:dyDescent="0.2">
      <c r="A12" s="43" t="s">
        <v>13</v>
      </c>
      <c r="B12" s="48" t="s">
        <v>100</v>
      </c>
      <c r="C12" s="88"/>
      <c r="D12" s="17">
        <v>86891</v>
      </c>
      <c r="E12" s="17">
        <v>67370</v>
      </c>
      <c r="F12" s="102"/>
    </row>
    <row r="13" spans="1:6" s="47" customFormat="1" x14ac:dyDescent="0.2">
      <c r="A13" s="45" t="s">
        <v>13</v>
      </c>
      <c r="B13" s="107" t="s">
        <v>64</v>
      </c>
      <c r="C13" s="108"/>
      <c r="D13" s="109">
        <f t="shared" ref="D13:E13" si="0">SUM(D10:D12)</f>
        <v>11309813</v>
      </c>
      <c r="E13" s="109">
        <f t="shared" si="0"/>
        <v>7721979</v>
      </c>
      <c r="F13" s="103"/>
    </row>
    <row r="14" spans="1:6" ht="22.5" x14ac:dyDescent="0.2">
      <c r="A14" s="43"/>
      <c r="B14" s="128" t="s">
        <v>69</v>
      </c>
      <c r="C14" s="88" t="s">
        <v>24</v>
      </c>
      <c r="D14" s="92">
        <v>16825422</v>
      </c>
      <c r="E14" s="92">
        <v>11097718</v>
      </c>
      <c r="F14" s="102"/>
    </row>
    <row r="15" spans="1:6" x14ac:dyDescent="0.2">
      <c r="A15" s="43"/>
      <c r="B15" s="48" t="s">
        <v>44</v>
      </c>
      <c r="C15" s="88" t="s">
        <v>24</v>
      </c>
      <c r="D15" s="17">
        <v>-5037770</v>
      </c>
      <c r="E15" s="92">
        <v>-3602808</v>
      </c>
      <c r="F15" s="102"/>
    </row>
    <row r="16" spans="1:6" ht="22.5" x14ac:dyDescent="0.2">
      <c r="A16" s="43"/>
      <c r="B16" s="48" t="s">
        <v>73</v>
      </c>
      <c r="C16" s="88"/>
      <c r="D16" s="17">
        <v>1409933</v>
      </c>
      <c r="E16" s="17">
        <v>0</v>
      </c>
      <c r="F16" s="102"/>
    </row>
    <row r="17" spans="1:6" ht="22.5" x14ac:dyDescent="0.2">
      <c r="A17" s="43"/>
      <c r="B17" s="48" t="s">
        <v>74</v>
      </c>
      <c r="C17" s="88"/>
      <c r="D17" s="17">
        <v>2376252</v>
      </c>
      <c r="E17" s="17">
        <v>891670</v>
      </c>
      <c r="F17" s="102"/>
    </row>
    <row r="18" spans="1:6" ht="22.5" x14ac:dyDescent="0.2">
      <c r="A18" s="43" t="s">
        <v>13</v>
      </c>
      <c r="B18" s="48" t="s">
        <v>68</v>
      </c>
      <c r="C18" s="88"/>
      <c r="D18" s="17">
        <v>179758</v>
      </c>
      <c r="E18" s="17">
        <v>-30930</v>
      </c>
      <c r="F18" s="102"/>
    </row>
    <row r="19" spans="1:6" x14ac:dyDescent="0.2">
      <c r="A19" s="43"/>
      <c r="B19" s="48" t="s">
        <v>7</v>
      </c>
      <c r="C19" s="88"/>
      <c r="D19" s="17">
        <v>233895</v>
      </c>
      <c r="E19" s="17">
        <v>187255</v>
      </c>
      <c r="F19" s="102"/>
    </row>
    <row r="20" spans="1:6" s="47" customFormat="1" x14ac:dyDescent="0.2">
      <c r="A20" s="45" t="s">
        <v>13</v>
      </c>
      <c r="B20" s="107" t="s">
        <v>52</v>
      </c>
      <c r="C20" s="108"/>
      <c r="D20" s="109">
        <f>SUM(D14:D19)</f>
        <v>15987490</v>
      </c>
      <c r="E20" s="109">
        <f>SUM(E14:E19)</f>
        <v>8542905</v>
      </c>
      <c r="F20" s="103"/>
    </row>
    <row r="21" spans="1:6" x14ac:dyDescent="0.2">
      <c r="A21" s="43"/>
      <c r="B21" s="128" t="s">
        <v>71</v>
      </c>
      <c r="C21" s="88" t="s">
        <v>23</v>
      </c>
      <c r="D21" s="92">
        <v>-4244885</v>
      </c>
      <c r="E21" s="92">
        <v>-5084304</v>
      </c>
      <c r="F21" s="102"/>
    </row>
    <row r="22" spans="1:6" s="47" customFormat="1" x14ac:dyDescent="0.2">
      <c r="A22" s="45"/>
      <c r="B22" s="127" t="s">
        <v>72</v>
      </c>
      <c r="C22" s="88"/>
      <c r="D22" s="46">
        <f>D21</f>
        <v>-4244885</v>
      </c>
      <c r="E22" s="46">
        <f>E21</f>
        <v>-5084304</v>
      </c>
      <c r="F22" s="103"/>
    </row>
    <row r="23" spans="1:6" s="47" customFormat="1" x14ac:dyDescent="0.2">
      <c r="A23" s="45"/>
      <c r="B23" s="107" t="s">
        <v>65</v>
      </c>
      <c r="C23" s="108"/>
      <c r="D23" s="109">
        <f>D20+D21+D13</f>
        <v>23052418</v>
      </c>
      <c r="E23" s="109">
        <f>E20+E21+E13</f>
        <v>11180580</v>
      </c>
      <c r="F23" s="103"/>
    </row>
    <row r="24" spans="1:6" x14ac:dyDescent="0.2">
      <c r="A24" s="43"/>
      <c r="B24" s="128" t="s">
        <v>43</v>
      </c>
      <c r="C24" s="88" t="s">
        <v>137</v>
      </c>
      <c r="D24" s="17">
        <v>-6576890</v>
      </c>
      <c r="E24" s="17">
        <v>-3751006</v>
      </c>
      <c r="F24" s="102"/>
    </row>
    <row r="25" spans="1:6" x14ac:dyDescent="0.2">
      <c r="A25" s="129"/>
      <c r="B25" s="128" t="s">
        <v>114</v>
      </c>
      <c r="C25" s="108"/>
      <c r="D25" s="17">
        <v>-440443</v>
      </c>
      <c r="E25" s="17">
        <v>464787</v>
      </c>
      <c r="F25" s="102"/>
    </row>
    <row r="26" spans="1:6" x14ac:dyDescent="0.2">
      <c r="A26" s="43"/>
      <c r="B26" s="48" t="s">
        <v>70</v>
      </c>
      <c r="C26" s="88"/>
      <c r="D26" s="17">
        <v>-51095</v>
      </c>
      <c r="E26" s="17">
        <v>420190</v>
      </c>
      <c r="F26" s="102"/>
    </row>
    <row r="27" spans="1:6" x14ac:dyDescent="0.2">
      <c r="A27" s="43"/>
      <c r="B27" s="127" t="s">
        <v>67</v>
      </c>
      <c r="C27" s="88"/>
      <c r="D27" s="46">
        <f>SUM(D24:D26)</f>
        <v>-7068428</v>
      </c>
      <c r="E27" s="46">
        <f>SUM(E24:E26)</f>
        <v>-2866029</v>
      </c>
      <c r="F27" s="102"/>
    </row>
    <row r="28" spans="1:6" x14ac:dyDescent="0.2">
      <c r="A28" s="43"/>
      <c r="B28" s="48"/>
      <c r="C28" s="88"/>
      <c r="D28" s="49"/>
      <c r="E28" s="49"/>
      <c r="F28" s="102"/>
    </row>
    <row r="29" spans="1:6" x14ac:dyDescent="0.2">
      <c r="A29" s="43"/>
      <c r="B29" s="127" t="s">
        <v>66</v>
      </c>
      <c r="C29" s="88"/>
      <c r="D29" s="46">
        <f>D23+D27</f>
        <v>15983990</v>
      </c>
      <c r="E29" s="46">
        <f>E23+E27</f>
        <v>8314551</v>
      </c>
      <c r="F29" s="102"/>
    </row>
    <row r="30" spans="1:6" x14ac:dyDescent="0.2">
      <c r="A30" s="43"/>
      <c r="B30" s="48" t="s">
        <v>45</v>
      </c>
      <c r="C30" s="88"/>
      <c r="D30" s="17">
        <v>26199</v>
      </c>
      <c r="E30" s="17">
        <v>-22527</v>
      </c>
      <c r="F30" s="102"/>
    </row>
    <row r="31" spans="1:6" x14ac:dyDescent="0.2">
      <c r="A31" s="43"/>
      <c r="B31" s="107" t="s">
        <v>63</v>
      </c>
      <c r="C31" s="108"/>
      <c r="D31" s="109">
        <f t="shared" ref="D31:E31" si="1">D29+D30</f>
        <v>16010189</v>
      </c>
      <c r="E31" s="109">
        <f t="shared" si="1"/>
        <v>8292024</v>
      </c>
      <c r="F31" s="102"/>
    </row>
    <row r="32" spans="1:6" s="53" customFormat="1" x14ac:dyDescent="0.2">
      <c r="A32" s="39"/>
      <c r="B32" s="50"/>
      <c r="C32" s="51"/>
      <c r="D32" s="52"/>
      <c r="E32" s="52"/>
      <c r="F32" s="104"/>
    </row>
    <row r="33" spans="1:6" s="58" customFormat="1" x14ac:dyDescent="0.2">
      <c r="A33" s="54"/>
      <c r="B33" s="55" t="s">
        <v>53</v>
      </c>
      <c r="C33" s="56"/>
      <c r="D33" s="57"/>
      <c r="E33" s="57"/>
      <c r="F33" s="105"/>
    </row>
    <row r="34" spans="1:6" s="60" customFormat="1" ht="22.5" x14ac:dyDescent="0.2">
      <c r="A34" s="59"/>
      <c r="B34" s="72" t="s">
        <v>54</v>
      </c>
      <c r="C34" s="73"/>
      <c r="D34" s="74"/>
      <c r="E34" s="74"/>
      <c r="F34" s="106"/>
    </row>
    <row r="35" spans="1:6" ht="22.5" x14ac:dyDescent="0.2">
      <c r="A35" s="39"/>
      <c r="B35" s="67" t="s">
        <v>96</v>
      </c>
      <c r="C35" s="66"/>
      <c r="D35" s="68">
        <v>2540496</v>
      </c>
      <c r="E35" s="68">
        <v>-523262</v>
      </c>
      <c r="F35" s="102"/>
    </row>
    <row r="36" spans="1:6" ht="22.5" x14ac:dyDescent="0.2">
      <c r="A36" s="39"/>
      <c r="B36" s="75" t="s">
        <v>97</v>
      </c>
      <c r="C36" s="76"/>
      <c r="D36" s="77">
        <v>-2376252</v>
      </c>
      <c r="E36" s="77">
        <v>-891670</v>
      </c>
      <c r="F36" s="102"/>
    </row>
    <row r="37" spans="1:6" s="47" customFormat="1" ht="22.5" x14ac:dyDescent="0.2">
      <c r="A37" s="54"/>
      <c r="B37" s="110" t="s">
        <v>55</v>
      </c>
      <c r="C37" s="111"/>
      <c r="D37" s="112">
        <f t="shared" ref="D37:E37" si="2">D35+D36</f>
        <v>164244</v>
      </c>
      <c r="E37" s="112">
        <f t="shared" si="2"/>
        <v>-1414932</v>
      </c>
      <c r="F37" s="103"/>
    </row>
    <row r="38" spans="1:6" s="60" customFormat="1" ht="22.5" x14ac:dyDescent="0.2">
      <c r="A38" s="59"/>
      <c r="B38" s="72" t="s">
        <v>56</v>
      </c>
      <c r="C38" s="73"/>
      <c r="D38" s="74"/>
      <c r="E38" s="74"/>
      <c r="F38" s="106"/>
    </row>
    <row r="39" spans="1:6" s="47" customFormat="1" ht="22.5" x14ac:dyDescent="0.2">
      <c r="A39" s="54"/>
      <c r="B39" s="110" t="s">
        <v>57</v>
      </c>
      <c r="C39" s="111"/>
      <c r="D39" s="112">
        <v>0</v>
      </c>
      <c r="E39" s="112">
        <v>0</v>
      </c>
      <c r="F39" s="103"/>
    </row>
    <row r="40" spans="1:6" s="47" customFormat="1" x14ac:dyDescent="0.2">
      <c r="A40" s="54"/>
      <c r="B40" s="93" t="s">
        <v>58</v>
      </c>
      <c r="C40" s="94"/>
      <c r="D40" s="95">
        <f t="shared" ref="D40:E40" si="3">D37</f>
        <v>164244</v>
      </c>
      <c r="E40" s="95">
        <f t="shared" si="3"/>
        <v>-1414932</v>
      </c>
      <c r="F40" s="103"/>
    </row>
    <row r="41" spans="1:6" s="47" customFormat="1" x14ac:dyDescent="0.2">
      <c r="A41" s="54"/>
      <c r="B41" s="110" t="s">
        <v>59</v>
      </c>
      <c r="C41" s="111"/>
      <c r="D41" s="112">
        <f t="shared" ref="D41:E41" si="4">D31+D40</f>
        <v>16174433</v>
      </c>
      <c r="E41" s="112">
        <f t="shared" si="4"/>
        <v>6877092</v>
      </c>
      <c r="F41" s="103"/>
    </row>
    <row r="42" spans="1:6" s="53" customFormat="1" x14ac:dyDescent="0.2">
      <c r="A42" s="39"/>
      <c r="B42" s="50"/>
      <c r="C42" s="51"/>
      <c r="D42" s="52"/>
      <c r="E42" s="52"/>
      <c r="F42" s="104"/>
    </row>
    <row r="43" spans="1:6" s="53" customFormat="1" x14ac:dyDescent="0.2">
      <c r="A43" s="39"/>
      <c r="B43" s="50"/>
      <c r="C43" s="51"/>
      <c r="D43" s="52"/>
      <c r="E43" s="52"/>
      <c r="F43" s="104"/>
    </row>
    <row r="44" spans="1:6" s="53" customFormat="1" x14ac:dyDescent="0.2">
      <c r="A44" s="39" t="s">
        <v>13</v>
      </c>
      <c r="B44" s="6" t="s">
        <v>103</v>
      </c>
      <c r="C44" s="61"/>
      <c r="D44" s="52"/>
      <c r="E44" s="104"/>
      <c r="F44" s="104"/>
    </row>
    <row r="45" spans="1:6" s="53" customFormat="1" x14ac:dyDescent="0.2">
      <c r="A45" s="39" t="s">
        <v>13</v>
      </c>
      <c r="B45" s="6" t="s">
        <v>13</v>
      </c>
      <c r="C45" s="61"/>
      <c r="D45" s="51"/>
    </row>
    <row r="46" spans="1:6" x14ac:dyDescent="0.2">
      <c r="A46" s="39"/>
      <c r="B46" s="6"/>
      <c r="C46" s="62"/>
      <c r="D46" s="37"/>
    </row>
    <row r="47" spans="1:6" x14ac:dyDescent="0.2">
      <c r="A47" s="39" t="s">
        <v>13</v>
      </c>
      <c r="B47" s="6" t="s">
        <v>104</v>
      </c>
      <c r="C47" s="63"/>
      <c r="D47" s="37"/>
    </row>
    <row r="48" spans="1:6" x14ac:dyDescent="0.2">
      <c r="A48" s="39" t="s">
        <v>13</v>
      </c>
      <c r="B48" s="6" t="s">
        <v>13</v>
      </c>
      <c r="C48" s="63"/>
      <c r="D48" s="37" t="s">
        <v>13</v>
      </c>
    </row>
    <row r="49" spans="1:5" x14ac:dyDescent="0.2">
      <c r="A49" s="37"/>
      <c r="B49" s="6"/>
      <c r="C49" s="62"/>
      <c r="D49" s="37"/>
    </row>
    <row r="50" spans="1:5" x14ac:dyDescent="0.2">
      <c r="B50" s="6" t="s">
        <v>105</v>
      </c>
      <c r="C50" s="63"/>
      <c r="D50" s="37" t="s">
        <v>13</v>
      </c>
    </row>
    <row r="51" spans="1:5" x14ac:dyDescent="0.2">
      <c r="B51" s="5" t="s">
        <v>13</v>
      </c>
      <c r="C51" s="63"/>
      <c r="D51" s="37" t="s">
        <v>13</v>
      </c>
    </row>
    <row r="52" spans="1:5" x14ac:dyDescent="0.2">
      <c r="B52" s="5" t="s">
        <v>106</v>
      </c>
      <c r="C52" s="63"/>
      <c r="D52" s="37" t="s">
        <v>13</v>
      </c>
      <c r="E52" s="37" t="s">
        <v>13</v>
      </c>
    </row>
    <row r="53" spans="1:5" x14ac:dyDescent="0.2">
      <c r="B53" s="37" t="s">
        <v>13</v>
      </c>
      <c r="C53" s="37" t="s">
        <v>13</v>
      </c>
      <c r="D53" s="37" t="s">
        <v>13</v>
      </c>
      <c r="E53" s="37" t="s">
        <v>13</v>
      </c>
    </row>
    <row r="54" spans="1:5" x14ac:dyDescent="0.2">
      <c r="B54" s="36" t="s">
        <v>99</v>
      </c>
      <c r="C54" s="37"/>
      <c r="D54" s="37"/>
      <c r="E54" s="37"/>
    </row>
    <row r="55" spans="1:5" x14ac:dyDescent="0.2">
      <c r="B55" s="36" t="s">
        <v>48</v>
      </c>
      <c r="C55" s="37" t="s">
        <v>13</v>
      </c>
      <c r="D55" s="37" t="s">
        <v>13</v>
      </c>
      <c r="E55" s="37" t="s">
        <v>13</v>
      </c>
    </row>
    <row r="70" spans="4:5" x14ac:dyDescent="0.2">
      <c r="D70" s="40"/>
      <c r="E70" s="40"/>
    </row>
    <row r="71" spans="4:5" x14ac:dyDescent="0.2">
      <c r="D71" s="40"/>
      <c r="E71" s="40"/>
    </row>
  </sheetData>
  <printOptions horizontalCentered="1"/>
  <pageMargins left="0.19685039370078741" right="0.19685039370078741" top="0.19685039370078741" bottom="0.19685039370078741" header="0" footer="0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EC5D-3B77-461E-A2F1-316A23CBF423}">
  <sheetPr>
    <tabColor rgb="FFFFFF00"/>
    <pageSetUpPr fitToPage="1"/>
  </sheetPr>
  <dimension ref="A1:G34"/>
  <sheetViews>
    <sheetView showGridLines="0" zoomScaleNormal="100" workbookViewId="0">
      <selection activeCell="A20" sqref="A20"/>
    </sheetView>
  </sheetViews>
  <sheetFormatPr defaultRowHeight="11.25" x14ac:dyDescent="0.2"/>
  <cols>
    <col min="1" max="1" width="65" style="34" customWidth="1"/>
    <col min="2" max="6" width="18.5703125" style="34" customWidth="1"/>
    <col min="7" max="16384" width="9.140625" style="34"/>
  </cols>
  <sheetData>
    <row r="1" spans="1:7" s="23" customFormat="1" x14ac:dyDescent="0.25"/>
    <row r="2" spans="1:7" s="24" customFormat="1" x14ac:dyDescent="0.25">
      <c r="A2" s="89" t="s">
        <v>61</v>
      </c>
      <c r="B2" s="90"/>
      <c r="C2" s="90"/>
      <c r="D2" s="90"/>
      <c r="E2" s="90"/>
      <c r="F2" s="90"/>
    </row>
    <row r="3" spans="1:7" s="25" customFormat="1" x14ac:dyDescent="0.25">
      <c r="A3" s="91" t="s">
        <v>49</v>
      </c>
      <c r="B3" s="91"/>
      <c r="C3" s="91"/>
      <c r="D3" s="91"/>
      <c r="E3" s="91"/>
      <c r="F3" s="91"/>
    </row>
    <row r="4" spans="1:7" s="23" customFormat="1" x14ac:dyDescent="0.25">
      <c r="A4" s="89" t="s">
        <v>108</v>
      </c>
      <c r="B4" s="90"/>
      <c r="C4" s="90"/>
      <c r="D4" s="90"/>
      <c r="E4" s="90"/>
      <c r="F4" s="90"/>
    </row>
    <row r="5" spans="1:7" s="23" customFormat="1" x14ac:dyDescent="0.25">
      <c r="C5" s="26"/>
      <c r="D5" s="26"/>
      <c r="E5" s="26"/>
    </row>
    <row r="6" spans="1:7" s="23" customFormat="1" x14ac:dyDescent="0.25">
      <c r="C6" s="26"/>
      <c r="D6" s="26"/>
      <c r="E6" s="26"/>
      <c r="F6" s="27" t="s">
        <v>12</v>
      </c>
    </row>
    <row r="7" spans="1:7" s="31" customFormat="1" ht="33.75" x14ac:dyDescent="0.25">
      <c r="A7" s="28" t="s">
        <v>14</v>
      </c>
      <c r="B7" s="29" t="s">
        <v>5</v>
      </c>
      <c r="C7" s="29" t="s">
        <v>115</v>
      </c>
      <c r="D7" s="29" t="s">
        <v>62</v>
      </c>
      <c r="E7" s="29" t="s">
        <v>40</v>
      </c>
      <c r="F7" s="30" t="s">
        <v>28</v>
      </c>
    </row>
    <row r="8" spans="1:7" s="26" customFormat="1" x14ac:dyDescent="0.25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</row>
    <row r="9" spans="1:7" x14ac:dyDescent="0.2">
      <c r="A9" s="113" t="s">
        <v>111</v>
      </c>
      <c r="B9" s="114">
        <v>3287265</v>
      </c>
      <c r="C9" s="114">
        <v>928718</v>
      </c>
      <c r="D9" s="114">
        <v>351270</v>
      </c>
      <c r="E9" s="114">
        <v>6288695</v>
      </c>
      <c r="F9" s="114">
        <f>SUM(B9:E9)</f>
        <v>10855948</v>
      </c>
      <c r="G9" s="35"/>
    </row>
    <row r="10" spans="1:7" x14ac:dyDescent="0.2">
      <c r="A10" s="69" t="s">
        <v>63</v>
      </c>
      <c r="B10" s="70"/>
      <c r="C10" s="70"/>
      <c r="D10" s="70"/>
      <c r="E10" s="70">
        <v>8292024</v>
      </c>
      <c r="F10" s="70">
        <f>SUM(B10:E10)</f>
        <v>8292024</v>
      </c>
      <c r="G10" s="35"/>
    </row>
    <row r="11" spans="1:7" x14ac:dyDescent="0.2">
      <c r="A11" s="69" t="s">
        <v>76</v>
      </c>
      <c r="B11" s="70"/>
      <c r="C11" s="70">
        <v>-1414932</v>
      </c>
      <c r="D11" s="70"/>
      <c r="E11" s="70"/>
      <c r="F11" s="70">
        <f>SUM(B11:E11)</f>
        <v>-1414932</v>
      </c>
      <c r="G11" s="35"/>
    </row>
    <row r="12" spans="1:7" x14ac:dyDescent="0.2">
      <c r="A12" s="69" t="s">
        <v>116</v>
      </c>
      <c r="B12" s="70">
        <v>7349991</v>
      </c>
      <c r="C12" s="70"/>
      <c r="D12" s="70"/>
      <c r="E12" s="70"/>
      <c r="F12" s="70">
        <f t="shared" ref="F12:F14" si="0">SUM(B12:E12)</f>
        <v>7349991</v>
      </c>
      <c r="G12" s="35"/>
    </row>
    <row r="13" spans="1:7" x14ac:dyDescent="0.2">
      <c r="A13" s="69" t="s">
        <v>117</v>
      </c>
      <c r="B13" s="70"/>
      <c r="C13" s="70"/>
      <c r="D13" s="70"/>
      <c r="E13" s="70">
        <v>-7147993</v>
      </c>
      <c r="F13" s="70">
        <f t="shared" si="0"/>
        <v>-7147993</v>
      </c>
      <c r="G13" s="35"/>
    </row>
    <row r="14" spans="1:7" x14ac:dyDescent="0.2">
      <c r="A14" s="69" t="s">
        <v>6</v>
      </c>
      <c r="B14" s="70"/>
      <c r="C14" s="70"/>
      <c r="D14" s="70">
        <v>568314</v>
      </c>
      <c r="E14" s="70">
        <v>-568314</v>
      </c>
      <c r="F14" s="70">
        <f t="shared" si="0"/>
        <v>0</v>
      </c>
      <c r="G14" s="35"/>
    </row>
    <row r="15" spans="1:7" x14ac:dyDescent="0.2">
      <c r="A15" s="113" t="s">
        <v>112</v>
      </c>
      <c r="B15" s="114">
        <f>SUM(B9:B14)</f>
        <v>10637256</v>
      </c>
      <c r="C15" s="114">
        <f>SUM(C9:C14)</f>
        <v>-486214</v>
      </c>
      <c r="D15" s="114">
        <f>SUM(D9:D14)</f>
        <v>919584</v>
      </c>
      <c r="E15" s="114">
        <f>SUM(E9:E14)</f>
        <v>6864412</v>
      </c>
      <c r="F15" s="114">
        <f>SUM(B15:E15)</f>
        <v>17935038</v>
      </c>
      <c r="G15" s="35"/>
    </row>
    <row r="16" spans="1:7" x14ac:dyDescent="0.2">
      <c r="A16" s="96" t="s">
        <v>118</v>
      </c>
      <c r="B16" s="97"/>
      <c r="C16" s="97"/>
      <c r="D16" s="97"/>
      <c r="E16" s="97">
        <v>-1402173</v>
      </c>
      <c r="F16" s="70">
        <f>SUM(B16:E16)</f>
        <v>-1402173</v>
      </c>
      <c r="G16" s="35"/>
    </row>
    <row r="17" spans="1:7" x14ac:dyDescent="0.2">
      <c r="A17" s="96" t="s">
        <v>63</v>
      </c>
      <c r="B17" s="97"/>
      <c r="C17" s="97"/>
      <c r="D17" s="97"/>
      <c r="E17" s="97">
        <v>16010189</v>
      </c>
      <c r="F17" s="70">
        <f t="shared" ref="F17:F19" si="1">SUM(B17:E17)</f>
        <v>16010189</v>
      </c>
      <c r="G17" s="35"/>
    </row>
    <row r="18" spans="1:7" x14ac:dyDescent="0.2">
      <c r="A18" s="69" t="s">
        <v>76</v>
      </c>
      <c r="B18" s="70"/>
      <c r="C18" s="70">
        <v>164244</v>
      </c>
      <c r="D18" s="70"/>
      <c r="E18" s="70"/>
      <c r="F18" s="70">
        <f t="shared" si="1"/>
        <v>164244</v>
      </c>
      <c r="G18" s="35"/>
    </row>
    <row r="19" spans="1:7" x14ac:dyDescent="0.2">
      <c r="A19" s="69" t="s">
        <v>6</v>
      </c>
      <c r="B19" s="70"/>
      <c r="C19" s="70"/>
      <c r="D19" s="70">
        <v>-575598</v>
      </c>
      <c r="E19" s="70">
        <f>-D19</f>
        <v>575598</v>
      </c>
      <c r="F19" s="70">
        <f t="shared" si="1"/>
        <v>0</v>
      </c>
      <c r="G19" s="35"/>
    </row>
    <row r="20" spans="1:7" x14ac:dyDescent="0.2">
      <c r="A20" s="113" t="s">
        <v>75</v>
      </c>
      <c r="B20" s="114">
        <f>SUM(B15:B19)</f>
        <v>10637256</v>
      </c>
      <c r="C20" s="114">
        <f t="shared" ref="C20:E20" si="2">SUM(C15:C19)</f>
        <v>-321970</v>
      </c>
      <c r="D20" s="114">
        <f t="shared" si="2"/>
        <v>343986</v>
      </c>
      <c r="E20" s="114">
        <f t="shared" si="2"/>
        <v>22048026</v>
      </c>
      <c r="F20" s="114">
        <f>SUM(B20:E20)</f>
        <v>32707298</v>
      </c>
      <c r="G20" s="35"/>
    </row>
    <row r="21" spans="1:7" x14ac:dyDescent="0.2">
      <c r="B21" s="35"/>
      <c r="C21" s="35"/>
      <c r="D21" s="35"/>
      <c r="E21" s="35"/>
      <c r="F21" s="35"/>
      <c r="G21" s="35"/>
    </row>
    <row r="22" spans="1:7" x14ac:dyDescent="0.2">
      <c r="B22" s="35"/>
      <c r="C22" s="35"/>
      <c r="D22" s="35"/>
      <c r="E22" s="35"/>
      <c r="F22" s="35"/>
      <c r="G22" s="35"/>
    </row>
    <row r="23" spans="1:7" x14ac:dyDescent="0.2">
      <c r="A23" s="6" t="s">
        <v>103</v>
      </c>
      <c r="B23" s="35"/>
      <c r="C23" s="35"/>
      <c r="D23" s="35"/>
      <c r="E23" s="35"/>
      <c r="F23" s="35"/>
      <c r="G23" s="35"/>
    </row>
    <row r="24" spans="1:7" x14ac:dyDescent="0.2">
      <c r="A24" s="6" t="s">
        <v>13</v>
      </c>
      <c r="D24" s="35"/>
    </row>
    <row r="25" spans="1:7" x14ac:dyDescent="0.2">
      <c r="A25" s="6"/>
    </row>
    <row r="26" spans="1:7" x14ac:dyDescent="0.2">
      <c r="A26" s="6" t="s">
        <v>104</v>
      </c>
    </row>
    <row r="27" spans="1:7" x14ac:dyDescent="0.2">
      <c r="A27" s="6" t="s">
        <v>13</v>
      </c>
    </row>
    <row r="28" spans="1:7" x14ac:dyDescent="0.2">
      <c r="A28" s="6"/>
    </row>
    <row r="29" spans="1:7" x14ac:dyDescent="0.2">
      <c r="A29" s="6" t="s">
        <v>105</v>
      </c>
    </row>
    <row r="30" spans="1:7" x14ac:dyDescent="0.2">
      <c r="A30" s="5" t="s">
        <v>13</v>
      </c>
    </row>
    <row r="31" spans="1:7" x14ac:dyDescent="0.2">
      <c r="A31" s="5" t="s">
        <v>106</v>
      </c>
    </row>
    <row r="32" spans="1:7" x14ac:dyDescent="0.2">
      <c r="A32" s="37" t="s">
        <v>13</v>
      </c>
    </row>
    <row r="33" spans="1:1" x14ac:dyDescent="0.2">
      <c r="A33" s="82" t="s">
        <v>99</v>
      </c>
    </row>
    <row r="34" spans="1:1" x14ac:dyDescent="0.2">
      <c r="A34" s="38" t="s">
        <v>48</v>
      </c>
    </row>
  </sheetData>
  <printOptions horizontalCentered="1"/>
  <pageMargins left="0.59055118110236227" right="0.19685039370078741" top="0.19685039370078741" bottom="0.19685039370078741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03448-0903-4A8F-8B46-7BC3901DF076}">
  <sheetPr>
    <tabColor rgb="FFFFFF00"/>
    <outlinePr summaryBelow="0" summaryRight="0"/>
  </sheetPr>
  <dimension ref="A1:D62"/>
  <sheetViews>
    <sheetView showGridLines="0" topLeftCell="A19" zoomScaleNormal="100" workbookViewId="0">
      <selection activeCell="A60" sqref="A60"/>
    </sheetView>
  </sheetViews>
  <sheetFormatPr defaultColWidth="8.7109375" defaultRowHeight="11.25" x14ac:dyDescent="0.25"/>
  <cols>
    <col min="1" max="1" width="63.7109375" style="170" customWidth="1"/>
    <col min="2" max="3" width="21" style="132" customWidth="1"/>
    <col min="4" max="4" width="3.85546875" style="132" customWidth="1"/>
    <col min="5" max="16384" width="8.7109375" style="132"/>
  </cols>
  <sheetData>
    <row r="1" spans="1:4" x14ac:dyDescent="0.25">
      <c r="A1" s="130"/>
      <c r="B1" s="131"/>
    </row>
    <row r="2" spans="1:4" x14ac:dyDescent="0.25">
      <c r="A2" s="133" t="s">
        <v>60</v>
      </c>
      <c r="B2" s="133"/>
      <c r="C2" s="133"/>
    </row>
    <row r="3" spans="1:4" x14ac:dyDescent="0.25">
      <c r="A3" s="134" t="s">
        <v>49</v>
      </c>
      <c r="B3" s="134"/>
      <c r="C3" s="134"/>
    </row>
    <row r="4" spans="1:4" s="135" customFormat="1" x14ac:dyDescent="0.25">
      <c r="A4" s="133" t="s">
        <v>108</v>
      </c>
      <c r="B4" s="133"/>
      <c r="C4" s="133"/>
    </row>
    <row r="5" spans="1:4" s="135" customFormat="1" x14ac:dyDescent="0.25">
      <c r="A5" s="136"/>
    </row>
    <row r="6" spans="1:4" s="135" customFormat="1" x14ac:dyDescent="0.25">
      <c r="A6" s="136"/>
      <c r="C6" s="137" t="s">
        <v>12</v>
      </c>
    </row>
    <row r="7" spans="1:4" ht="22.5" x14ac:dyDescent="0.25">
      <c r="A7" s="138" t="s">
        <v>14</v>
      </c>
      <c r="B7" s="139" t="s">
        <v>108</v>
      </c>
      <c r="C7" s="139" t="s">
        <v>110</v>
      </c>
      <c r="D7" s="140"/>
    </row>
    <row r="8" spans="1:4" s="135" customFormat="1" x14ac:dyDescent="0.25">
      <c r="A8" s="141" t="s">
        <v>77</v>
      </c>
      <c r="B8" s="142"/>
      <c r="C8" s="142"/>
    </row>
    <row r="9" spans="1:4" x14ac:dyDescent="0.25">
      <c r="A9" s="143" t="s">
        <v>78</v>
      </c>
      <c r="B9" s="144">
        <v>15983990</v>
      </c>
      <c r="C9" s="144">
        <v>8314551</v>
      </c>
      <c r="D9" s="145"/>
    </row>
    <row r="10" spans="1:4" s="149" customFormat="1" x14ac:dyDescent="0.25">
      <c r="A10" s="146" t="s">
        <v>119</v>
      </c>
      <c r="B10" s="147"/>
      <c r="C10" s="147"/>
      <c r="D10" s="148"/>
    </row>
    <row r="11" spans="1:4" x14ac:dyDescent="0.25">
      <c r="A11" s="143" t="s">
        <v>79</v>
      </c>
      <c r="B11" s="144">
        <v>413422</v>
      </c>
      <c r="C11" s="144">
        <v>246953</v>
      </c>
      <c r="D11" s="145"/>
    </row>
    <row r="12" spans="1:4" x14ac:dyDescent="0.25">
      <c r="A12" s="143" t="s">
        <v>120</v>
      </c>
      <c r="B12" s="144">
        <v>293111</v>
      </c>
      <c r="C12" s="144">
        <v>-479153</v>
      </c>
      <c r="D12" s="145"/>
    </row>
    <row r="13" spans="1:4" x14ac:dyDescent="0.25">
      <c r="A13" s="143" t="s">
        <v>80</v>
      </c>
      <c r="B13" s="144">
        <v>-575321</v>
      </c>
      <c r="C13" s="144">
        <v>-811878</v>
      </c>
      <c r="D13" s="145"/>
    </row>
    <row r="14" spans="1:4" ht="22.5" x14ac:dyDescent="0.25">
      <c r="A14" s="143" t="s">
        <v>121</v>
      </c>
      <c r="B14" s="144">
        <v>-1409933</v>
      </c>
      <c r="C14" s="144">
        <v>0</v>
      </c>
      <c r="D14" s="145"/>
    </row>
    <row r="15" spans="1:4" ht="22.5" x14ac:dyDescent="0.25">
      <c r="A15" s="143" t="s">
        <v>122</v>
      </c>
      <c r="B15" s="144">
        <v>-2376252</v>
      </c>
      <c r="C15" s="144">
        <v>-891670</v>
      </c>
      <c r="D15" s="145"/>
    </row>
    <row r="16" spans="1:4" x14ac:dyDescent="0.25">
      <c r="A16" s="143" t="s">
        <v>81</v>
      </c>
      <c r="B16" s="144">
        <v>848963</v>
      </c>
      <c r="C16" s="144">
        <v>2201587</v>
      </c>
      <c r="D16" s="145"/>
    </row>
    <row r="17" spans="1:4" x14ac:dyDescent="0.25">
      <c r="A17" s="150" t="s">
        <v>101</v>
      </c>
      <c r="B17" s="144">
        <v>-51365</v>
      </c>
      <c r="C17" s="144">
        <v>-27898</v>
      </c>
      <c r="D17" s="145"/>
    </row>
    <row r="18" spans="1:4" x14ac:dyDescent="0.25">
      <c r="A18" s="150" t="s">
        <v>102</v>
      </c>
      <c r="B18" s="144">
        <v>20173095</v>
      </c>
      <c r="C18" s="144">
        <v>12891581</v>
      </c>
      <c r="D18" s="145"/>
    </row>
    <row r="19" spans="1:4" x14ac:dyDescent="0.25">
      <c r="A19" s="150" t="s">
        <v>123</v>
      </c>
      <c r="B19" s="144">
        <v>132676</v>
      </c>
      <c r="C19" s="144">
        <v>43497</v>
      </c>
      <c r="D19" s="145"/>
    </row>
    <row r="20" spans="1:4" s="135" customFormat="1" ht="22.5" x14ac:dyDescent="0.25">
      <c r="A20" s="151" t="s">
        <v>82</v>
      </c>
      <c r="B20" s="152">
        <f>SUM(B9:B19)</f>
        <v>33432386</v>
      </c>
      <c r="C20" s="152">
        <f>SUM(C9:C19)</f>
        <v>21487570</v>
      </c>
      <c r="D20" s="153"/>
    </row>
    <row r="21" spans="1:4" s="135" customFormat="1" x14ac:dyDescent="0.25">
      <c r="A21" s="154" t="s">
        <v>124</v>
      </c>
      <c r="B21" s="155"/>
      <c r="C21" s="155"/>
      <c r="D21" s="153"/>
    </row>
    <row r="22" spans="1:4" x14ac:dyDescent="0.25">
      <c r="A22" s="141" t="s">
        <v>125</v>
      </c>
      <c r="B22" s="156"/>
      <c r="C22" s="156"/>
      <c r="D22" s="145"/>
    </row>
    <row r="23" spans="1:4" x14ac:dyDescent="0.25">
      <c r="A23" s="143" t="s">
        <v>9</v>
      </c>
      <c r="B23" s="144">
        <v>-1067794</v>
      </c>
      <c r="C23" s="144">
        <v>-686012</v>
      </c>
      <c r="D23" s="145"/>
    </row>
    <row r="24" spans="1:4" x14ac:dyDescent="0.25">
      <c r="A24" s="141" t="s">
        <v>126</v>
      </c>
      <c r="B24" s="156"/>
      <c r="C24" s="156"/>
      <c r="D24" s="145"/>
    </row>
    <row r="25" spans="1:4" x14ac:dyDescent="0.25">
      <c r="A25" s="143" t="s">
        <v>26</v>
      </c>
      <c r="B25" s="144">
        <v>1987767</v>
      </c>
      <c r="C25" s="144">
        <v>76880</v>
      </c>
      <c r="D25" s="145"/>
    </row>
    <row r="26" spans="1:4" s="135" customFormat="1" x14ac:dyDescent="0.25">
      <c r="A26" s="141" t="s">
        <v>127</v>
      </c>
      <c r="B26" s="156">
        <f t="shared" ref="B26" si="0">SUM(B20:B25)</f>
        <v>34352359</v>
      </c>
      <c r="C26" s="156">
        <f>SUM(C20:C25)</f>
        <v>20878438</v>
      </c>
      <c r="D26" s="153"/>
    </row>
    <row r="27" spans="1:4" x14ac:dyDescent="0.25">
      <c r="A27" s="143" t="s">
        <v>83</v>
      </c>
      <c r="B27" s="144">
        <v>-10833</v>
      </c>
      <c r="C27" s="144">
        <v>-16564</v>
      </c>
      <c r="D27" s="145"/>
    </row>
    <row r="28" spans="1:4" x14ac:dyDescent="0.25">
      <c r="A28" s="141" t="s">
        <v>84</v>
      </c>
      <c r="B28" s="156">
        <f t="shared" ref="B28:C28" si="1">SUM(B26:B27)</f>
        <v>34341526</v>
      </c>
      <c r="C28" s="156">
        <f t="shared" si="1"/>
        <v>20861874</v>
      </c>
      <c r="D28" s="145"/>
    </row>
    <row r="29" spans="1:4" x14ac:dyDescent="0.25">
      <c r="A29" s="141" t="s">
        <v>85</v>
      </c>
      <c r="B29" s="156"/>
      <c r="C29" s="156"/>
      <c r="D29" s="145"/>
    </row>
    <row r="30" spans="1:4" ht="22.5" x14ac:dyDescent="0.25">
      <c r="A30" s="157" t="s">
        <v>128</v>
      </c>
      <c r="B30" s="158">
        <v>7155949</v>
      </c>
      <c r="C30" s="158">
        <v>0</v>
      </c>
      <c r="D30" s="145"/>
    </row>
    <row r="31" spans="1:4" s="135" customFormat="1" ht="22.5" x14ac:dyDescent="0.25">
      <c r="A31" s="157" t="s">
        <v>129</v>
      </c>
      <c r="B31" s="158">
        <v>-11455499</v>
      </c>
      <c r="C31" s="158">
        <v>0</v>
      </c>
      <c r="D31" s="153"/>
    </row>
    <row r="32" spans="1:4" s="135" customFormat="1" ht="22.5" x14ac:dyDescent="0.25">
      <c r="A32" s="157" t="s">
        <v>130</v>
      </c>
      <c r="B32" s="158">
        <v>135315611</v>
      </c>
      <c r="C32" s="158">
        <v>115202670</v>
      </c>
      <c r="D32" s="153"/>
    </row>
    <row r="33" spans="1:4" ht="22.5" x14ac:dyDescent="0.25">
      <c r="A33" s="157" t="s">
        <v>131</v>
      </c>
      <c r="B33" s="158">
        <v>-140876979</v>
      </c>
      <c r="C33" s="158">
        <v>-120161554</v>
      </c>
      <c r="D33" s="145"/>
    </row>
    <row r="34" spans="1:4" x14ac:dyDescent="0.25">
      <c r="A34" s="157" t="s">
        <v>86</v>
      </c>
      <c r="B34" s="158">
        <v>-62157</v>
      </c>
      <c r="C34" s="158">
        <v>-162656</v>
      </c>
      <c r="D34" s="145"/>
    </row>
    <row r="35" spans="1:4" x14ac:dyDescent="0.25">
      <c r="A35" s="157" t="s">
        <v>87</v>
      </c>
      <c r="B35" s="158">
        <v>-3300</v>
      </c>
      <c r="C35" s="158">
        <v>0</v>
      </c>
      <c r="D35" s="145"/>
    </row>
    <row r="36" spans="1:4" x14ac:dyDescent="0.25">
      <c r="A36" s="157" t="s">
        <v>132</v>
      </c>
      <c r="B36" s="158">
        <v>0</v>
      </c>
      <c r="C36" s="158">
        <v>5040</v>
      </c>
      <c r="D36" s="145"/>
    </row>
    <row r="37" spans="1:4" s="135" customFormat="1" x14ac:dyDescent="0.25">
      <c r="A37" s="151" t="s">
        <v>88</v>
      </c>
      <c r="B37" s="152">
        <f>SUM(B30:B36)</f>
        <v>-9926375</v>
      </c>
      <c r="C37" s="152">
        <f>SUM(C30:C36)</f>
        <v>-5116500</v>
      </c>
      <c r="D37" s="153"/>
    </row>
    <row r="38" spans="1:4" s="135" customFormat="1" x14ac:dyDescent="0.25">
      <c r="A38" s="154" t="s">
        <v>89</v>
      </c>
      <c r="B38" s="155"/>
      <c r="C38" s="155"/>
      <c r="D38" s="153"/>
    </row>
    <row r="39" spans="1:4" s="160" customFormat="1" ht="18.75" customHeight="1" x14ac:dyDescent="0.25">
      <c r="A39" s="143" t="s">
        <v>91</v>
      </c>
      <c r="B39" s="144">
        <v>3233297850</v>
      </c>
      <c r="C39" s="144">
        <v>2657991129</v>
      </c>
      <c r="D39" s="159"/>
    </row>
    <row r="40" spans="1:4" x14ac:dyDescent="0.25">
      <c r="A40" s="143" t="s">
        <v>92</v>
      </c>
      <c r="B40" s="144">
        <v>-3241879080</v>
      </c>
      <c r="C40" s="144">
        <v>-2665680185</v>
      </c>
      <c r="D40" s="145"/>
    </row>
    <row r="41" spans="1:4" x14ac:dyDescent="0.25">
      <c r="A41" s="143" t="s">
        <v>93</v>
      </c>
      <c r="B41" s="144">
        <v>-433264</v>
      </c>
      <c r="C41" s="144">
        <v>-209517</v>
      </c>
      <c r="D41" s="145"/>
    </row>
    <row r="42" spans="1:4" x14ac:dyDescent="0.25">
      <c r="A42" s="143" t="s">
        <v>90</v>
      </c>
      <c r="B42" s="144">
        <v>0</v>
      </c>
      <c r="C42" s="144">
        <v>-7147993</v>
      </c>
      <c r="D42" s="145"/>
    </row>
    <row r="43" spans="1:4" s="160" customFormat="1" x14ac:dyDescent="0.25">
      <c r="A43" s="143" t="s">
        <v>94</v>
      </c>
      <c r="B43" s="144">
        <v>0</v>
      </c>
      <c r="C43" s="144">
        <v>7349991</v>
      </c>
      <c r="D43" s="159"/>
    </row>
    <row r="44" spans="1:4" s="135" customFormat="1" x14ac:dyDescent="0.25">
      <c r="A44" s="151" t="s">
        <v>133</v>
      </c>
      <c r="B44" s="152">
        <f t="shared" ref="B44:C44" si="2">SUM(B39:B43)</f>
        <v>-9014494</v>
      </c>
      <c r="C44" s="152">
        <f t="shared" si="2"/>
        <v>-7696575</v>
      </c>
      <c r="D44" s="153"/>
    </row>
    <row r="45" spans="1:4" s="135" customFormat="1" x14ac:dyDescent="0.25">
      <c r="A45" s="154" t="s">
        <v>95</v>
      </c>
      <c r="B45" s="155">
        <f>B44+B37+B28</f>
        <v>15400657</v>
      </c>
      <c r="C45" s="155">
        <f>C44+C37+C28</f>
        <v>8048799</v>
      </c>
      <c r="D45" s="153"/>
    </row>
    <row r="46" spans="1:4" ht="22.5" x14ac:dyDescent="0.25">
      <c r="A46" s="143" t="s">
        <v>134</v>
      </c>
      <c r="B46" s="144">
        <v>-60679</v>
      </c>
      <c r="C46" s="144">
        <v>-7075</v>
      </c>
      <c r="D46" s="145"/>
    </row>
    <row r="47" spans="1:4" x14ac:dyDescent="0.25">
      <c r="A47" s="143" t="s">
        <v>135</v>
      </c>
      <c r="B47" s="144">
        <v>15520117</v>
      </c>
      <c r="C47" s="144">
        <v>7478393</v>
      </c>
      <c r="D47" s="145"/>
    </row>
    <row r="48" spans="1:4" x14ac:dyDescent="0.25">
      <c r="A48" s="143" t="s">
        <v>136</v>
      </c>
      <c r="B48" s="144">
        <v>30860095</v>
      </c>
      <c r="C48" s="144">
        <v>15520117</v>
      </c>
      <c r="D48" s="145"/>
    </row>
    <row r="49" spans="1:4" x14ac:dyDescent="0.2">
      <c r="A49" s="161"/>
      <c r="D49" s="145"/>
    </row>
    <row r="50" spans="1:4" x14ac:dyDescent="0.2">
      <c r="A50" s="161"/>
      <c r="C50" s="162"/>
      <c r="D50" s="162"/>
    </row>
    <row r="51" spans="1:4" x14ac:dyDescent="0.2">
      <c r="A51" s="163" t="s">
        <v>103</v>
      </c>
      <c r="C51" s="162"/>
      <c r="D51" s="162"/>
    </row>
    <row r="52" spans="1:4" x14ac:dyDescent="0.2">
      <c r="A52" s="163" t="s">
        <v>13</v>
      </c>
      <c r="C52" s="164"/>
      <c r="D52" s="164"/>
    </row>
    <row r="53" spans="1:4" x14ac:dyDescent="0.2">
      <c r="A53" s="163"/>
      <c r="C53" s="164"/>
      <c r="D53" s="164"/>
    </row>
    <row r="54" spans="1:4" x14ac:dyDescent="0.2">
      <c r="A54" s="163" t="s">
        <v>104</v>
      </c>
    </row>
    <row r="55" spans="1:4" x14ac:dyDescent="0.2">
      <c r="A55" s="163" t="s">
        <v>13</v>
      </c>
    </row>
    <row r="56" spans="1:4" x14ac:dyDescent="0.2">
      <c r="A56" s="163"/>
      <c r="C56" s="165"/>
      <c r="D56" s="165"/>
    </row>
    <row r="57" spans="1:4" x14ac:dyDescent="0.2">
      <c r="A57" s="163" t="s">
        <v>105</v>
      </c>
    </row>
    <row r="58" spans="1:4" x14ac:dyDescent="0.25">
      <c r="A58" s="166" t="s">
        <v>13</v>
      </c>
    </row>
    <row r="59" spans="1:4" x14ac:dyDescent="0.25">
      <c r="A59" s="166" t="s">
        <v>106</v>
      </c>
    </row>
    <row r="60" spans="1:4" x14ac:dyDescent="0.25">
      <c r="A60" s="167" t="s">
        <v>13</v>
      </c>
    </row>
    <row r="61" spans="1:4" x14ac:dyDescent="0.2">
      <c r="A61" s="168" t="s">
        <v>99</v>
      </c>
    </row>
    <row r="62" spans="1:4" x14ac:dyDescent="0.25">
      <c r="A62" s="169" t="s">
        <v>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ББ</vt:lpstr>
      <vt:lpstr>ОПУ</vt:lpstr>
      <vt:lpstr>ИК</vt:lpstr>
      <vt:lpstr>ДДС</vt:lpstr>
      <vt:lpstr>ОПУ!_Hlk132820076</vt:lpstr>
      <vt:lpstr>ОПУ!_Hlk132820082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 Фархад Рахимович</dc:creator>
  <cp:lastModifiedBy>Юсупов Фархад Рахимович</cp:lastModifiedBy>
  <dcterms:created xsi:type="dcterms:W3CDTF">2015-06-05T18:19:34Z</dcterms:created>
  <dcterms:modified xsi:type="dcterms:W3CDTF">2024-06-14T12:18:01Z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1-bc88714345d2_Enabled">
    <vt:lpwstr>true</vt:lpwstr>
  </property>
  <property fmtid="{D5CDD505-2E9C-101B-9397-08002B2CF9AE}" pid="3" name="MSIP_Label_defa4170-0d19-0005-0001-bc88714345d2_SetDate">
    <vt:lpwstr>2024-04-15T12:21:46Z</vt:lpwstr>
  </property>
  <property fmtid="{D5CDD505-2E9C-101B-9397-08002B2CF9AE}" pid="4" name="MSIP_Label_defa4170-0d19-0005-0001-bc88714345d2_Method">
    <vt:lpwstr>Standard</vt:lpwstr>
  </property>
  <property fmtid="{D5CDD505-2E9C-101B-9397-08002B2CF9AE}" pid="5" name="MSIP_Label_defa4170-0d19-0005-0001-bc88714345d2_Name">
    <vt:lpwstr>defa4170-0d19-0005-0001-bc88714345d2</vt:lpwstr>
  </property>
  <property fmtid="{D5CDD505-2E9C-101B-9397-08002B2CF9AE}" pid="6" name="MSIP_Label_defa4170-0d19-0005-0001-bc88714345d2_SiteId">
    <vt:lpwstr>7470e6aa-7ba3-459b-b601-e987fc0a153a</vt:lpwstr>
  </property>
  <property fmtid="{D5CDD505-2E9C-101B-9397-08002B2CF9AE}" pid="7" name="MSIP_Label_defa4170-0d19-0005-0001-bc88714345d2_ActionId">
    <vt:lpwstr>cb052c01-5bc1-46d1-9287-977a57f33757</vt:lpwstr>
  </property>
  <property fmtid="{D5CDD505-2E9C-101B-9397-08002B2CF9AE}" pid="8" name="MSIP_Label_defa4170-0d19-0005-0001-bc88714345d2_ContentBits">
    <vt:lpwstr>0</vt:lpwstr>
  </property>
</Properties>
</file>