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Karzhauova\Desktop\"/>
    </mc:Choice>
  </mc:AlternateContent>
  <bookViews>
    <workbookView xWindow="0" yWindow="0" windowWidth="21570" windowHeight="7875" activeTab="4"/>
  </bookViews>
  <sheets>
    <sheet name="BS" sheetId="1" r:id="rId1"/>
    <sheet name="PL" sheetId="2" r:id="rId2"/>
    <sheet name="CFS" sheetId="3" r:id="rId3"/>
    <sheet name="SCE_2016" sheetId="4" r:id="rId4"/>
    <sheet name="SCE_2015" sheetId="5" r:id="rId5"/>
  </sheets>
  <externalReferences>
    <externalReference r:id="rId6"/>
  </externalReferences>
  <definedNames>
    <definedName name="BalanceSheet" localSheetId="0">BS!$A$10</definedName>
    <definedName name="CashFlows" localSheetId="2">CFS!$A$10</definedName>
    <definedName name="OLE_LINK10" localSheetId="2">CFS!$B$32</definedName>
    <definedName name="OLE_LINK16" localSheetId="0">BS!$B$38</definedName>
    <definedName name="OLE_LINK17" localSheetId="0">BS!$B$41</definedName>
    <definedName name="OLE_LINK2" localSheetId="4">SCE_2015!$B$6</definedName>
    <definedName name="OLE_LINK5" localSheetId="1">PL!$D$11</definedName>
    <definedName name="OLE_LINK6" localSheetId="1">PL!$D$15</definedName>
    <definedName name="OLE_LINK7" localSheetId="1">PL!$D$28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3" l="1"/>
  <c r="B50" i="3"/>
  <c r="D29" i="2"/>
  <c r="B29" i="2"/>
  <c r="D25" i="2"/>
  <c r="B25" i="2"/>
  <c r="C14" i="4" l="1"/>
  <c r="D14" i="4"/>
  <c r="F14" i="4"/>
  <c r="H14" i="4"/>
  <c r="I13" i="4"/>
  <c r="G13" i="4"/>
  <c r="B21" i="1" l="1"/>
  <c r="J2" i="5"/>
  <c r="H10" i="4" l="1"/>
  <c r="H15" i="4" s="1"/>
  <c r="H17" i="4" s="1"/>
  <c r="G16" i="4"/>
  <c r="B43" i="3"/>
  <c r="B32" i="3"/>
  <c r="B35" i="3" s="1"/>
  <c r="F12" i="5"/>
  <c r="H12" i="5" s="1"/>
  <c r="J12" i="5" s="1"/>
  <c r="F11" i="5"/>
  <c r="H11" i="5" s="1"/>
  <c r="E12" i="4"/>
  <c r="D15" i="4"/>
  <c r="D17" i="4" s="1"/>
  <c r="C15" i="4"/>
  <c r="C17" i="4" s="1"/>
  <c r="I16" i="4"/>
  <c r="E19" i="5"/>
  <c r="D19" i="5"/>
  <c r="C19" i="5"/>
  <c r="E14" i="5"/>
  <c r="D14" i="5"/>
  <c r="C14" i="5"/>
  <c r="I13" i="5"/>
  <c r="G13" i="5"/>
  <c r="E13" i="5"/>
  <c r="D13" i="5"/>
  <c r="C13" i="5"/>
  <c r="J18" i="5"/>
  <c r="J17" i="5"/>
  <c r="J15" i="5"/>
  <c r="J10" i="5"/>
  <c r="I9" i="5"/>
  <c r="I14" i="5" s="1"/>
  <c r="I19" i="5" s="1"/>
  <c r="D43" i="3"/>
  <c r="D32" i="3"/>
  <c r="D35" i="3" s="1"/>
  <c r="D44" i="2"/>
  <c r="B44" i="2"/>
  <c r="B17" i="2"/>
  <c r="B13" i="2"/>
  <c r="D17" i="2"/>
  <c r="D13" i="2"/>
  <c r="G12" i="4" l="1"/>
  <c r="E14" i="4"/>
  <c r="E15" i="4" s="1"/>
  <c r="E17" i="4" s="1"/>
  <c r="D52" i="3"/>
  <c r="D55" i="3" s="1"/>
  <c r="B52" i="3"/>
  <c r="B55" i="3" s="1"/>
  <c r="B31" i="2"/>
  <c r="B33" i="2" s="1"/>
  <c r="B36" i="2" s="1"/>
  <c r="F13" i="5"/>
  <c r="F14" i="5" s="1"/>
  <c r="F19" i="5" s="1"/>
  <c r="H13" i="5"/>
  <c r="J11" i="5"/>
  <c r="J13" i="5" s="1"/>
  <c r="D31" i="2"/>
  <c r="D33" i="2" s="1"/>
  <c r="D36" i="2" s="1"/>
  <c r="I1" i="4"/>
  <c r="I12" i="4" l="1"/>
  <c r="I14" i="4" s="1"/>
  <c r="G14" i="4"/>
  <c r="G9" i="5"/>
  <c r="D38" i="2"/>
  <c r="D45" i="2" s="1"/>
  <c r="D48" i="2" s="1"/>
  <c r="D50" i="2" s="1"/>
  <c r="B38" i="2"/>
  <c r="B45" i="2" s="1"/>
  <c r="F10" i="4"/>
  <c r="D41" i="1"/>
  <c r="D42" i="1" s="1"/>
  <c r="D38" i="1"/>
  <c r="B38" i="1"/>
  <c r="B41" i="1" s="1"/>
  <c r="D31" i="1"/>
  <c r="B31" i="1"/>
  <c r="D21" i="1"/>
  <c r="G14" i="5" l="1"/>
  <c r="G19" i="5" s="1"/>
  <c r="H9" i="5"/>
  <c r="B48" i="2"/>
  <c r="B50" i="2" s="1"/>
  <c r="B42" i="1"/>
  <c r="G10" i="4"/>
  <c r="F15" i="4"/>
  <c r="F17" i="4" s="1"/>
  <c r="J9" i="5" l="1"/>
  <c r="J14" i="5" s="1"/>
  <c r="J19" i="5" s="1"/>
  <c r="H14" i="5"/>
  <c r="H19" i="5" s="1"/>
  <c r="G15" i="4"/>
  <c r="G17" i="4" s="1"/>
  <c r="I10" i="4"/>
  <c r="I15" i="4" s="1"/>
  <c r="I17" i="4" s="1"/>
</calcChain>
</file>

<file path=xl/sharedStrings.xml><?xml version="1.0" encoding="utf-8"?>
<sst xmlns="http://schemas.openxmlformats.org/spreadsheetml/2006/main" count="215" uniqueCount="138">
  <si>
    <t xml:space="preserve"> 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</si>
  <si>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</si>
  <si>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</si>
  <si>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</si>
  <si>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</si>
  <si>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</si>
  <si>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</si>
  <si>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Чистый доход от операций с финансовыми инструментами, оцениваемыми по справедливой стоимости, изменения которой отражаются в составе прибыли или убытка</t>
  </si>
  <si>
    <t>Прочий операционный доход, нетто</t>
  </si>
  <si>
    <t>Непроцентные доходы</t>
  </si>
  <si>
    <t>Убытки от обесценения и создания провизий</t>
  </si>
  <si>
    <t>Общие и административные расходы</t>
  </si>
  <si>
    <t>Непроцентные расходы</t>
  </si>
  <si>
    <t>Прибыль до расхода по корпоративному подоходному налогу</t>
  </si>
  <si>
    <t>Приходящаяся на:</t>
  </si>
  <si>
    <t>- акционеров Банка</t>
  </si>
  <si>
    <t>- неконтрольные доли участия</t>
  </si>
  <si>
    <t>Прочий совокупный доход</t>
  </si>
  <si>
    <t>Прочий совокупный доход, подлежащий переклассификации в состав прибыли или убытка в последующих периодах:</t>
  </si>
  <si>
    <t>Резерв переоценки финансовых активов, имеющихся в наличии для продажи:</t>
  </si>
  <si>
    <t>- чистое изменение справедливой стоимости финансовых активов, имеющихся в наличии для продажи</t>
  </si>
  <si>
    <t>Прочий совокупный доход за отчётный период, за вычетом налогов</t>
  </si>
  <si>
    <t>Итого совокупный доход за отчётный период</t>
  </si>
  <si>
    <t>Приходящийся на:</t>
  </si>
  <si>
    <t>Активы</t>
  </si>
  <si>
    <t>Денежные средства и их эквиваленты</t>
  </si>
  <si>
    <t>Средства в финансовых институтах</t>
  </si>
  <si>
    <t>Торговые ценные бумаги</t>
  </si>
  <si>
    <t>Производные финансовые активы</t>
  </si>
  <si>
    <t>Кредиты, выданные клиентам</t>
  </si>
  <si>
    <t>Ценные бумаги, имеющиеся в наличии для продажи</t>
  </si>
  <si>
    <t>Основные средства</t>
  </si>
  <si>
    <t>Нематериальные активы</t>
  </si>
  <si>
    <t>Отложенные налоговые активы</t>
  </si>
  <si>
    <t>Прочие активы</t>
  </si>
  <si>
    <t>Всего активов</t>
  </si>
  <si>
    <t>Обязательства</t>
  </si>
  <si>
    <t>Текущие счета и депозиты клиентов</t>
  </si>
  <si>
    <t>Счета и депозиты банков и прочих финансовых институтов</t>
  </si>
  <si>
    <t xml:space="preserve">Выпущенные долговые ценные бумаги </t>
  </si>
  <si>
    <t>Субординированный долг</t>
  </si>
  <si>
    <t>Кредиторская задолженность по договорам «репо»</t>
  </si>
  <si>
    <t>Отложенные налоговые обязательства</t>
  </si>
  <si>
    <t>Прочие обязательства</t>
  </si>
  <si>
    <t>Всего обязательств</t>
  </si>
  <si>
    <t>Капитал</t>
  </si>
  <si>
    <t>Акционерный капитал</t>
  </si>
  <si>
    <t>Дополнительный оплаченный капитал</t>
  </si>
  <si>
    <t>Накопленные убытки</t>
  </si>
  <si>
    <t>Всего капитала, причитающегося акционерам Банка</t>
  </si>
  <si>
    <t>Доля неконтролирующих акционеров</t>
  </si>
  <si>
    <t>Всего капитала</t>
  </si>
  <si>
    <t>Всего капитала и обязательств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</si>
  <si>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</si>
  <si>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</si>
  <si>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</si>
  <si>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</si>
  <si>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</si>
  <si>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</si>
  <si>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Прочие поступления</t>
  </si>
  <si>
    <t>Уменьшение/(увеличение) операционных активов:</t>
  </si>
  <si>
    <t>(Уменьшение)/увеличение операционных обязательств:</t>
  </si>
  <si>
    <t>Кредиторская задолженность по сделкам «репо»</t>
  </si>
  <si>
    <t>Чистое использование денежных средств в операционной деятельности до уплаты подоходного налога</t>
  </si>
  <si>
    <t>Корпоративный подоходный налог уплаченный</t>
  </si>
  <si>
    <t>Использование денежных средств в операционной деятельности</t>
  </si>
  <si>
    <t>Движение денежных средств от инвестиционной деятельности</t>
  </si>
  <si>
    <t>Поступления от продажи ценных бумаг, имеющихся в наличии для продажи</t>
  </si>
  <si>
    <t>Поступления от погашения ценных бумаг, имеющихся в наличии для продажи</t>
  </si>
  <si>
    <t>Приобретение основных средств и нематериальных активов</t>
  </si>
  <si>
    <t>Поступления от продажи основных средств и нематериальных активов</t>
  </si>
  <si>
    <t>Движение денежных средств от финансовой деятельности</t>
  </si>
  <si>
    <t>Выкуп выпущенных долговых ценных бумаг</t>
  </si>
  <si>
    <t>Погашение субординированного долга</t>
  </si>
  <si>
    <t>Влияние изменения курсов обмена на денежные средства и их эквиваленты</t>
  </si>
  <si>
    <t>Капитал, причитающийся акционерам Банка</t>
  </si>
  <si>
    <t>Всего</t>
  </si>
  <si>
    <t>Прочий совокупный доход за отчётный период (неаудировано)</t>
  </si>
  <si>
    <t>Итого совокупный доход за отчётный период (неаудировано)</t>
  </si>
  <si>
    <t>Резерв переоценки основных средств</t>
  </si>
  <si>
    <t>Прочий совокупный доход (неаудировано)</t>
  </si>
  <si>
    <t>Прочий совокупный доход за отчетный период (неаудировано)</t>
  </si>
  <si>
    <t>Итого совокупный доход за отчетный период (неаудировано)</t>
  </si>
  <si>
    <t>Перевод положительного остатка от переоценки в результате износа и выбытий (неаудировано)</t>
  </si>
  <si>
    <t>Операции с собственниками, отраженные непосредственно в составе капитала</t>
  </si>
  <si>
    <t>Выкуп акций (неаудировано)</t>
  </si>
  <si>
    <t>Конвертация привилегированных акций в простые акции (неаудировано)</t>
  </si>
  <si>
    <t>В миллионах  тенге</t>
  </si>
  <si>
    <t>(аудировано)</t>
  </si>
  <si>
    <t>_________________________</t>
  </si>
  <si>
    <t>_________________</t>
  </si>
  <si>
    <t xml:space="preserve">АО «ForteBank» </t>
  </si>
  <si>
    <t>(не аудировано)</t>
  </si>
  <si>
    <t xml:space="preserve">Акционерный капитал </t>
  </si>
  <si>
    <t xml:space="preserve">Резерв переоценки ценных бумаг, имеющихся в наличии для продажи </t>
  </si>
  <si>
    <t xml:space="preserve">Накопленные убытки </t>
  </si>
  <si>
    <t>Доля неконтролирующих акционеров</t>
  </si>
  <si>
    <t xml:space="preserve">Всего капитала </t>
  </si>
  <si>
    <t xml:space="preserve">Выкуп акций (неаудировано) </t>
  </si>
  <si>
    <t>Чистое (уменьшение)/увеличение денежных средств и их эквивалентов</t>
  </si>
  <si>
    <t>Чистые (выплаты)/поступления по операциям с иностранной валютой</t>
  </si>
  <si>
    <t xml:space="preserve">Консолидированный отчет о совокупном доходе за девять месяцев, </t>
  </si>
  <si>
    <t>Доход от размещения долговых ценных бумаг</t>
  </si>
  <si>
    <t xml:space="preserve">Консолидированный отчет о движении денежных средств за девять месяцев, </t>
  </si>
  <si>
    <t>Реализованный доход от реализации ценных бумаг, имеющихся в наличии для продажи, реклассифицированный в состав прибыли или убытка (неаудировано)</t>
  </si>
  <si>
    <t>Выкуп субординированного долга</t>
  </si>
  <si>
    <t>Чистый доход/(убыток) от операций с иностранной валютой</t>
  </si>
  <si>
    <t>Чистый доход/(убыток) от операций с финансовыми активами, имеющимися в наличии для продажи</t>
  </si>
  <si>
    <t>Общие и административные расходы выплаченные</t>
  </si>
  <si>
    <t>Чистый доход/(убыток) от выкупа выпущенных долговых ценных бумаг</t>
  </si>
  <si>
    <t>Повторное размещение/выпуск долговых ценных бумаг</t>
  </si>
  <si>
    <t>Расход по корпоративному подоходному налогу</t>
  </si>
  <si>
    <t>(Использование)/поступления денежных средств (в)/от финансовой деятельности</t>
  </si>
  <si>
    <t>(Использование)/поступления денежных средств (в)/от инвестиционной деятельности</t>
  </si>
  <si>
    <t>Прибыль за отчетный период</t>
  </si>
  <si>
    <t>Денежные средства и их эквиваленты на конец отчетного периода</t>
  </si>
  <si>
    <t>Денежные средства и их эквиваленты по состоянию на начало отчетного периода</t>
  </si>
  <si>
    <t>Резерв переоценки ценных бумаг, имеющихся в наличии для продажи</t>
  </si>
  <si>
    <t>Приобретение ценных бумаг, имеющихся в наличии для продажи</t>
  </si>
  <si>
    <t>- реализованный (доход)/убыток от изменения справедливой стоимости финансовых активов, имеющихся в наличии для продажи, переклассифицированные в состав прибыли или убытка</t>
  </si>
  <si>
    <t>Чистое изменение справедливой стоимости ценных бумаг, имеющихся в наличии для продажи, за вычетом налогов (неаудировано)</t>
  </si>
  <si>
    <t>Реализованные убытки от реализации ценных бумаг, имеющихся в наличии для продажи, реклассифицированные в состав прибыли или убытка (неаудировано)</t>
  </si>
  <si>
    <t>Прибыль за отчетный период (неаудировано)</t>
  </si>
  <si>
    <t>На 31 декабря 2015 года</t>
  </si>
  <si>
    <t>Остаток на 31 декабря 2015 года</t>
  </si>
  <si>
    <t>Консолидированный отчет о финансовом положении по состоянию на 30 сентября 2016 года</t>
  </si>
  <si>
    <t>На 30 сентября 2016 года</t>
  </si>
  <si>
    <t>Остаток на 30 сентября 2016 года (неаудировано)</t>
  </si>
  <si>
    <t>Остаток на 30 сентября 2015 года (неаудировано)</t>
  </si>
  <si>
    <t>Остаток на 31 декабря 2014 года</t>
  </si>
  <si>
    <t>Деревянко А.М.</t>
  </si>
  <si>
    <t>Финансовый директор (CFO)</t>
  </si>
  <si>
    <t>Киреева Л.П.</t>
  </si>
  <si>
    <t>И.о. Главного бухгалтера</t>
  </si>
  <si>
    <t>За девять месяцев, закончившихся 
30 сентября 2016 года</t>
  </si>
  <si>
    <t>За девять месяцев, закончившихся 
30 сентября 2015 года</t>
  </si>
  <si>
    <t>закончившихся 30 сентября 2016 года</t>
  </si>
  <si>
    <t>Консолидированный отчет об изменениях в капитале  за девять месяцев, закончившихся 30 сентября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</si>
</sst>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(* #,##0_);_(* \(#,##0\);_(* &quot;&quot;\-&quot;&quot;_);_(@_)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 Cyr"/>
      <charset val="204"/>
    </font>
    <font>
      <i/>
      <sz val="10"/>
      <color theme="1"/>
      <name val="Arial"/>
      <family val="2"/>
      <charset val="204"/>
    </font>
    <font>
      <b/>
      <sz val="9"/>
      <color theme="1"/>
      <name val="Garamond"/>
      <family val="1"/>
      <charset val="204"/>
    </font>
    <font>
      <sz val="9"/>
      <color theme="1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89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/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165" fontId="7" fillId="0" borderId="0" xfId="1" applyNumberFormat="1" applyFont="1" applyFill="1"/>
    <xf numFmtId="165" fontId="4" fillId="0" borderId="0" xfId="1" applyNumberFormat="1" applyFont="1" applyBorder="1" applyAlignment="1">
      <alignment wrapText="1"/>
    </xf>
    <xf numFmtId="165" fontId="8" fillId="0" borderId="2" xfId="1" applyNumberFormat="1" applyFont="1" applyFill="1" applyBorder="1"/>
    <xf numFmtId="165" fontId="6" fillId="0" borderId="0" xfId="1" applyNumberFormat="1" applyFont="1" applyBorder="1" applyAlignment="1">
      <alignment wrapText="1"/>
    </xf>
    <xf numFmtId="165" fontId="7" fillId="0" borderId="1" xfId="1" applyNumberFormat="1" applyFont="1" applyFill="1" applyBorder="1"/>
    <xf numFmtId="164" fontId="4" fillId="0" borderId="0" xfId="1" applyNumberFormat="1" applyFont="1"/>
    <xf numFmtId="165" fontId="8" fillId="0" borderId="0" xfId="1" applyNumberFormat="1" applyFont="1" applyFill="1"/>
    <xf numFmtId="165" fontId="8" fillId="0" borderId="3" xfId="1" applyNumberFormat="1" applyFont="1" applyFill="1" applyBorder="1"/>
    <xf numFmtId="0" fontId="9" fillId="0" borderId="0" xfId="0" applyFont="1"/>
    <xf numFmtId="0" fontId="9" fillId="0" borderId="0" xfId="0" applyFont="1" applyAlignment="1"/>
    <xf numFmtId="0" fontId="7" fillId="0" borderId="0" xfId="2" applyNumberFormat="1" applyFont="1" applyAlignment="1"/>
    <xf numFmtId="0" fontId="7" fillId="0" borderId="0" xfId="2" applyFont="1" applyFill="1" applyBorder="1" applyAlignment="1"/>
    <xf numFmtId="0" fontId="3" fillId="0" borderId="0" xfId="2" applyFont="1" applyBorder="1" applyAlignment="1">
      <alignment wrapText="1"/>
    </xf>
    <xf numFmtId="0" fontId="3" fillId="0" borderId="0" xfId="2" applyFont="1" applyFill="1" applyBorder="1" applyAlignment="1"/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6" fillId="0" borderId="0" xfId="1" applyNumberFormat="1" applyFont="1" applyAlignment="1">
      <alignment horizontal="left" vertical="center" wrapText="1"/>
    </xf>
    <xf numFmtId="164" fontId="4" fillId="0" borderId="0" xfId="1" applyNumberFormat="1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4" fontId="6" fillId="0" borderId="0" xfId="1" applyNumberFormat="1" applyFont="1" applyBorder="1" applyAlignment="1">
      <alignment horizontal="left" vertical="center" wrapText="1"/>
    </xf>
    <xf numFmtId="164" fontId="4" fillId="0" borderId="0" xfId="1" applyNumberFormat="1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64" fontId="4" fillId="0" borderId="0" xfId="1" applyNumberFormat="1" applyFont="1" applyBorder="1"/>
    <xf numFmtId="0" fontId="11" fillId="0" borderId="0" xfId="0" applyFont="1" applyAlignment="1">
      <alignment horizontal="right"/>
    </xf>
    <xf numFmtId="165" fontId="4" fillId="0" borderId="0" xfId="1" applyNumberFormat="1" applyFont="1" applyAlignment="1">
      <alignment wrapText="1"/>
    </xf>
    <xf numFmtId="165" fontId="4" fillId="0" borderId="1" xfId="1" applyNumberFormat="1" applyFont="1" applyBorder="1" applyAlignment="1">
      <alignment wrapText="1"/>
    </xf>
    <xf numFmtId="165" fontId="6" fillId="0" borderId="0" xfId="1" applyNumberFormat="1" applyFont="1" applyAlignment="1">
      <alignment wrapText="1"/>
    </xf>
    <xf numFmtId="165" fontId="6" fillId="0" borderId="3" xfId="1" applyNumberFormat="1" applyFont="1" applyBorder="1" applyAlignment="1">
      <alignment wrapText="1"/>
    </xf>
    <xf numFmtId="165" fontId="6" fillId="0" borderId="2" xfId="1" applyNumberFormat="1" applyFont="1" applyBorder="1" applyAlignment="1">
      <alignment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/>
    <xf numFmtId="164" fontId="4" fillId="0" borderId="0" xfId="1" applyNumberFormat="1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165" fontId="6" fillId="0" borderId="2" xfId="0" applyNumberFormat="1" applyFont="1" applyBorder="1" applyAlignment="1">
      <alignment wrapText="1"/>
    </xf>
    <xf numFmtId="165" fontId="6" fillId="0" borderId="3" xfId="0" applyNumberFormat="1" applyFont="1" applyBorder="1" applyAlignment="1">
      <alignment wrapText="1"/>
    </xf>
    <xf numFmtId="165" fontId="6" fillId="0" borderId="0" xfId="0" applyNumberFormat="1" applyFont="1" applyBorder="1" applyAlignment="1">
      <alignment wrapText="1"/>
    </xf>
    <xf numFmtId="165" fontId="4" fillId="0" borderId="0" xfId="0" applyNumberFormat="1" applyFont="1" applyBorder="1" applyAlignment="1">
      <alignment wrapText="1"/>
    </xf>
    <xf numFmtId="165" fontId="4" fillId="0" borderId="0" xfId="0" applyNumberFormat="1" applyFont="1" applyAlignment="1">
      <alignment wrapText="1"/>
    </xf>
    <xf numFmtId="165" fontId="6" fillId="0" borderId="4" xfId="0" applyNumberFormat="1" applyFont="1" applyBorder="1" applyAlignment="1">
      <alignment wrapText="1"/>
    </xf>
    <xf numFmtId="165" fontId="6" fillId="0" borderId="1" xfId="0" applyNumberFormat="1" applyFont="1" applyBorder="1" applyAlignment="1">
      <alignment wrapText="1"/>
    </xf>
    <xf numFmtId="165" fontId="6" fillId="0" borderId="0" xfId="0" applyNumberFormat="1" applyFont="1" applyAlignment="1">
      <alignment wrapText="1"/>
    </xf>
    <xf numFmtId="165" fontId="4" fillId="0" borderId="3" xfId="0" applyNumberFormat="1" applyFont="1" applyBorder="1" applyAlignment="1">
      <alignment wrapText="1"/>
    </xf>
    <xf numFmtId="165" fontId="4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/>
    <xf numFmtId="164" fontId="12" fillId="0" borderId="0" xfId="1" applyNumberFormat="1" applyFont="1" applyBorder="1" applyAlignment="1">
      <alignment horizontal="left" vertical="center" wrapText="1"/>
    </xf>
    <xf numFmtId="164" fontId="13" fillId="0" borderId="0" xfId="1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4" fillId="0" borderId="0" xfId="1" applyNumberFormat="1" applyFont="1" applyFill="1" applyAlignment="1">
      <alignment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0" xfId="0" quotePrefix="1" applyFont="1" applyAlignment="1">
      <alignment horizontal="left" vertical="center" wrapText="1"/>
    </xf>
    <xf numFmtId="165" fontId="7" fillId="0" borderId="0" xfId="0" applyNumberFormat="1" applyFont="1" applyFill="1" applyAlignment="1">
      <alignment horizontal="right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3" xfId="1" applyNumberFormat="1" applyFont="1" applyBorder="1" applyAlignment="1">
      <alignment horizontal="right" vertical="center" wrapText="1"/>
    </xf>
    <xf numFmtId="164" fontId="4" fillId="0" borderId="0" xfId="1" applyNumberFormat="1" applyFont="1" applyAlignment="1">
      <alignment horizontal="right" vertical="center" wrapText="1"/>
    </xf>
    <xf numFmtId="165" fontId="8" fillId="0" borderId="3" xfId="0" applyNumberFormat="1" applyFont="1" applyFill="1" applyBorder="1" applyAlignment="1">
      <alignment horizontal="right" wrapText="1"/>
    </xf>
    <xf numFmtId="165" fontId="8" fillId="0" borderId="0" xfId="0" applyNumberFormat="1" applyFont="1" applyFill="1" applyAlignment="1">
      <alignment horizontal="right" wrapText="1"/>
    </xf>
    <xf numFmtId="164" fontId="6" fillId="0" borderId="0" xfId="1" applyNumberFormat="1" applyFont="1" applyAlignment="1">
      <alignment horizontal="right" vertical="center" wrapText="1"/>
    </xf>
    <xf numFmtId="165" fontId="8" fillId="0" borderId="2" xfId="0" applyNumberFormat="1" applyFont="1" applyFill="1" applyBorder="1" applyAlignment="1">
      <alignment horizontal="right" wrapText="1"/>
    </xf>
    <xf numFmtId="165" fontId="8" fillId="0" borderId="0" xfId="0" applyNumberFormat="1" applyFont="1" applyFill="1" applyBorder="1" applyAlignment="1">
      <alignment horizontal="right" wrapText="1"/>
    </xf>
    <xf numFmtId="164" fontId="4" fillId="0" borderId="0" xfId="1" applyNumberFormat="1" applyFont="1" applyBorder="1" applyAlignment="1">
      <alignment horizontal="right" vertical="center" wrapText="1"/>
    </xf>
    <xf numFmtId="164" fontId="6" fillId="0" borderId="2" xfId="1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9" fillId="0" borderId="0" xfId="0" applyFont="1" applyAlignment="1">
      <alignment horizontal="left"/>
    </xf>
  </cellXfs>
  <cellStyles count="3">
    <cellStyle name="Обычный" xfId="0" builtinId="0"/>
    <cellStyle name="Обычный 10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KPMG\6m'2016\FS\NBRK\&#1060;&#1086;&#1088;&#1084;&#1099;%201-4_FB_%2030.06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CFS"/>
      <sheetName val="SCE 2016"/>
      <sheetName val="SCE 2015"/>
    </sheetNames>
    <sheetDataSet>
      <sheetData sheetId="0">
        <row r="1">
          <cell r="D1" t="str">
            <v xml:space="preserve">АО «ForteBank» </v>
          </cell>
        </row>
      </sheetData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view="pageBreakPreview" zoomScale="80" zoomScaleNormal="80" zoomScaleSheetLayoutView="80" workbookViewId="0">
      <selection activeCell="D2" sqref="D2"/>
    </sheetView>
  </sheetViews>
  <sheetFormatPr defaultRowHeight="12.75" x14ac:dyDescent="0.2"/>
  <cols>
    <col min="1" max="1" width="56.42578125" style="3" customWidth="1"/>
    <col min="2" max="2" width="27.7109375" style="3" customWidth="1"/>
    <col min="3" max="3" width="1.5703125" style="4" customWidth="1"/>
    <col min="4" max="4" width="26.28515625" style="3" customWidth="1"/>
    <col min="5" max="16384" width="9.140625" style="3"/>
  </cols>
  <sheetData>
    <row r="1" spans="1:4" x14ac:dyDescent="0.2">
      <c r="D1" s="1" t="s">
        <v>91</v>
      </c>
    </row>
    <row r="2" spans="1:4" x14ac:dyDescent="0.2">
      <c r="D2" s="2" t="s">
        <v>125</v>
      </c>
    </row>
    <row r="3" spans="1:4" x14ac:dyDescent="0.2">
      <c r="D3" s="2"/>
    </row>
    <row r="4" spans="1:4" x14ac:dyDescent="0.2">
      <c r="D4" s="2" t="s">
        <v>87</v>
      </c>
    </row>
    <row r="5" spans="1:4" x14ac:dyDescent="0.2">
      <c r="D5" s="2"/>
    </row>
    <row r="6" spans="1:4" x14ac:dyDescent="0.2">
      <c r="D6" s="2"/>
    </row>
    <row r="8" spans="1:4" x14ac:dyDescent="0.2">
      <c r="A8" s="85"/>
      <c r="B8" s="7" t="s">
        <v>126</v>
      </c>
      <c r="C8" s="8"/>
      <c r="D8" s="7" t="s">
        <v>123</v>
      </c>
    </row>
    <row r="9" spans="1:4" x14ac:dyDescent="0.2">
      <c r="A9" s="85"/>
      <c r="B9" s="9" t="s">
        <v>92</v>
      </c>
      <c r="C9" s="6"/>
      <c r="D9" s="9" t="s">
        <v>88</v>
      </c>
    </row>
    <row r="10" spans="1:4" x14ac:dyDescent="0.2">
      <c r="A10" s="24" t="s">
        <v>24</v>
      </c>
      <c r="B10" s="24"/>
      <c r="C10" s="28"/>
      <c r="D10" s="24"/>
    </row>
    <row r="11" spans="1:4" x14ac:dyDescent="0.2">
      <c r="A11" s="25" t="s">
        <v>25</v>
      </c>
      <c r="B11" s="10">
        <v>149843</v>
      </c>
      <c r="C11" s="11"/>
      <c r="D11" s="10">
        <v>202097</v>
      </c>
    </row>
    <row r="12" spans="1:4" x14ac:dyDescent="0.2">
      <c r="A12" s="25" t="s">
        <v>26</v>
      </c>
      <c r="B12" s="10">
        <v>9282</v>
      </c>
      <c r="C12" s="11"/>
      <c r="D12" s="10">
        <v>12777</v>
      </c>
    </row>
    <row r="13" spans="1:4" x14ac:dyDescent="0.2">
      <c r="A13" s="25" t="s">
        <v>27</v>
      </c>
      <c r="B13" s="10">
        <v>218841</v>
      </c>
      <c r="C13" s="11"/>
      <c r="D13" s="10">
        <v>56136</v>
      </c>
    </row>
    <row r="14" spans="1:4" x14ac:dyDescent="0.2">
      <c r="A14" s="25" t="s">
        <v>28</v>
      </c>
      <c r="B14" s="10">
        <v>30575</v>
      </c>
      <c r="C14" s="11"/>
      <c r="D14" s="10">
        <v>31763</v>
      </c>
    </row>
    <row r="15" spans="1:4" x14ac:dyDescent="0.2">
      <c r="A15" s="25" t="s">
        <v>29</v>
      </c>
      <c r="B15" s="10">
        <v>605618</v>
      </c>
      <c r="C15" s="11"/>
      <c r="D15" s="10">
        <v>629906</v>
      </c>
    </row>
    <row r="16" spans="1:4" x14ac:dyDescent="0.2">
      <c r="A16" s="25" t="s">
        <v>30</v>
      </c>
      <c r="B16" s="10">
        <v>25623</v>
      </c>
      <c r="C16" s="11"/>
      <c r="D16" s="10">
        <v>19371</v>
      </c>
    </row>
    <row r="17" spans="1:4" x14ac:dyDescent="0.2">
      <c r="A17" s="25" t="s">
        <v>31</v>
      </c>
      <c r="B17" s="10">
        <v>45792</v>
      </c>
      <c r="C17" s="11"/>
      <c r="D17" s="10">
        <v>39206</v>
      </c>
    </row>
    <row r="18" spans="1:4" x14ac:dyDescent="0.2">
      <c r="A18" s="25" t="s">
        <v>32</v>
      </c>
      <c r="B18" s="10">
        <v>2900</v>
      </c>
      <c r="C18" s="11"/>
      <c r="D18" s="10">
        <v>2817</v>
      </c>
    </row>
    <row r="19" spans="1:4" x14ac:dyDescent="0.2">
      <c r="A19" s="25" t="s">
        <v>33</v>
      </c>
      <c r="B19" s="10">
        <v>13283</v>
      </c>
      <c r="C19" s="11"/>
      <c r="D19" s="10">
        <v>18881</v>
      </c>
    </row>
    <row r="20" spans="1:4" x14ac:dyDescent="0.2">
      <c r="A20" s="25" t="s">
        <v>34</v>
      </c>
      <c r="B20" s="10">
        <v>80884</v>
      </c>
      <c r="C20" s="11"/>
      <c r="D20" s="10">
        <v>56181</v>
      </c>
    </row>
    <row r="21" spans="1:4" ht="13.5" thickBot="1" x14ac:dyDescent="0.25">
      <c r="A21" s="24" t="s">
        <v>35</v>
      </c>
      <c r="B21" s="12">
        <f>SUM(B11:B20)</f>
        <v>1182641</v>
      </c>
      <c r="C21" s="13"/>
      <c r="D21" s="12">
        <f>SUM(D11:D20)</f>
        <v>1069135</v>
      </c>
    </row>
    <row r="22" spans="1:4" ht="13.5" thickTop="1" x14ac:dyDescent="0.2">
      <c r="A22" s="24" t="s">
        <v>0</v>
      </c>
      <c r="B22" s="26"/>
      <c r="C22" s="29"/>
      <c r="D22" s="27"/>
    </row>
    <row r="23" spans="1:4" x14ac:dyDescent="0.2">
      <c r="A23" s="24" t="s">
        <v>36</v>
      </c>
      <c r="B23" s="26"/>
      <c r="C23" s="29"/>
      <c r="D23" s="27"/>
    </row>
    <row r="24" spans="1:4" x14ac:dyDescent="0.2">
      <c r="A24" s="25" t="s">
        <v>37</v>
      </c>
      <c r="B24" s="10">
        <v>752449</v>
      </c>
      <c r="C24" s="11"/>
      <c r="D24" s="10">
        <v>660057</v>
      </c>
    </row>
    <row r="25" spans="1:4" x14ac:dyDescent="0.2">
      <c r="A25" s="25" t="s">
        <v>38</v>
      </c>
      <c r="B25" s="10">
        <v>58952</v>
      </c>
      <c r="C25" s="11"/>
      <c r="D25" s="10">
        <v>63725</v>
      </c>
    </row>
    <row r="26" spans="1:4" x14ac:dyDescent="0.2">
      <c r="A26" s="25" t="s">
        <v>39</v>
      </c>
      <c r="B26" s="10">
        <v>137523</v>
      </c>
      <c r="C26" s="11"/>
      <c r="D26" s="10">
        <v>142847</v>
      </c>
    </row>
    <row r="27" spans="1:4" x14ac:dyDescent="0.2">
      <c r="A27" s="25" t="s">
        <v>40</v>
      </c>
      <c r="B27" s="10">
        <v>23070</v>
      </c>
      <c r="C27" s="11"/>
      <c r="D27" s="10">
        <v>25660</v>
      </c>
    </row>
    <row r="28" spans="1:4" x14ac:dyDescent="0.2">
      <c r="A28" s="25" t="s">
        <v>41</v>
      </c>
      <c r="B28" s="10">
        <v>23770</v>
      </c>
      <c r="C28" s="11"/>
      <c r="D28" s="10">
        <v>0</v>
      </c>
    </row>
    <row r="29" spans="1:4" x14ac:dyDescent="0.2">
      <c r="A29" s="25" t="s">
        <v>42</v>
      </c>
      <c r="B29" s="10">
        <v>81</v>
      </c>
      <c r="C29" s="11"/>
      <c r="D29" s="10">
        <v>71</v>
      </c>
    </row>
    <row r="30" spans="1:4" x14ac:dyDescent="0.2">
      <c r="A30" s="25" t="s">
        <v>43</v>
      </c>
      <c r="B30" s="10">
        <v>10360</v>
      </c>
      <c r="C30" s="11"/>
      <c r="D30" s="10">
        <v>9745</v>
      </c>
    </row>
    <row r="31" spans="1:4" ht="13.5" thickBot="1" x14ac:dyDescent="0.25">
      <c r="A31" s="24" t="s">
        <v>44</v>
      </c>
      <c r="B31" s="12">
        <f>SUM(B24:B30)</f>
        <v>1006205</v>
      </c>
      <c r="C31" s="13"/>
      <c r="D31" s="12">
        <f>SUM(D24:D30)</f>
        <v>902105</v>
      </c>
    </row>
    <row r="32" spans="1:4" ht="13.5" thickTop="1" x14ac:dyDescent="0.2">
      <c r="A32" s="24" t="s">
        <v>0</v>
      </c>
      <c r="B32" s="26"/>
      <c r="C32" s="29"/>
      <c r="D32" s="27"/>
    </row>
    <row r="33" spans="1:4" x14ac:dyDescent="0.2">
      <c r="A33" s="24" t="s">
        <v>45</v>
      </c>
      <c r="B33" s="26"/>
      <c r="C33" s="29"/>
      <c r="D33" s="27"/>
    </row>
    <row r="34" spans="1:4" x14ac:dyDescent="0.2">
      <c r="A34" s="25" t="s">
        <v>46</v>
      </c>
      <c r="B34" s="10">
        <v>332814</v>
      </c>
      <c r="C34" s="11"/>
      <c r="D34" s="10">
        <v>332814</v>
      </c>
    </row>
    <row r="35" spans="1:4" x14ac:dyDescent="0.2">
      <c r="A35" s="25" t="s">
        <v>47</v>
      </c>
      <c r="B35" s="10">
        <v>21116</v>
      </c>
      <c r="C35" s="11"/>
      <c r="D35" s="10">
        <v>21116</v>
      </c>
    </row>
    <row r="36" spans="1:4" ht="25.5" x14ac:dyDescent="0.2">
      <c r="A36" s="25" t="s">
        <v>117</v>
      </c>
      <c r="B36" s="10">
        <v>-741</v>
      </c>
      <c r="C36" s="11"/>
      <c r="D36" s="10">
        <v>-1092</v>
      </c>
    </row>
    <row r="37" spans="1:4" x14ac:dyDescent="0.2">
      <c r="A37" s="25" t="s">
        <v>48</v>
      </c>
      <c r="B37" s="14">
        <v>-177448</v>
      </c>
      <c r="C37" s="11"/>
      <c r="D37" s="14">
        <v>-186584</v>
      </c>
    </row>
    <row r="38" spans="1:4" x14ac:dyDescent="0.2">
      <c r="A38" s="24" t="s">
        <v>49</v>
      </c>
      <c r="B38" s="16">
        <f>SUM(B34:B37)</f>
        <v>175741</v>
      </c>
      <c r="C38" s="13"/>
      <c r="D38" s="16">
        <f>SUM(D34:D37)</f>
        <v>166254</v>
      </c>
    </row>
    <row r="39" spans="1:4" x14ac:dyDescent="0.2">
      <c r="A39" s="24" t="s">
        <v>0</v>
      </c>
      <c r="B39" s="10"/>
      <c r="C39" s="11"/>
      <c r="D39" s="10"/>
    </row>
    <row r="40" spans="1:4" x14ac:dyDescent="0.2">
      <c r="A40" s="25" t="s">
        <v>50</v>
      </c>
      <c r="B40" s="10">
        <v>695</v>
      </c>
      <c r="C40" s="11"/>
      <c r="D40" s="10">
        <v>776</v>
      </c>
    </row>
    <row r="41" spans="1:4" x14ac:dyDescent="0.2">
      <c r="A41" s="24" t="s">
        <v>51</v>
      </c>
      <c r="B41" s="17">
        <f>B38+B40</f>
        <v>176436</v>
      </c>
      <c r="C41" s="13"/>
      <c r="D41" s="17">
        <f>D38+D40</f>
        <v>167030</v>
      </c>
    </row>
    <row r="42" spans="1:4" ht="13.5" thickBot="1" x14ac:dyDescent="0.25">
      <c r="A42" s="24" t="s">
        <v>52</v>
      </c>
      <c r="B42" s="12">
        <f>B31+B41</f>
        <v>1182641</v>
      </c>
      <c r="C42" s="13"/>
      <c r="D42" s="12">
        <f>D31+D41</f>
        <v>1069135</v>
      </c>
    </row>
    <row r="43" spans="1:4" ht="13.5" thickTop="1" x14ac:dyDescent="0.2"/>
    <row r="52" spans="1:4" x14ac:dyDescent="0.2">
      <c r="A52" s="20" t="s">
        <v>89</v>
      </c>
      <c r="D52" s="20" t="s">
        <v>90</v>
      </c>
    </row>
    <row r="53" spans="1:4" x14ac:dyDescent="0.2">
      <c r="A53" s="21" t="s">
        <v>130</v>
      </c>
      <c r="D53" s="21" t="s">
        <v>132</v>
      </c>
    </row>
    <row r="54" spans="1:4" x14ac:dyDescent="0.2">
      <c r="A54" s="22" t="s">
        <v>131</v>
      </c>
      <c r="D54" s="23" t="s">
        <v>133</v>
      </c>
    </row>
  </sheetData>
  <mergeCells count="1">
    <mergeCell ref="A8:A9"/>
  </mergeCells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view="pageBreakPreview" zoomScale="80" zoomScaleNormal="80" zoomScaleSheetLayoutView="80" workbookViewId="0">
      <selection activeCell="D4" sqref="D4"/>
    </sheetView>
  </sheetViews>
  <sheetFormatPr defaultRowHeight="12.75" x14ac:dyDescent="0.2"/>
  <cols>
    <col min="1" max="1" width="61.7109375" style="3" customWidth="1"/>
    <col min="2" max="2" width="24.28515625" style="3" customWidth="1"/>
    <col min="3" max="3" width="2.140625" style="4" customWidth="1"/>
    <col min="4" max="4" width="24.28515625" style="3" customWidth="1"/>
    <col min="5" max="16384" width="9.140625" style="3"/>
  </cols>
  <sheetData>
    <row r="1" spans="1:6" x14ac:dyDescent="0.2">
      <c r="D1" s="1" t="s">
        <v>91</v>
      </c>
      <c r="F1" s="1"/>
    </row>
    <row r="2" spans="1:6" x14ac:dyDescent="0.2">
      <c r="D2" s="2" t="s">
        <v>101</v>
      </c>
      <c r="F2" s="2"/>
    </row>
    <row r="3" spans="1:6" x14ac:dyDescent="0.2">
      <c r="D3" s="2" t="s">
        <v>136</v>
      </c>
      <c r="F3" s="2"/>
    </row>
    <row r="4" spans="1:6" x14ac:dyDescent="0.2">
      <c r="D4" s="2"/>
      <c r="F4" s="2"/>
    </row>
    <row r="5" spans="1:6" x14ac:dyDescent="0.2">
      <c r="D5" s="2" t="s">
        <v>87</v>
      </c>
      <c r="F5" s="2"/>
    </row>
    <row r="7" spans="1:6" x14ac:dyDescent="0.2">
      <c r="A7" s="34"/>
      <c r="B7" s="33"/>
      <c r="C7" s="33"/>
      <c r="D7" s="33"/>
    </row>
    <row r="8" spans="1:6" x14ac:dyDescent="0.2">
      <c r="A8" s="34"/>
      <c r="B8" s="35"/>
      <c r="C8" s="35"/>
      <c r="D8" s="35"/>
    </row>
    <row r="9" spans="1:6" ht="38.25" x14ac:dyDescent="0.2">
      <c r="A9" s="34"/>
      <c r="B9" s="36" t="s">
        <v>134</v>
      </c>
      <c r="C9" s="37"/>
      <c r="D9" s="36" t="s">
        <v>135</v>
      </c>
    </row>
    <row r="10" spans="1:6" x14ac:dyDescent="0.2">
      <c r="A10" s="34"/>
      <c r="B10" s="70" t="s">
        <v>92</v>
      </c>
      <c r="C10" s="71"/>
      <c r="D10" s="70" t="s">
        <v>92</v>
      </c>
    </row>
    <row r="11" spans="1:6" x14ac:dyDescent="0.2">
      <c r="A11" s="25" t="s">
        <v>1</v>
      </c>
      <c r="B11" s="73">
        <v>75115</v>
      </c>
      <c r="C11" s="74"/>
      <c r="D11" s="73">
        <v>64278</v>
      </c>
    </row>
    <row r="12" spans="1:6" x14ac:dyDescent="0.2">
      <c r="A12" s="25" t="s">
        <v>2</v>
      </c>
      <c r="B12" s="73">
        <v>-46553</v>
      </c>
      <c r="C12" s="74"/>
      <c r="D12" s="73">
        <v>-38305</v>
      </c>
    </row>
    <row r="13" spans="1:6" x14ac:dyDescent="0.2">
      <c r="A13" s="24" t="s">
        <v>3</v>
      </c>
      <c r="B13" s="75">
        <f>SUM(B11:B12)</f>
        <v>28562</v>
      </c>
      <c r="C13" s="74"/>
      <c r="D13" s="75">
        <f>SUM(D11:D12)</f>
        <v>25973</v>
      </c>
    </row>
    <row r="14" spans="1:6" x14ac:dyDescent="0.2">
      <c r="A14" s="24" t="s">
        <v>0</v>
      </c>
      <c r="B14" s="76"/>
      <c r="C14" s="74"/>
      <c r="D14" s="76"/>
    </row>
    <row r="15" spans="1:6" x14ac:dyDescent="0.2">
      <c r="A15" s="25" t="s">
        <v>4</v>
      </c>
      <c r="B15" s="73">
        <v>5705</v>
      </c>
      <c r="C15" s="74"/>
      <c r="D15" s="73">
        <v>4056</v>
      </c>
    </row>
    <row r="16" spans="1:6" x14ac:dyDescent="0.2">
      <c r="A16" s="25" t="s">
        <v>5</v>
      </c>
      <c r="B16" s="73">
        <v>-1163</v>
      </c>
      <c r="C16" s="74"/>
      <c r="D16" s="73">
        <v>-1043</v>
      </c>
    </row>
    <row r="17" spans="1:4" x14ac:dyDescent="0.2">
      <c r="A17" s="24" t="s">
        <v>6</v>
      </c>
      <c r="B17" s="75">
        <f>SUM(B15:B16)</f>
        <v>4542</v>
      </c>
      <c r="C17" s="74"/>
      <c r="D17" s="75">
        <f>SUM(D15:D16)</f>
        <v>3013</v>
      </c>
    </row>
    <row r="18" spans="1:4" x14ac:dyDescent="0.2">
      <c r="A18" s="24" t="s">
        <v>0</v>
      </c>
      <c r="B18" s="76"/>
      <c r="C18" s="74"/>
      <c r="D18" s="76"/>
    </row>
    <row r="19" spans="1:4" ht="38.25" x14ac:dyDescent="0.2">
      <c r="A19" s="25" t="s">
        <v>7</v>
      </c>
      <c r="B19" s="73">
        <v>7126</v>
      </c>
      <c r="C19" s="73"/>
      <c r="D19" s="73">
        <v>22924</v>
      </c>
    </row>
    <row r="20" spans="1:4" ht="12.75" customHeight="1" x14ac:dyDescent="0.2">
      <c r="A20" s="25" t="s">
        <v>109</v>
      </c>
      <c r="B20" s="73">
        <v>248</v>
      </c>
      <c r="C20" s="73"/>
      <c r="D20" s="73">
        <v>-47</v>
      </c>
    </row>
    <row r="21" spans="1:4" ht="25.5" x14ac:dyDescent="0.2">
      <c r="A21" s="25" t="s">
        <v>107</v>
      </c>
      <c r="B21" s="73">
        <v>134</v>
      </c>
      <c r="C21" s="73"/>
      <c r="D21" s="73">
        <v>-1114</v>
      </c>
    </row>
    <row r="22" spans="1:4" x14ac:dyDescent="0.2">
      <c r="A22" s="25" t="s">
        <v>106</v>
      </c>
      <c r="B22" s="73">
        <v>1180</v>
      </c>
      <c r="C22" s="73"/>
      <c r="D22" s="73">
        <v>-11328</v>
      </c>
    </row>
    <row r="23" spans="1:4" x14ac:dyDescent="0.2">
      <c r="A23" s="67" t="s">
        <v>102</v>
      </c>
      <c r="B23" s="73">
        <v>0</v>
      </c>
      <c r="C23" s="73"/>
      <c r="D23" s="73">
        <v>6163</v>
      </c>
    </row>
    <row r="24" spans="1:4" x14ac:dyDescent="0.2">
      <c r="A24" s="25" t="s">
        <v>8</v>
      </c>
      <c r="B24" s="73">
        <v>981</v>
      </c>
      <c r="C24" s="73"/>
      <c r="D24" s="73">
        <v>2496</v>
      </c>
    </row>
    <row r="25" spans="1:4" x14ac:dyDescent="0.2">
      <c r="A25" s="24" t="s">
        <v>9</v>
      </c>
      <c r="B25" s="77">
        <f>SUM(B19:B24)</f>
        <v>9669</v>
      </c>
      <c r="C25" s="78"/>
      <c r="D25" s="77">
        <f>SUM(D19:D24)</f>
        <v>19094</v>
      </c>
    </row>
    <row r="26" spans="1:4" x14ac:dyDescent="0.2">
      <c r="A26" s="24" t="s">
        <v>0</v>
      </c>
      <c r="B26" s="76"/>
      <c r="C26" s="74"/>
      <c r="D26" s="76"/>
    </row>
    <row r="27" spans="1:4" x14ac:dyDescent="0.2">
      <c r="A27" s="25" t="s">
        <v>10</v>
      </c>
      <c r="B27" s="73">
        <v>-2513</v>
      </c>
      <c r="C27" s="73"/>
      <c r="D27" s="73">
        <v>-11022</v>
      </c>
    </row>
    <row r="28" spans="1:4" x14ac:dyDescent="0.2">
      <c r="A28" s="25" t="s">
        <v>11</v>
      </c>
      <c r="B28" s="73">
        <v>-25499</v>
      </c>
      <c r="C28" s="73"/>
      <c r="D28" s="73">
        <v>-19897</v>
      </c>
    </row>
    <row r="29" spans="1:4" x14ac:dyDescent="0.2">
      <c r="A29" s="24" t="s">
        <v>12</v>
      </c>
      <c r="B29" s="77">
        <f>SUM(B27:B28)</f>
        <v>-28012</v>
      </c>
      <c r="C29" s="78"/>
      <c r="D29" s="77">
        <f>SUM(D27:D28)</f>
        <v>-30919</v>
      </c>
    </row>
    <row r="30" spans="1:4" x14ac:dyDescent="0.2">
      <c r="A30" s="24" t="s">
        <v>0</v>
      </c>
      <c r="B30" s="76"/>
      <c r="C30" s="74"/>
      <c r="D30" s="76"/>
    </row>
    <row r="31" spans="1:4" x14ac:dyDescent="0.2">
      <c r="A31" s="24" t="s">
        <v>13</v>
      </c>
      <c r="B31" s="78">
        <f>B13+B17+B25+B29</f>
        <v>14761</v>
      </c>
      <c r="C31" s="78"/>
      <c r="D31" s="78">
        <f>D13+D17+D25+D29</f>
        <v>17161</v>
      </c>
    </row>
    <row r="32" spans="1:4" x14ac:dyDescent="0.2">
      <c r="A32" s="25" t="s">
        <v>111</v>
      </c>
      <c r="B32" s="73">
        <v>-5608</v>
      </c>
      <c r="C32" s="73"/>
      <c r="D32" s="73">
        <v>-7155</v>
      </c>
    </row>
    <row r="33" spans="1:4" x14ac:dyDescent="0.2">
      <c r="A33" s="24" t="s">
        <v>114</v>
      </c>
      <c r="B33" s="77">
        <f>SUM(B31:B32)</f>
        <v>9153</v>
      </c>
      <c r="C33" s="78"/>
      <c r="D33" s="77">
        <f>SUM(D31:D32)</f>
        <v>10006</v>
      </c>
    </row>
    <row r="34" spans="1:4" x14ac:dyDescent="0.2">
      <c r="A34" s="24" t="s">
        <v>0</v>
      </c>
      <c r="B34" s="76"/>
      <c r="C34" s="74"/>
      <c r="D34" s="76"/>
    </row>
    <row r="35" spans="1:4" x14ac:dyDescent="0.2">
      <c r="A35" s="24" t="s">
        <v>14</v>
      </c>
      <c r="B35" s="76"/>
      <c r="C35" s="74"/>
      <c r="D35" s="76"/>
    </row>
    <row r="36" spans="1:4" x14ac:dyDescent="0.2">
      <c r="A36" s="25" t="s">
        <v>15</v>
      </c>
      <c r="B36" s="73">
        <f>B33-B37</f>
        <v>9136</v>
      </c>
      <c r="C36" s="73"/>
      <c r="D36" s="73">
        <f>D33-D37</f>
        <v>9966</v>
      </c>
    </row>
    <row r="37" spans="1:4" x14ac:dyDescent="0.2">
      <c r="A37" s="25" t="s">
        <v>16</v>
      </c>
      <c r="B37" s="73">
        <v>17</v>
      </c>
      <c r="C37" s="73"/>
      <c r="D37" s="73">
        <v>40</v>
      </c>
    </row>
    <row r="38" spans="1:4" x14ac:dyDescent="0.2">
      <c r="A38" s="25" t="s">
        <v>0</v>
      </c>
      <c r="B38" s="77">
        <f>SUM(B36:B37)</f>
        <v>9153</v>
      </c>
      <c r="C38" s="78"/>
      <c r="D38" s="77">
        <f>SUM(D36:D37)</f>
        <v>10006</v>
      </c>
    </row>
    <row r="39" spans="1:4" x14ac:dyDescent="0.2">
      <c r="A39" s="24" t="s">
        <v>17</v>
      </c>
      <c r="B39" s="79"/>
      <c r="C39" s="74"/>
      <c r="D39" s="79"/>
    </row>
    <row r="40" spans="1:4" ht="25.5" x14ac:dyDescent="0.2">
      <c r="A40" s="32" t="s">
        <v>18</v>
      </c>
      <c r="B40" s="79"/>
      <c r="C40" s="74"/>
      <c r="D40" s="76"/>
    </row>
    <row r="41" spans="1:4" ht="25.5" x14ac:dyDescent="0.2">
      <c r="A41" s="25" t="s">
        <v>19</v>
      </c>
      <c r="B41" s="79"/>
      <c r="C41" s="74"/>
      <c r="D41" s="76"/>
    </row>
    <row r="42" spans="1:4" ht="25.5" x14ac:dyDescent="0.2">
      <c r="A42" s="25" t="s">
        <v>20</v>
      </c>
      <c r="B42" s="73">
        <v>485</v>
      </c>
      <c r="C42" s="73"/>
      <c r="D42" s="73">
        <v>2650</v>
      </c>
    </row>
    <row r="43" spans="1:4" ht="38.25" x14ac:dyDescent="0.2">
      <c r="A43" s="72" t="s">
        <v>119</v>
      </c>
      <c r="B43" s="73">
        <v>-134</v>
      </c>
      <c r="C43" s="73"/>
      <c r="D43" s="73">
        <v>1113.7330000000002</v>
      </c>
    </row>
    <row r="44" spans="1:4" ht="25.5" x14ac:dyDescent="0.2">
      <c r="A44" s="24" t="s">
        <v>21</v>
      </c>
      <c r="B44" s="77">
        <f>SUM(B42:B43)</f>
        <v>351</v>
      </c>
      <c r="C44" s="78"/>
      <c r="D44" s="77">
        <f>SUM(D42:D43)</f>
        <v>3763.7330000000002</v>
      </c>
    </row>
    <row r="45" spans="1:4" ht="13.5" thickBot="1" x14ac:dyDescent="0.25">
      <c r="A45" s="24" t="s">
        <v>22</v>
      </c>
      <c r="B45" s="80">
        <f>B38+B44</f>
        <v>9504</v>
      </c>
      <c r="C45" s="81"/>
      <c r="D45" s="80">
        <f>D38+D44</f>
        <v>13769.733</v>
      </c>
    </row>
    <row r="46" spans="1:4" ht="13.5" thickTop="1" x14ac:dyDescent="0.2">
      <c r="A46" s="24" t="s">
        <v>0</v>
      </c>
      <c r="B46" s="79"/>
      <c r="C46" s="74"/>
      <c r="D46" s="76"/>
    </row>
    <row r="47" spans="1:4" x14ac:dyDescent="0.2">
      <c r="A47" s="24" t="s">
        <v>23</v>
      </c>
      <c r="B47" s="79"/>
      <c r="C47" s="74"/>
      <c r="D47" s="76"/>
    </row>
    <row r="48" spans="1:4" x14ac:dyDescent="0.2">
      <c r="A48" s="25" t="s">
        <v>15</v>
      </c>
      <c r="B48" s="76">
        <f>B45-B49</f>
        <v>9487</v>
      </c>
      <c r="C48" s="74"/>
      <c r="D48" s="76">
        <f>D45-D49</f>
        <v>13729.733</v>
      </c>
    </row>
    <row r="49" spans="1:4" x14ac:dyDescent="0.2">
      <c r="A49" s="25" t="s">
        <v>16</v>
      </c>
      <c r="B49" s="82">
        <v>17</v>
      </c>
      <c r="C49" s="74"/>
      <c r="D49" s="82">
        <v>40</v>
      </c>
    </row>
    <row r="50" spans="1:4" ht="13.5" thickBot="1" x14ac:dyDescent="0.25">
      <c r="A50" s="25"/>
      <c r="B50" s="83">
        <f>SUM(B48:B49)</f>
        <v>9504</v>
      </c>
      <c r="C50" s="74"/>
      <c r="D50" s="83">
        <f>SUM(D48:D49)</f>
        <v>13769.733</v>
      </c>
    </row>
    <row r="51" spans="1:4" ht="13.5" thickTop="1" x14ac:dyDescent="0.2">
      <c r="A51" s="25" t="s">
        <v>0</v>
      </c>
      <c r="B51" s="26"/>
      <c r="C51" s="29"/>
      <c r="D51" s="27"/>
    </row>
    <row r="52" spans="1:4" x14ac:dyDescent="0.2">
      <c r="B52" s="15"/>
      <c r="C52" s="38"/>
      <c r="D52" s="15"/>
    </row>
    <row r="55" spans="1:4" x14ac:dyDescent="0.2">
      <c r="A55" s="20" t="s">
        <v>89</v>
      </c>
      <c r="D55" s="20" t="s">
        <v>90</v>
      </c>
    </row>
    <row r="56" spans="1:4" x14ac:dyDescent="0.2">
      <c r="A56" s="21" t="s">
        <v>130</v>
      </c>
      <c r="D56" s="21" t="s">
        <v>132</v>
      </c>
    </row>
    <row r="57" spans="1:4" x14ac:dyDescent="0.2">
      <c r="A57" s="22" t="s">
        <v>131</v>
      </c>
      <c r="D57" s="23" t="s">
        <v>133</v>
      </c>
    </row>
  </sheetData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BreakPreview" zoomScale="80" zoomScaleNormal="80" zoomScaleSheetLayoutView="80" workbookViewId="0">
      <selection activeCell="D4" sqref="D4"/>
    </sheetView>
  </sheetViews>
  <sheetFormatPr defaultRowHeight="12.75" x14ac:dyDescent="0.2"/>
  <cols>
    <col min="1" max="1" width="68.42578125" style="3" customWidth="1"/>
    <col min="2" max="2" width="24.5703125" style="3" customWidth="1"/>
    <col min="3" max="3" width="2.42578125" style="4" customWidth="1"/>
    <col min="4" max="4" width="24.28515625" style="3" customWidth="1"/>
    <col min="5" max="10" width="9.140625" style="3"/>
    <col min="11" max="11" width="11.42578125" style="3" bestFit="1" customWidth="1"/>
    <col min="12" max="12" width="12.85546875" style="3" bestFit="1" customWidth="1"/>
    <col min="13" max="16384" width="9.140625" style="3"/>
  </cols>
  <sheetData>
    <row r="1" spans="1:4" x14ac:dyDescent="0.2">
      <c r="D1" s="1" t="s">
        <v>91</v>
      </c>
    </row>
    <row r="2" spans="1:4" x14ac:dyDescent="0.2">
      <c r="D2" s="2" t="s">
        <v>103</v>
      </c>
    </row>
    <row r="3" spans="1:4" x14ac:dyDescent="0.2">
      <c r="D3" s="84" t="s">
        <v>136</v>
      </c>
    </row>
    <row r="4" spans="1:4" x14ac:dyDescent="0.2">
      <c r="D4" s="39"/>
    </row>
    <row r="5" spans="1:4" x14ac:dyDescent="0.2">
      <c r="D5" s="2" t="s">
        <v>87</v>
      </c>
    </row>
    <row r="8" spans="1:4" ht="38.25" x14ac:dyDescent="0.2">
      <c r="A8" s="34"/>
      <c r="B8" s="36" t="s">
        <v>134</v>
      </c>
      <c r="C8" s="37"/>
      <c r="D8" s="36" t="s">
        <v>135</v>
      </c>
    </row>
    <row r="9" spans="1:4" x14ac:dyDescent="0.2">
      <c r="A9" s="34"/>
      <c r="B9" s="70" t="s">
        <v>92</v>
      </c>
      <c r="C9" s="71"/>
      <c r="D9" s="70" t="s">
        <v>92</v>
      </c>
    </row>
    <row r="10" spans="1:4" x14ac:dyDescent="0.2">
      <c r="A10" s="24" t="s">
        <v>53</v>
      </c>
      <c r="B10" s="24"/>
      <c r="C10" s="28"/>
      <c r="D10" s="25"/>
    </row>
    <row r="11" spans="1:4" x14ac:dyDescent="0.2">
      <c r="A11" s="25" t="s">
        <v>54</v>
      </c>
      <c r="B11" s="40">
        <v>61741</v>
      </c>
      <c r="C11" s="29"/>
      <c r="D11" s="40">
        <v>45404</v>
      </c>
    </row>
    <row r="12" spans="1:4" x14ac:dyDescent="0.2">
      <c r="A12" s="25" t="s">
        <v>55</v>
      </c>
      <c r="B12" s="40">
        <v>-42041</v>
      </c>
      <c r="C12" s="29"/>
      <c r="D12" s="40">
        <v>-32291</v>
      </c>
    </row>
    <row r="13" spans="1:4" x14ac:dyDescent="0.2">
      <c r="A13" s="25" t="s">
        <v>56</v>
      </c>
      <c r="B13" s="40">
        <v>5687</v>
      </c>
      <c r="C13" s="29"/>
      <c r="D13" s="40">
        <v>3931</v>
      </c>
    </row>
    <row r="14" spans="1:4" x14ac:dyDescent="0.2">
      <c r="A14" s="25" t="s">
        <v>57</v>
      </c>
      <c r="B14" s="40">
        <v>-1163</v>
      </c>
      <c r="C14" s="29"/>
      <c r="D14" s="40">
        <v>-1043</v>
      </c>
    </row>
    <row r="15" spans="1:4" ht="38.25" x14ac:dyDescent="0.2">
      <c r="A15" s="25" t="s">
        <v>58</v>
      </c>
      <c r="B15" s="40">
        <v>6078</v>
      </c>
      <c r="C15" s="29"/>
      <c r="D15" s="40">
        <v>615</v>
      </c>
    </row>
    <row r="16" spans="1:4" x14ac:dyDescent="0.2">
      <c r="A16" s="25" t="s">
        <v>100</v>
      </c>
      <c r="B16" s="40">
        <v>-1187</v>
      </c>
      <c r="C16" s="29"/>
      <c r="D16" s="40">
        <v>2575</v>
      </c>
    </row>
    <row r="17" spans="1:4" x14ac:dyDescent="0.2">
      <c r="A17" s="25" t="s">
        <v>59</v>
      </c>
      <c r="B17" s="40">
        <v>1234</v>
      </c>
      <c r="C17" s="29"/>
      <c r="D17" s="40">
        <v>455</v>
      </c>
    </row>
    <row r="18" spans="1:4" x14ac:dyDescent="0.2">
      <c r="A18" s="25" t="s">
        <v>108</v>
      </c>
      <c r="B18" s="40">
        <v>-24971</v>
      </c>
      <c r="C18" s="29"/>
      <c r="D18" s="40">
        <v>-23009</v>
      </c>
    </row>
    <row r="19" spans="1:4" x14ac:dyDescent="0.2">
      <c r="A19" s="24" t="s">
        <v>0</v>
      </c>
      <c r="B19" s="27"/>
      <c r="C19" s="29"/>
      <c r="D19" s="27"/>
    </row>
    <row r="20" spans="1:4" x14ac:dyDescent="0.2">
      <c r="A20" s="24" t="s">
        <v>60</v>
      </c>
      <c r="B20" s="27"/>
      <c r="C20" s="29"/>
      <c r="D20" s="27"/>
    </row>
    <row r="21" spans="1:4" x14ac:dyDescent="0.2">
      <c r="A21" s="25" t="s">
        <v>26</v>
      </c>
      <c r="B21" s="40">
        <v>2690</v>
      </c>
      <c r="C21" s="40"/>
      <c r="D21" s="40">
        <v>7919</v>
      </c>
    </row>
    <row r="22" spans="1:4" x14ac:dyDescent="0.2">
      <c r="A22" s="25" t="s">
        <v>27</v>
      </c>
      <c r="B22" s="40">
        <v>-156810</v>
      </c>
      <c r="C22" s="40"/>
      <c r="D22" s="40">
        <v>-5529</v>
      </c>
    </row>
    <row r="23" spans="1:4" x14ac:dyDescent="0.2">
      <c r="A23" s="25" t="s">
        <v>29</v>
      </c>
      <c r="B23" s="40">
        <v>8370</v>
      </c>
      <c r="C23" s="40"/>
      <c r="D23" s="40">
        <v>21595</v>
      </c>
    </row>
    <row r="24" spans="1:4" x14ac:dyDescent="0.2">
      <c r="A24" s="66" t="s">
        <v>28</v>
      </c>
      <c r="B24" s="40">
        <v>-1863</v>
      </c>
      <c r="C24" s="40"/>
      <c r="D24" s="40">
        <v>-1153</v>
      </c>
    </row>
    <row r="25" spans="1:4" x14ac:dyDescent="0.2">
      <c r="A25" s="25" t="s">
        <v>34</v>
      </c>
      <c r="B25" s="40">
        <v>1161</v>
      </c>
      <c r="C25" s="40"/>
      <c r="D25" s="40">
        <v>-4407</v>
      </c>
    </row>
    <row r="26" spans="1:4" x14ac:dyDescent="0.2">
      <c r="A26" s="24" t="s">
        <v>0</v>
      </c>
      <c r="B26" s="27"/>
      <c r="C26" s="29"/>
      <c r="D26" s="27"/>
    </row>
    <row r="27" spans="1:4" x14ac:dyDescent="0.2">
      <c r="A27" s="24" t="s">
        <v>61</v>
      </c>
      <c r="B27" s="27"/>
      <c r="C27" s="29"/>
      <c r="D27" s="27"/>
    </row>
    <row r="28" spans="1:4" x14ac:dyDescent="0.2">
      <c r="A28" s="25" t="s">
        <v>37</v>
      </c>
      <c r="B28" s="40">
        <v>94337</v>
      </c>
      <c r="C28" s="40"/>
      <c r="D28" s="40">
        <v>-24617</v>
      </c>
    </row>
    <row r="29" spans="1:4" x14ac:dyDescent="0.2">
      <c r="A29" s="25" t="s">
        <v>38</v>
      </c>
      <c r="B29" s="40">
        <v>-5291</v>
      </c>
      <c r="C29" s="40"/>
      <c r="D29" s="40">
        <v>27482</v>
      </c>
    </row>
    <row r="30" spans="1:4" x14ac:dyDescent="0.2">
      <c r="A30" s="25" t="s">
        <v>62</v>
      </c>
      <c r="B30" s="40">
        <v>23770</v>
      </c>
      <c r="C30" s="40"/>
      <c r="D30" s="40">
        <v>-98117</v>
      </c>
    </row>
    <row r="31" spans="1:4" x14ac:dyDescent="0.2">
      <c r="A31" s="25" t="s">
        <v>43</v>
      </c>
      <c r="B31" s="41">
        <v>1424</v>
      </c>
      <c r="C31" s="40"/>
      <c r="D31" s="41">
        <v>870</v>
      </c>
    </row>
    <row r="32" spans="1:4" ht="25.5" x14ac:dyDescent="0.2">
      <c r="A32" s="24" t="s">
        <v>63</v>
      </c>
      <c r="B32" s="42">
        <f>SUM(B11:B31)</f>
        <v>-26834</v>
      </c>
      <c r="C32" s="29"/>
      <c r="D32" s="42">
        <f>SUM(D11:D31)</f>
        <v>-79320</v>
      </c>
    </row>
    <row r="33" spans="1:13" x14ac:dyDescent="0.2">
      <c r="A33" s="24" t="s">
        <v>0</v>
      </c>
      <c r="B33" s="27"/>
      <c r="C33" s="29"/>
      <c r="D33" s="27"/>
    </row>
    <row r="34" spans="1:13" x14ac:dyDescent="0.2">
      <c r="A34" s="25" t="s">
        <v>64</v>
      </c>
      <c r="B34" s="31">
        <v>0</v>
      </c>
      <c r="C34" s="30"/>
      <c r="D34" s="40">
        <v>-10</v>
      </c>
    </row>
    <row r="35" spans="1:13" x14ac:dyDescent="0.2">
      <c r="A35" s="24" t="s">
        <v>65</v>
      </c>
      <c r="B35" s="43">
        <f>SUM(B32:B34)</f>
        <v>-26834</v>
      </c>
      <c r="C35" s="13"/>
      <c r="D35" s="43">
        <f>SUM(D32:D34)</f>
        <v>-79330</v>
      </c>
    </row>
    <row r="36" spans="1:13" x14ac:dyDescent="0.2">
      <c r="A36" s="24" t="s">
        <v>0</v>
      </c>
      <c r="B36" s="27"/>
      <c r="C36" s="29"/>
      <c r="D36" s="27"/>
    </row>
    <row r="37" spans="1:13" x14ac:dyDescent="0.2">
      <c r="A37" s="24" t="s">
        <v>66</v>
      </c>
      <c r="B37" s="27"/>
      <c r="C37" s="29"/>
      <c r="D37" s="27"/>
    </row>
    <row r="38" spans="1:13" ht="25.5" x14ac:dyDescent="0.2">
      <c r="A38" s="25" t="s">
        <v>67</v>
      </c>
      <c r="B38" s="40">
        <v>1470</v>
      </c>
      <c r="C38" s="40"/>
      <c r="D38" s="40">
        <v>105000</v>
      </c>
      <c r="K38" s="64"/>
    </row>
    <row r="39" spans="1:13" ht="25.5" x14ac:dyDescent="0.2">
      <c r="A39" s="25" t="s">
        <v>68</v>
      </c>
      <c r="B39" s="40">
        <v>2560</v>
      </c>
      <c r="C39" s="40"/>
      <c r="D39" s="40">
        <v>7731</v>
      </c>
      <c r="K39" s="64"/>
    </row>
    <row r="40" spans="1:13" x14ac:dyDescent="0.2">
      <c r="A40" s="25" t="s">
        <v>118</v>
      </c>
      <c r="B40" s="40">
        <v>-10463</v>
      </c>
      <c r="C40" s="40"/>
      <c r="D40" s="40">
        <v>-2037</v>
      </c>
      <c r="K40" s="64"/>
    </row>
    <row r="41" spans="1:13" x14ac:dyDescent="0.2">
      <c r="A41" s="25" t="s">
        <v>69</v>
      </c>
      <c r="B41" s="40">
        <v>-15075</v>
      </c>
      <c r="C41" s="40"/>
      <c r="D41" s="40">
        <v>-13252</v>
      </c>
      <c r="K41" s="64"/>
    </row>
    <row r="42" spans="1:13" x14ac:dyDescent="0.2">
      <c r="A42" s="25" t="s">
        <v>70</v>
      </c>
      <c r="B42" s="68">
        <v>47</v>
      </c>
      <c r="C42" s="68"/>
      <c r="D42" s="68">
        <v>202</v>
      </c>
      <c r="K42" s="64"/>
    </row>
    <row r="43" spans="1:13" ht="25.5" x14ac:dyDescent="0.2">
      <c r="A43" s="24" t="s">
        <v>113</v>
      </c>
      <c r="B43" s="43">
        <f>SUM(B38:B42)</f>
        <v>-21461</v>
      </c>
      <c r="C43" s="13"/>
      <c r="D43" s="43">
        <f>SUM(D38:D42)</f>
        <v>97644</v>
      </c>
      <c r="K43" s="64"/>
      <c r="L43" s="15"/>
      <c r="M43" s="63"/>
    </row>
    <row r="44" spans="1:13" x14ac:dyDescent="0.2">
      <c r="A44" s="24" t="s">
        <v>0</v>
      </c>
      <c r="B44" s="27"/>
      <c r="C44" s="29"/>
      <c r="D44" s="27"/>
      <c r="K44" s="64"/>
    </row>
    <row r="45" spans="1:13" x14ac:dyDescent="0.2">
      <c r="A45" s="24" t="s">
        <v>71</v>
      </c>
      <c r="B45" s="27"/>
      <c r="C45" s="29"/>
      <c r="D45" s="27"/>
      <c r="K45" s="64"/>
    </row>
    <row r="46" spans="1:13" x14ac:dyDescent="0.2">
      <c r="A46" s="62" t="s">
        <v>110</v>
      </c>
      <c r="B46" s="27">
        <v>16</v>
      </c>
      <c r="C46" s="30"/>
      <c r="D46" s="40">
        <v>49958</v>
      </c>
      <c r="K46" s="65"/>
    </row>
    <row r="47" spans="1:13" x14ac:dyDescent="0.2">
      <c r="A47" s="25" t="s">
        <v>72</v>
      </c>
      <c r="B47" s="40">
        <v>-4689</v>
      </c>
      <c r="C47" s="40"/>
      <c r="D47" s="40">
        <v>-9336</v>
      </c>
      <c r="K47" s="64"/>
    </row>
    <row r="48" spans="1:13" x14ac:dyDescent="0.2">
      <c r="A48" s="25" t="s">
        <v>73</v>
      </c>
      <c r="B48" s="40">
        <v>-3012</v>
      </c>
      <c r="C48" s="40"/>
      <c r="D48" s="40">
        <v>0</v>
      </c>
      <c r="K48" s="64"/>
    </row>
    <row r="49" spans="1:13" x14ac:dyDescent="0.2">
      <c r="A49" s="69" t="s">
        <v>105</v>
      </c>
      <c r="B49" s="40">
        <v>0</v>
      </c>
      <c r="C49" s="40"/>
      <c r="D49" s="40">
        <v>-8</v>
      </c>
      <c r="K49" s="64"/>
    </row>
    <row r="50" spans="1:13" ht="25.5" x14ac:dyDescent="0.2">
      <c r="A50" s="24" t="s">
        <v>112</v>
      </c>
      <c r="B50" s="43">
        <f>SUM(B46:B49)</f>
        <v>-7685</v>
      </c>
      <c r="C50" s="13"/>
      <c r="D50" s="43">
        <f>SUM(D46:D49)</f>
        <v>40614</v>
      </c>
      <c r="K50" s="64"/>
    </row>
    <row r="51" spans="1:13" x14ac:dyDescent="0.2">
      <c r="A51" s="24" t="s">
        <v>0</v>
      </c>
      <c r="B51" s="27"/>
      <c r="C51" s="29"/>
      <c r="D51" s="27"/>
      <c r="K51" s="64"/>
    </row>
    <row r="52" spans="1:13" ht="12.75" customHeight="1" x14ac:dyDescent="0.2">
      <c r="A52" s="24" t="s">
        <v>99</v>
      </c>
      <c r="B52" s="40">
        <f>B35+B43+B50</f>
        <v>-55980</v>
      </c>
      <c r="C52" s="40"/>
      <c r="D52" s="40">
        <f>D35+D43+D50</f>
        <v>58928</v>
      </c>
      <c r="K52" s="64"/>
      <c r="L52" s="15"/>
      <c r="M52" s="63"/>
    </row>
    <row r="53" spans="1:13" ht="12.75" customHeight="1" x14ac:dyDescent="0.2">
      <c r="A53" s="25" t="s">
        <v>74</v>
      </c>
      <c r="B53" s="40">
        <v>3726</v>
      </c>
      <c r="C53" s="40"/>
      <c r="D53" s="40">
        <v>34678</v>
      </c>
      <c r="K53" s="64"/>
    </row>
    <row r="54" spans="1:13" ht="25.5" x14ac:dyDescent="0.2">
      <c r="A54" s="25" t="s">
        <v>116</v>
      </c>
      <c r="B54" s="40">
        <v>202097</v>
      </c>
      <c r="C54" s="40"/>
      <c r="D54" s="40">
        <v>88632</v>
      </c>
      <c r="K54" s="64"/>
    </row>
    <row r="55" spans="1:13" ht="13.5" thickBot="1" x14ac:dyDescent="0.25">
      <c r="A55" s="24" t="s">
        <v>115</v>
      </c>
      <c r="B55" s="44">
        <f>SUM(B52:B54)</f>
        <v>149843</v>
      </c>
      <c r="C55" s="13"/>
      <c r="D55" s="44">
        <f>SUM(D52:D54)</f>
        <v>182238</v>
      </c>
      <c r="K55" s="64"/>
    </row>
    <row r="56" spans="1:13" ht="13.5" thickTop="1" x14ac:dyDescent="0.2">
      <c r="A56" s="24" t="s">
        <v>0</v>
      </c>
      <c r="B56" s="24"/>
      <c r="C56" s="28"/>
      <c r="D56" s="25"/>
      <c r="K56" s="64"/>
    </row>
    <row r="57" spans="1:13" x14ac:dyDescent="0.2">
      <c r="K57" s="64"/>
    </row>
    <row r="58" spans="1:13" x14ac:dyDescent="0.2">
      <c r="K58" s="64"/>
    </row>
    <row r="59" spans="1:13" x14ac:dyDescent="0.2">
      <c r="K59" s="64"/>
    </row>
    <row r="60" spans="1:13" x14ac:dyDescent="0.2">
      <c r="K60" s="64"/>
    </row>
    <row r="61" spans="1:13" x14ac:dyDescent="0.2">
      <c r="A61" s="20" t="s">
        <v>89</v>
      </c>
      <c r="D61" s="20" t="s">
        <v>90</v>
      </c>
      <c r="K61" s="4"/>
    </row>
    <row r="62" spans="1:13" x14ac:dyDescent="0.2">
      <c r="A62" s="21" t="s">
        <v>130</v>
      </c>
      <c r="D62" s="21" t="s">
        <v>132</v>
      </c>
      <c r="K62" s="4"/>
    </row>
    <row r="63" spans="1:13" x14ac:dyDescent="0.2">
      <c r="A63" s="22" t="s">
        <v>131</v>
      </c>
      <c r="D63" s="23" t="s">
        <v>133</v>
      </c>
      <c r="K63" s="4"/>
    </row>
  </sheetData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view="pageBreakPreview" zoomScale="80" zoomScaleNormal="80" zoomScaleSheetLayoutView="80" workbookViewId="0">
      <selection activeCell="B17" sqref="B17"/>
    </sheetView>
  </sheetViews>
  <sheetFormatPr defaultRowHeight="12.75" x14ac:dyDescent="0.2"/>
  <cols>
    <col min="1" max="1" width="2.28515625" style="5" customWidth="1"/>
    <col min="2" max="2" width="65" style="5" customWidth="1"/>
    <col min="3" max="3" width="16.5703125" style="5" customWidth="1"/>
    <col min="4" max="4" width="15.42578125" style="5" customWidth="1"/>
    <col min="5" max="5" width="16.5703125" style="5" customWidth="1"/>
    <col min="6" max="6" width="15.42578125" style="5" customWidth="1"/>
    <col min="7" max="7" width="12.28515625" style="5" customWidth="1"/>
    <col min="8" max="8" width="16.5703125" style="5" customWidth="1"/>
    <col min="9" max="9" width="13.28515625" style="5" customWidth="1"/>
    <col min="10" max="16384" width="9.140625" style="5"/>
  </cols>
  <sheetData>
    <row r="1" spans="2:10" x14ac:dyDescent="0.2">
      <c r="I1" s="1" t="str">
        <f>[1]BS!D1</f>
        <v xml:space="preserve">АО «ForteBank» </v>
      </c>
    </row>
    <row r="2" spans="2:10" x14ac:dyDescent="0.2">
      <c r="I2" s="2" t="s">
        <v>137</v>
      </c>
    </row>
    <row r="3" spans="2:10" x14ac:dyDescent="0.2">
      <c r="I3" s="2"/>
    </row>
    <row r="4" spans="2:10" x14ac:dyDescent="0.2">
      <c r="I4" s="2" t="s">
        <v>87</v>
      </c>
    </row>
    <row r="5" spans="2:10" x14ac:dyDescent="0.2">
      <c r="I5" s="2"/>
    </row>
    <row r="6" spans="2:10" x14ac:dyDescent="0.2">
      <c r="I6" s="2"/>
    </row>
    <row r="7" spans="2:10" x14ac:dyDescent="0.2">
      <c r="B7" s="45"/>
      <c r="C7" s="87" t="s">
        <v>75</v>
      </c>
      <c r="D7" s="87"/>
      <c r="E7" s="87"/>
      <c r="F7" s="87"/>
      <c r="G7" s="87"/>
      <c r="H7" s="86"/>
      <c r="I7" s="86"/>
      <c r="J7" s="46"/>
    </row>
    <row r="8" spans="2:10" ht="83.25" customHeight="1" x14ac:dyDescent="0.2">
      <c r="B8" s="45"/>
      <c r="C8" s="36" t="s">
        <v>93</v>
      </c>
      <c r="D8" s="36" t="s">
        <v>47</v>
      </c>
      <c r="E8" s="37" t="s">
        <v>94</v>
      </c>
      <c r="F8" s="36" t="s">
        <v>95</v>
      </c>
      <c r="G8" s="37" t="s">
        <v>76</v>
      </c>
      <c r="H8" s="36" t="s">
        <v>96</v>
      </c>
      <c r="I8" s="36" t="s">
        <v>97</v>
      </c>
      <c r="J8" s="47"/>
    </row>
    <row r="9" spans="2:10" x14ac:dyDescent="0.2">
      <c r="B9" s="45" t="s">
        <v>124</v>
      </c>
      <c r="C9" s="53">
        <v>332814</v>
      </c>
      <c r="D9" s="53">
        <v>21116</v>
      </c>
      <c r="E9" s="53">
        <v>-1092</v>
      </c>
      <c r="F9" s="53">
        <v>-186584</v>
      </c>
      <c r="G9" s="53">
        <v>166254</v>
      </c>
      <c r="H9" s="53">
        <v>776</v>
      </c>
      <c r="I9" s="53">
        <v>167030</v>
      </c>
      <c r="J9" s="47"/>
    </row>
    <row r="10" spans="2:10" x14ac:dyDescent="0.2">
      <c r="B10" s="48" t="s">
        <v>122</v>
      </c>
      <c r="C10" s="54">
        <v>0</v>
      </c>
      <c r="D10" s="54">
        <v>0</v>
      </c>
      <c r="E10" s="54">
        <v>0</v>
      </c>
      <c r="F10" s="55">
        <f>PL!B36</f>
        <v>9136</v>
      </c>
      <c r="G10" s="55">
        <f>SUM(C10:F10)</f>
        <v>9136</v>
      </c>
      <c r="H10" s="55">
        <f>PL!B37</f>
        <v>17</v>
      </c>
      <c r="I10" s="55">
        <f>SUM(G10:H10)</f>
        <v>9153</v>
      </c>
      <c r="J10" s="47"/>
    </row>
    <row r="11" spans="2:10" x14ac:dyDescent="0.2">
      <c r="B11" s="45" t="s">
        <v>17</v>
      </c>
      <c r="C11" s="50"/>
      <c r="D11" s="50"/>
      <c r="E11" s="50"/>
      <c r="F11" s="50"/>
      <c r="G11" s="50"/>
      <c r="H11" s="50"/>
      <c r="I11" s="50"/>
      <c r="J11" s="47"/>
    </row>
    <row r="12" spans="2:10" ht="25.5" x14ac:dyDescent="0.2">
      <c r="B12" s="25" t="s">
        <v>120</v>
      </c>
      <c r="C12" s="56">
        <v>0</v>
      </c>
      <c r="D12" s="56">
        <v>0</v>
      </c>
      <c r="E12" s="56">
        <f>PL!B42</f>
        <v>485</v>
      </c>
      <c r="F12" s="56">
        <v>0</v>
      </c>
      <c r="G12" s="56">
        <f>SUM(C12:F12)</f>
        <v>485</v>
      </c>
      <c r="H12" s="56">
        <v>0</v>
      </c>
      <c r="I12" s="56">
        <f>SUM(G12:H12)</f>
        <v>485</v>
      </c>
      <c r="J12" s="47"/>
    </row>
    <row r="13" spans="2:10" ht="38.25" x14ac:dyDescent="0.2">
      <c r="B13" s="67" t="s">
        <v>104</v>
      </c>
      <c r="C13" s="56"/>
      <c r="D13" s="56"/>
      <c r="E13" s="56">
        <v>-134</v>
      </c>
      <c r="F13" s="56"/>
      <c r="G13" s="56">
        <f>SUM(C13:F13)</f>
        <v>-134</v>
      </c>
      <c r="H13" s="56"/>
      <c r="I13" s="56">
        <f>SUM(G13:H13)</f>
        <v>-134</v>
      </c>
      <c r="J13" s="47"/>
    </row>
    <row r="14" spans="2:10" ht="13.5" thickBot="1" x14ac:dyDescent="0.25">
      <c r="B14" s="45" t="s">
        <v>77</v>
      </c>
      <c r="C14" s="57">
        <f t="shared" ref="C14:I14" si="0">SUM(C12:C13)</f>
        <v>0</v>
      </c>
      <c r="D14" s="57">
        <f t="shared" si="0"/>
        <v>0</v>
      </c>
      <c r="E14" s="57">
        <f t="shared" si="0"/>
        <v>351</v>
      </c>
      <c r="F14" s="57">
        <f t="shared" si="0"/>
        <v>0</v>
      </c>
      <c r="G14" s="57">
        <f t="shared" si="0"/>
        <v>351</v>
      </c>
      <c r="H14" s="57">
        <f t="shared" si="0"/>
        <v>0</v>
      </c>
      <c r="I14" s="57">
        <f t="shared" si="0"/>
        <v>351</v>
      </c>
      <c r="J14" s="47"/>
    </row>
    <row r="15" spans="2:10" x14ac:dyDescent="0.2">
      <c r="B15" s="45" t="s">
        <v>78</v>
      </c>
      <c r="C15" s="58">
        <f t="shared" ref="C15:I15" si="1">C10+C14</f>
        <v>0</v>
      </c>
      <c r="D15" s="58">
        <f t="shared" si="1"/>
        <v>0</v>
      </c>
      <c r="E15" s="58">
        <f t="shared" si="1"/>
        <v>351</v>
      </c>
      <c r="F15" s="58">
        <f t="shared" si="1"/>
        <v>9136</v>
      </c>
      <c r="G15" s="58">
        <f t="shared" si="1"/>
        <v>9487</v>
      </c>
      <c r="H15" s="58">
        <f t="shared" si="1"/>
        <v>17</v>
      </c>
      <c r="I15" s="58">
        <f t="shared" si="1"/>
        <v>9504</v>
      </c>
      <c r="J15" s="47"/>
    </row>
    <row r="16" spans="2:10" x14ac:dyDescent="0.2">
      <c r="B16" s="48" t="s">
        <v>98</v>
      </c>
      <c r="C16" s="54">
        <v>0</v>
      </c>
      <c r="D16" s="54">
        <v>0</v>
      </c>
      <c r="E16" s="54">
        <v>0</v>
      </c>
      <c r="F16" s="55">
        <v>0</v>
      </c>
      <c r="G16" s="54">
        <f>SUM(C16:F16)</f>
        <v>0</v>
      </c>
      <c r="H16" s="54">
        <v>-98</v>
      </c>
      <c r="I16" s="54">
        <f>SUM(G16:H16)</f>
        <v>-98</v>
      </c>
      <c r="J16" s="47"/>
    </row>
    <row r="17" spans="2:10" ht="13.5" thickBot="1" x14ac:dyDescent="0.25">
      <c r="B17" s="45" t="s">
        <v>127</v>
      </c>
      <c r="C17" s="52">
        <f t="shared" ref="C17:I17" si="2">C9+C15+C16</f>
        <v>332814</v>
      </c>
      <c r="D17" s="52">
        <f t="shared" si="2"/>
        <v>21116</v>
      </c>
      <c r="E17" s="52">
        <f t="shared" si="2"/>
        <v>-741</v>
      </c>
      <c r="F17" s="52">
        <f t="shared" si="2"/>
        <v>-177448</v>
      </c>
      <c r="G17" s="52">
        <f t="shared" si="2"/>
        <v>175741</v>
      </c>
      <c r="H17" s="52">
        <f t="shared" si="2"/>
        <v>695</v>
      </c>
      <c r="I17" s="52">
        <f t="shared" si="2"/>
        <v>176436</v>
      </c>
      <c r="J17" s="47"/>
    </row>
    <row r="18" spans="2:10" ht="13.5" thickTop="1" x14ac:dyDescent="0.2">
      <c r="C18" s="49"/>
      <c r="D18" s="49"/>
      <c r="E18" s="49"/>
      <c r="F18" s="49"/>
      <c r="G18" s="49"/>
      <c r="H18" s="49"/>
      <c r="I18" s="49"/>
    </row>
    <row r="32" spans="2:10" x14ac:dyDescent="0.2">
      <c r="B32" s="20" t="s">
        <v>89</v>
      </c>
      <c r="C32" s="3"/>
      <c r="D32" s="4"/>
      <c r="E32" s="20" t="s">
        <v>90</v>
      </c>
    </row>
    <row r="33" spans="2:5" x14ac:dyDescent="0.2">
      <c r="B33" s="21" t="s">
        <v>130</v>
      </c>
      <c r="C33" s="3"/>
      <c r="D33" s="4"/>
      <c r="E33" s="21" t="s">
        <v>132</v>
      </c>
    </row>
    <row r="34" spans="2:5" x14ac:dyDescent="0.2">
      <c r="B34" s="22" t="s">
        <v>131</v>
      </c>
      <c r="C34" s="3"/>
      <c r="D34" s="4"/>
      <c r="E34" s="23" t="s">
        <v>133</v>
      </c>
    </row>
  </sheetData>
  <mergeCells count="2">
    <mergeCell ref="H7:I7"/>
    <mergeCell ref="C7:G7"/>
  </mergeCells>
  <pageMargins left="0.25" right="0.25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3"/>
  <sheetViews>
    <sheetView tabSelected="1" view="pageBreakPreview" zoomScale="80" zoomScaleNormal="80" zoomScaleSheetLayoutView="80" workbookViewId="0">
      <selection activeCell="B28" sqref="B28:D28"/>
    </sheetView>
  </sheetViews>
  <sheetFormatPr defaultRowHeight="12.75" x14ac:dyDescent="0.2"/>
  <cols>
    <col min="1" max="1" width="2.140625" style="5" customWidth="1"/>
    <col min="2" max="2" width="67.140625" style="5" customWidth="1"/>
    <col min="3" max="3" width="16.28515625" style="5" customWidth="1"/>
    <col min="4" max="5" width="14.28515625" style="5" customWidth="1"/>
    <col min="6" max="6" width="19.28515625" style="5" customWidth="1"/>
    <col min="7" max="7" width="16.42578125" style="5" customWidth="1"/>
    <col min="8" max="8" width="12.28515625" style="5" customWidth="1"/>
    <col min="9" max="9" width="14" style="5" customWidth="1"/>
    <col min="10" max="10" width="15.140625" style="5" customWidth="1"/>
    <col min="11" max="16384" width="9.140625" style="5"/>
  </cols>
  <sheetData>
    <row r="1" spans="2:10" x14ac:dyDescent="0.2">
      <c r="J1" s="1" t="s">
        <v>91</v>
      </c>
    </row>
    <row r="2" spans="2:10" x14ac:dyDescent="0.2">
      <c r="J2" s="2" t="str">
        <f>SCE_2016!I2</f>
        <v>Консолидированный отчет об изменениях в капитале  за девять месяцев, закончившихся 30 сентября 2016 года</v>
      </c>
    </row>
    <row r="3" spans="2:10" x14ac:dyDescent="0.2">
      <c r="J3" s="2"/>
    </row>
    <row r="4" spans="2:10" x14ac:dyDescent="0.2">
      <c r="J4" s="2" t="s">
        <v>87</v>
      </c>
    </row>
    <row r="6" spans="2:10" x14ac:dyDescent="0.2">
      <c r="B6" s="51"/>
      <c r="C6" s="87" t="s">
        <v>75</v>
      </c>
      <c r="D6" s="87"/>
      <c r="E6" s="87"/>
      <c r="F6" s="87"/>
      <c r="G6" s="87"/>
      <c r="H6" s="87"/>
      <c r="I6" s="86"/>
      <c r="J6" s="86"/>
    </row>
    <row r="7" spans="2:10" ht="86.25" customHeight="1" x14ac:dyDescent="0.2">
      <c r="B7" s="51"/>
      <c r="C7" s="36" t="s">
        <v>93</v>
      </c>
      <c r="D7" s="36" t="s">
        <v>47</v>
      </c>
      <c r="E7" s="37" t="s">
        <v>79</v>
      </c>
      <c r="F7" s="37" t="s">
        <v>94</v>
      </c>
      <c r="G7" s="36" t="s">
        <v>95</v>
      </c>
      <c r="H7" s="37" t="s">
        <v>76</v>
      </c>
      <c r="I7" s="36" t="s">
        <v>96</v>
      </c>
      <c r="J7" s="36" t="s">
        <v>97</v>
      </c>
    </row>
    <row r="8" spans="2:10" x14ac:dyDescent="0.2">
      <c r="B8" s="45" t="s">
        <v>129</v>
      </c>
      <c r="C8" s="53">
        <v>332873</v>
      </c>
      <c r="D8" s="53">
        <v>19070</v>
      </c>
      <c r="E8" s="53">
        <v>1926</v>
      </c>
      <c r="F8" s="53">
        <v>-4002</v>
      </c>
      <c r="G8" s="53">
        <v>-195870</v>
      </c>
      <c r="H8" s="53">
        <v>153997</v>
      </c>
      <c r="I8" s="53">
        <v>709</v>
      </c>
      <c r="J8" s="53">
        <v>154706</v>
      </c>
    </row>
    <row r="9" spans="2:10" x14ac:dyDescent="0.2">
      <c r="B9" s="47" t="s">
        <v>122</v>
      </c>
      <c r="C9" s="54">
        <v>0</v>
      </c>
      <c r="D9" s="54">
        <v>0</v>
      </c>
      <c r="E9" s="54">
        <v>0</v>
      </c>
      <c r="F9" s="54">
        <v>0</v>
      </c>
      <c r="G9" s="55">
        <f>PL!D36</f>
        <v>9966</v>
      </c>
      <c r="H9" s="55">
        <f>SUM(C9:G9)</f>
        <v>9966</v>
      </c>
      <c r="I9" s="55">
        <f>PL!D37</f>
        <v>40</v>
      </c>
      <c r="J9" s="55">
        <f>SUM(H9:I9)</f>
        <v>10006</v>
      </c>
    </row>
    <row r="10" spans="2:10" x14ac:dyDescent="0.2">
      <c r="B10" s="51" t="s">
        <v>80</v>
      </c>
      <c r="C10" s="59"/>
      <c r="D10" s="59"/>
      <c r="E10" s="59"/>
      <c r="F10" s="59"/>
      <c r="G10" s="59"/>
      <c r="H10" s="59"/>
      <c r="I10" s="59"/>
      <c r="J10" s="59">
        <f t="shared" ref="J10:J12" si="0">SUM(H10:I10)</f>
        <v>0</v>
      </c>
    </row>
    <row r="11" spans="2:10" ht="25.5" x14ac:dyDescent="0.2">
      <c r="B11" s="47" t="s">
        <v>120</v>
      </c>
      <c r="C11" s="56">
        <v>0</v>
      </c>
      <c r="D11" s="56">
        <v>0</v>
      </c>
      <c r="E11" s="56">
        <v>0</v>
      </c>
      <c r="F11" s="56">
        <f>PL!D42</f>
        <v>2650</v>
      </c>
      <c r="G11" s="56">
        <v>0</v>
      </c>
      <c r="H11" s="55">
        <f t="shared" ref="H11:H12" si="1">SUM(C11:G11)</f>
        <v>2650</v>
      </c>
      <c r="I11" s="56">
        <v>0</v>
      </c>
      <c r="J11" s="56">
        <f t="shared" si="0"/>
        <v>2650</v>
      </c>
    </row>
    <row r="12" spans="2:10" ht="38.25" x14ac:dyDescent="0.2">
      <c r="B12" s="47" t="s">
        <v>121</v>
      </c>
      <c r="C12" s="56">
        <v>0</v>
      </c>
      <c r="D12" s="56">
        <v>0</v>
      </c>
      <c r="E12" s="56">
        <v>0</v>
      </c>
      <c r="F12" s="56">
        <f>PL!D43</f>
        <v>1113.7330000000002</v>
      </c>
      <c r="G12" s="56">
        <v>0</v>
      </c>
      <c r="H12" s="55">
        <f t="shared" si="1"/>
        <v>1113.7330000000002</v>
      </c>
      <c r="I12" s="56">
        <v>0</v>
      </c>
      <c r="J12" s="56">
        <f t="shared" si="0"/>
        <v>1113.7330000000002</v>
      </c>
    </row>
    <row r="13" spans="2:10" ht="13.5" thickBot="1" x14ac:dyDescent="0.25">
      <c r="B13" s="51" t="s">
        <v>81</v>
      </c>
      <c r="C13" s="57">
        <f>SUM(C11:C12)</f>
        <v>0</v>
      </c>
      <c r="D13" s="57">
        <f t="shared" ref="D13:J13" si="2">SUM(D11:D12)</f>
        <v>0</v>
      </c>
      <c r="E13" s="57">
        <f t="shared" si="2"/>
        <v>0</v>
      </c>
      <c r="F13" s="57">
        <f t="shared" si="2"/>
        <v>3763.7330000000002</v>
      </c>
      <c r="G13" s="57">
        <f t="shared" si="2"/>
        <v>0</v>
      </c>
      <c r="H13" s="57">
        <f t="shared" si="2"/>
        <v>3763.7330000000002</v>
      </c>
      <c r="I13" s="57">
        <f t="shared" si="2"/>
        <v>0</v>
      </c>
      <c r="J13" s="57">
        <f t="shared" si="2"/>
        <v>3763.7330000000002</v>
      </c>
    </row>
    <row r="14" spans="2:10" x14ac:dyDescent="0.2">
      <c r="B14" s="51" t="s">
        <v>82</v>
      </c>
      <c r="C14" s="58">
        <f t="shared" ref="C14:E14" si="3">C13+C9</f>
        <v>0</v>
      </c>
      <c r="D14" s="58">
        <f t="shared" si="3"/>
        <v>0</v>
      </c>
      <c r="E14" s="58">
        <f t="shared" si="3"/>
        <v>0</v>
      </c>
      <c r="F14" s="58">
        <f>F13+F9</f>
        <v>3763.7330000000002</v>
      </c>
      <c r="G14" s="58">
        <f t="shared" ref="G14:J14" si="4">G13+G9</f>
        <v>9966</v>
      </c>
      <c r="H14" s="58">
        <f t="shared" si="4"/>
        <v>13729.733</v>
      </c>
      <c r="I14" s="58">
        <f t="shared" si="4"/>
        <v>40</v>
      </c>
      <c r="J14" s="58">
        <f t="shared" si="4"/>
        <v>13769.733</v>
      </c>
    </row>
    <row r="15" spans="2:10" ht="25.5" x14ac:dyDescent="0.2">
      <c r="B15" s="47" t="s">
        <v>83</v>
      </c>
      <c r="C15" s="60">
        <v>0</v>
      </c>
      <c r="D15" s="60">
        <v>0</v>
      </c>
      <c r="E15" s="60">
        <v>-40</v>
      </c>
      <c r="F15" s="60">
        <v>0</v>
      </c>
      <c r="G15" s="60">
        <v>40</v>
      </c>
      <c r="H15" s="60">
        <v>0</v>
      </c>
      <c r="I15" s="60">
        <v>0</v>
      </c>
      <c r="J15" s="60">
        <f>SUM(H15:I15)</f>
        <v>0</v>
      </c>
    </row>
    <row r="16" spans="2:10" ht="25.5" x14ac:dyDescent="0.2">
      <c r="B16" s="51" t="s">
        <v>84</v>
      </c>
      <c r="C16" s="55"/>
      <c r="D16" s="55"/>
      <c r="E16" s="55"/>
      <c r="F16" s="55"/>
      <c r="G16" s="55"/>
      <c r="H16" s="55"/>
      <c r="I16" s="55"/>
      <c r="J16" s="55"/>
    </row>
    <row r="17" spans="2:10" x14ac:dyDescent="0.2">
      <c r="B17" s="47" t="s">
        <v>85</v>
      </c>
      <c r="C17" s="55">
        <v>-59</v>
      </c>
      <c r="D17" s="55">
        <v>4</v>
      </c>
      <c r="E17" s="55">
        <v>0</v>
      </c>
      <c r="F17" s="55">
        <v>0</v>
      </c>
      <c r="G17" s="55">
        <v>0</v>
      </c>
      <c r="H17" s="55">
        <v>-55</v>
      </c>
      <c r="I17" s="55">
        <v>0</v>
      </c>
      <c r="J17" s="61">
        <f t="shared" ref="J17:J18" si="5">SUM(H17:I17)</f>
        <v>-55</v>
      </c>
    </row>
    <row r="18" spans="2:10" x14ac:dyDescent="0.2">
      <c r="B18" s="47" t="s">
        <v>86</v>
      </c>
      <c r="C18" s="55">
        <v>0</v>
      </c>
      <c r="D18" s="55">
        <v>2042</v>
      </c>
      <c r="E18" s="55">
        <v>0</v>
      </c>
      <c r="F18" s="55">
        <v>0</v>
      </c>
      <c r="G18" s="55">
        <v>0</v>
      </c>
      <c r="H18" s="55">
        <v>2042</v>
      </c>
      <c r="I18" s="55">
        <v>0</v>
      </c>
      <c r="J18" s="61">
        <f t="shared" si="5"/>
        <v>2042</v>
      </c>
    </row>
    <row r="19" spans="2:10" ht="13.5" thickBot="1" x14ac:dyDescent="0.25">
      <c r="B19" s="51" t="s">
        <v>128</v>
      </c>
      <c r="C19" s="52">
        <f>SUM(C8,C14,C15:C18)</f>
        <v>332814</v>
      </c>
      <c r="D19" s="52">
        <f t="shared" ref="D19:J19" si="6">SUM(D8,D14,D15:D18)</f>
        <v>21116</v>
      </c>
      <c r="E19" s="52">
        <f t="shared" si="6"/>
        <v>1886</v>
      </c>
      <c r="F19" s="52">
        <f t="shared" si="6"/>
        <v>-238.26699999999983</v>
      </c>
      <c r="G19" s="52">
        <f t="shared" si="6"/>
        <v>-185864</v>
      </c>
      <c r="H19" s="52">
        <f t="shared" si="6"/>
        <v>169713.73300000001</v>
      </c>
      <c r="I19" s="52">
        <f t="shared" si="6"/>
        <v>749</v>
      </c>
      <c r="J19" s="52">
        <f t="shared" si="6"/>
        <v>170462.73300000001</v>
      </c>
    </row>
    <row r="20" spans="2:10" ht="13.5" thickTop="1" x14ac:dyDescent="0.2"/>
    <row r="28" spans="2:10" x14ac:dyDescent="0.2">
      <c r="B28" s="88"/>
      <c r="C28" s="88"/>
      <c r="D28" s="88"/>
    </row>
    <row r="29" spans="2:10" x14ac:dyDescent="0.2">
      <c r="B29" s="18"/>
      <c r="C29" s="18"/>
      <c r="D29" s="18"/>
    </row>
    <row r="30" spans="2:10" x14ac:dyDescent="0.2">
      <c r="B30" s="19"/>
      <c r="C30" s="18"/>
      <c r="D30" s="18"/>
    </row>
    <row r="31" spans="2:10" x14ac:dyDescent="0.2">
      <c r="B31" s="18"/>
      <c r="C31" s="18"/>
      <c r="D31" s="18"/>
    </row>
    <row r="41" spans="2:5" x14ac:dyDescent="0.2">
      <c r="B41" s="20" t="s">
        <v>89</v>
      </c>
      <c r="C41" s="3"/>
      <c r="D41" s="4"/>
      <c r="E41" s="20" t="s">
        <v>90</v>
      </c>
    </row>
    <row r="42" spans="2:5" x14ac:dyDescent="0.2">
      <c r="B42" s="21" t="s">
        <v>130</v>
      </c>
      <c r="C42" s="3"/>
      <c r="D42" s="4"/>
      <c r="E42" s="21" t="s">
        <v>132</v>
      </c>
    </row>
    <row r="43" spans="2:5" x14ac:dyDescent="0.2">
      <c r="B43" s="22" t="s">
        <v>131</v>
      </c>
      <c r="C43" s="3"/>
      <c r="D43" s="4"/>
      <c r="E43" s="23" t="s">
        <v>133</v>
      </c>
    </row>
  </sheetData>
  <mergeCells count="3">
    <mergeCell ref="B28:D28"/>
    <mergeCell ref="C6:H6"/>
    <mergeCell ref="I6:J6"/>
  </mergeCells>
  <pageMargins left="0.23622047244094491" right="0.23622047244094491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BS</vt:lpstr>
      <vt:lpstr>PL</vt:lpstr>
      <vt:lpstr>CFS</vt:lpstr>
      <vt:lpstr>SCE_2016</vt:lpstr>
      <vt:lpstr>SCE_2015</vt:lpstr>
      <vt:lpstr>BS!BalanceSheet</vt:lpstr>
      <vt:lpstr>CFS!CashFlows</vt:lpstr>
      <vt:lpstr>CFS!OLE_LINK10</vt:lpstr>
      <vt:lpstr>BS!OLE_LINK16</vt:lpstr>
      <vt:lpstr>BS!OLE_LINK17</vt:lpstr>
      <vt:lpstr>SCE_2015!OLE_LINK2</vt:lpstr>
      <vt:lpstr>PL!OLE_LINK5</vt:lpstr>
      <vt:lpstr>PL!OLE_LINK6</vt:lpstr>
      <vt:lpstr>PL!OLE_LINK7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Karzhauova, Lyazzat (Fortebank)</dc:creator>
  <cp:lastModifiedBy>Karzhauova, Lyazzat (Fortebank)</cp:lastModifiedBy>
  <cp:lastPrinted>2016-11-10T09:16:46Z</cp:lastPrinted>
  <dcterms:created xsi:type="dcterms:W3CDTF">2016-08-11T09:26:21Z</dcterms:created>
  <dcterms:modified xsi:type="dcterms:W3CDTF">2016-11-10T09:55:34Z</dcterms:modified>
</cp:coreProperties>
</file>