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430" tabRatio="733"/>
  </bookViews>
  <sheets>
    <sheet name="Ф1" sheetId="2" r:id="rId1"/>
    <sheet name="Ф2" sheetId="5" r:id="rId2"/>
    <sheet name="Ф3" sheetId="8" r:id="rId3"/>
    <sheet name="Ф4" sheetId="9" r:id="rId4"/>
  </sheets>
  <calcPr calcId="162913" calcMode="autoNoTable"/>
</workbook>
</file>

<file path=xl/calcChain.xml><?xml version="1.0" encoding="utf-8"?>
<calcChain xmlns="http://schemas.openxmlformats.org/spreadsheetml/2006/main">
  <c r="B34" i="9" l="1"/>
  <c r="C35" i="9"/>
  <c r="C18" i="9"/>
  <c r="C33" i="9" s="1"/>
  <c r="C12" i="9"/>
  <c r="C31" i="9"/>
  <c r="C24" i="9"/>
  <c r="C6" i="9"/>
  <c r="D7" i="5" l="1"/>
  <c r="D14" i="5" s="1"/>
  <c r="D16" i="5" s="1"/>
  <c r="D18" i="5" s="1"/>
  <c r="B6" i="9" l="1"/>
  <c r="C7" i="5"/>
  <c r="C34" i="2"/>
  <c r="C27" i="2"/>
  <c r="C12" i="2"/>
  <c r="E10" i="8"/>
  <c r="E7" i="8"/>
  <c r="E8" i="8"/>
  <c r="E9" i="8"/>
  <c r="E6" i="8"/>
  <c r="D9" i="8"/>
  <c r="C9" i="8"/>
  <c r="B26" i="9" l="1"/>
  <c r="B22" i="9"/>
  <c r="B20" i="9"/>
  <c r="B12" i="8"/>
  <c r="C12" i="8" l="1"/>
  <c r="B24" i="9"/>
  <c r="D40" i="2" l="1"/>
  <c r="D34" i="2"/>
  <c r="D27" i="2"/>
  <c r="D18" i="2"/>
  <c r="D12" i="2"/>
  <c r="D19" i="2" l="1"/>
  <c r="C40" i="2"/>
  <c r="D35" i="2"/>
  <c r="D41" i="2" s="1"/>
  <c r="B28" i="9"/>
  <c r="B31" i="9" s="1"/>
  <c r="C18" i="2" l="1"/>
  <c r="C19" i="2" s="1"/>
  <c r="D43" i="2"/>
  <c r="C35" i="2"/>
  <c r="B11" i="9"/>
  <c r="C14" i="5"/>
  <c r="B18" i="9" l="1"/>
  <c r="B33" i="9" s="1"/>
  <c r="B35" i="9" s="1"/>
  <c r="C41" i="2"/>
  <c r="C16" i="5"/>
  <c r="C18" i="5" s="1"/>
  <c r="D11" i="8" l="1"/>
  <c r="E11" i="8" s="1"/>
  <c r="C43" i="2"/>
  <c r="D12" i="8" l="1"/>
  <c r="E12" i="8" s="1"/>
</calcChain>
</file>

<file path=xl/sharedStrings.xml><?xml version="1.0" encoding="utf-8"?>
<sst xmlns="http://schemas.openxmlformats.org/spreadsheetml/2006/main" count="143" uniqueCount="103">
  <si>
    <t>Итого</t>
  </si>
  <si>
    <t>АО «УШКУЮ»</t>
  </si>
  <si>
    <t xml:space="preserve">  (тыс. тенге)</t>
  </si>
  <si>
    <t>Прим.</t>
  </si>
  <si>
    <t>АКТИВЫ</t>
  </si>
  <si>
    <t>ТЕКУЩИЕ АКТИВЫ</t>
  </si>
  <si>
    <t>Дебиторская задолженность</t>
  </si>
  <si>
    <t>Товарно-материальные запасы</t>
  </si>
  <si>
    <t>НДС к возмещению</t>
  </si>
  <si>
    <t>Займы выданные</t>
  </si>
  <si>
    <t>-</t>
  </si>
  <si>
    <t>Прочие текущие активы</t>
  </si>
  <si>
    <t>Итого текущие активы</t>
  </si>
  <si>
    <t>ДОЛГОСРОЧНЫЕ АКТИВЫ</t>
  </si>
  <si>
    <t>Банковские вклады</t>
  </si>
  <si>
    <t>Основные средства</t>
  </si>
  <si>
    <t>Незавершенное строительство</t>
  </si>
  <si>
    <t>Итого долгосрочные активы</t>
  </si>
  <si>
    <t>ИТОГО АКТИВЫ</t>
  </si>
  <si>
    <t>ОБЯЗАТЕЛЬСТВА И КАПИТАЛ</t>
  </si>
  <si>
    <t>ТЕКУЩИЕ ОБЯЗАТЕЛЬСТВА</t>
  </si>
  <si>
    <t>Торговая кредиторская задолженность</t>
  </si>
  <si>
    <t>Обязательства по аренде</t>
  </si>
  <si>
    <t>Прочая кредиторская задолженность и начисленные обязательства</t>
  </si>
  <si>
    <t>Итого текущие обязательства</t>
  </si>
  <si>
    <t>ДОЛГОСРОЧНЫЕ ОБЯЗАТЕЛЬСТВА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</si>
  <si>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</si>
  <si>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</si>
  <si>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</si>
  <si>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ИТОГО ОБЯЗАТЕЛЬСТВА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</si>
  <si>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</si>
  <si>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</si>
  <si>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</si>
  <si>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</si>
  <si>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</si>
  <si>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ИТОГО ОБЯЗАТЕЛЬСТВА И КАПИТАЛ</t>
  </si>
  <si>
    <t>Балансовая стоимость одной простой акции (тыс. тенге)</t>
  </si>
  <si>
    <t>31 декабря 2023 года</t>
  </si>
  <si>
    <t>Денежные средства</t>
  </si>
  <si>
    <t>(тыс. тенге)</t>
  </si>
  <si>
    <t xml:space="preserve"> (тыс. тенге) </t>
  </si>
  <si>
    <t>На 31 декабря 2022 года</t>
  </si>
  <si>
    <t>На 31 декабря 2023 года</t>
  </si>
  <si>
    <t>Займы привлеченные</t>
  </si>
  <si>
    <t>Реклассификация</t>
  </si>
  <si>
    <t>Выручка</t>
  </si>
  <si>
    <t>Себестоимость реализованной нефти</t>
  </si>
  <si>
    <t>Валовая прибыль / (убыток)</t>
  </si>
  <si>
    <t>Расходы по реализации</t>
  </si>
  <si>
    <t>Административные расходы</t>
  </si>
  <si>
    <t>Финансовые доходы</t>
  </si>
  <si>
    <t>Финансовые расходы</t>
  </si>
  <si>
    <t>Доход/(убыток) от курсовой разницы, нетто</t>
  </si>
  <si>
    <t>Прочие доходы / (расходы), нетто</t>
  </si>
  <si>
    <t>Расходы по налогу на прибыль</t>
  </si>
  <si>
    <t>Прочий совокупный доход за год</t>
  </si>
  <si>
    <t>Прибыль / (убыток) за год</t>
  </si>
  <si>
    <t>Базовая прибыль /(убыток) на акцию (тыс. тенге)</t>
  </si>
  <si>
    <t>Прибыль / (убыток) до налогообложения</t>
  </si>
  <si>
    <t>ИТОГО СОВОКУПНЫЙ ДОХОД / (УБЫТОК) ЗА ГОД</t>
  </si>
  <si>
    <t>Прибыль / (убыток) на акцию</t>
  </si>
  <si>
    <t>Совокупный убыток за год</t>
  </si>
  <si>
    <t xml:space="preserve">I. Движение денежных средств от операционной деятельности </t>
  </si>
  <si>
    <t xml:space="preserve">1. Поступление денежных средств, всего </t>
  </si>
  <si>
    <t xml:space="preserve">  реализация продукции и оказание услуг </t>
  </si>
  <si>
    <t xml:space="preserve">  возврат налога на добавленную стоимость из бюджета</t>
  </si>
  <si>
    <t xml:space="preserve">  вознаграждения по банковским депозитам</t>
  </si>
  <si>
    <t xml:space="preserve">  прочие поступления</t>
  </si>
  <si>
    <t xml:space="preserve">2. Выбытие денежных средств, всего </t>
  </si>
  <si>
    <t xml:space="preserve">  платежи поставщикам за товары и услуги </t>
  </si>
  <si>
    <t xml:space="preserve">  авансы выданные</t>
  </si>
  <si>
    <t xml:space="preserve">  выплаты по заработной плате </t>
  </si>
  <si>
    <t xml:space="preserve">  налоги и другие платежи в бюджет </t>
  </si>
  <si>
    <t xml:space="preserve">  размещение средств на депозит</t>
  </si>
  <si>
    <t xml:space="preserve">  прочие выплаты </t>
  </si>
  <si>
    <t xml:space="preserve">3. Чистая сумма денежных средств от операционной деятельности  </t>
  </si>
  <si>
    <t>II. Движение денежных средств от инвестиционной деятельности</t>
  </si>
  <si>
    <t xml:space="preserve">  реализация основных средств </t>
  </si>
  <si>
    <t xml:space="preserve">  приобретение основных средств </t>
  </si>
  <si>
    <t xml:space="preserve">3. Чистая сумма денежных средств от инвестиционной деятельности  </t>
  </si>
  <si>
    <t>III. Движение денежных средств от финансовой деятельности</t>
  </si>
  <si>
    <t xml:space="preserve">  погашение выданных займов</t>
  </si>
  <si>
    <t xml:space="preserve">  выплата основной суммы по займам</t>
  </si>
  <si>
    <t xml:space="preserve">  выплата вознаграждения по займам</t>
  </si>
  <si>
    <t xml:space="preserve">3. Чистая сумма денежных средств от финансовой деятельности </t>
  </si>
  <si>
    <t xml:space="preserve">  влияние изменения курса валют</t>
  </si>
  <si>
    <t xml:space="preserve">Итого: Увеличение +/- уменьшение денежных средств </t>
  </si>
  <si>
    <t xml:space="preserve">Денежные средства на начало отчетного периода  </t>
  </si>
  <si>
    <t xml:space="preserve">Денежные средства на конец отчетного периода  </t>
  </si>
  <si>
    <t xml:space="preserve"> </t>
  </si>
  <si>
    <t>30 июня 2024 года</t>
  </si>
  <si>
    <t xml:space="preserve">30 июня 2024 год </t>
  </si>
  <si>
    <t>Генеральный директор</t>
  </si>
  <si>
    <t>Мухамбетов М.А.</t>
  </si>
  <si>
    <t xml:space="preserve">Главный бухгалтер </t>
  </si>
  <si>
    <t>Кизамбаева Р.У.</t>
  </si>
  <si>
    <t>ОТЧЕТ О ФИНАНСОВОМ ПОЛОЖЕНИИ за 6 месяцев,  по состоянию на 30 июня 2024 года</t>
  </si>
  <si>
    <t>ОТЧЕТ О ПРИБЫЛИ ИЛИ УБЫТКЕ И ПРОЧЕМ СОВОКУПНОМ ДОХОДЕ за 6 месяцев, закончившийся 30 июня 2024 года</t>
  </si>
  <si>
    <t>ОТЧЕТ ОБ ИЗМЕНЕНИЯХ В КАПИТАЛЕ за 6 месяцев, закончившийся 30 июня 2024 года</t>
  </si>
  <si>
    <t>ОТЧЕТ О ДВИЖЕНИИ ДЕНЕЖНЫХ СРЕДСТВ за 6 месяцев, закончившийся 30 июня 2024 года (прямой метод)</t>
  </si>
  <si>
    <t xml:space="preserve"> 30 июня 2023 год </t>
  </si>
  <si>
    <t>На 30 июня 2024 года</t>
  </si>
  <si>
    <t xml:space="preserve">30 июня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</si>
</sst>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top"/>
    </xf>
    <xf numFmtId="164" fontId="7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horizontal="right" vertical="top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5"/>
  <sheetViews>
    <sheetView tabSelected="1" workbookViewId="0">
      <selection activeCell="C7" sqref="C7"/>
    </sheetView>
  </sheetViews>
  <sheetFormatPr defaultColWidth="16.42578125" defaultRowHeight="12.75" x14ac:dyDescent="0.25"/>
  <cols>
    <col min="1" max="1" width="31.85546875" style="5" customWidth="1"/>
    <col min="2" max="2" width="11.28515625" style="1" customWidth="1"/>
    <col min="3" max="4" width="16.42578125" style="1"/>
    <col min="5" max="5" width="16.42578125" style="4"/>
    <col min="6" max="6" width="16.42578125" style="1"/>
    <col min="7" max="16384" width="16.42578125" style="5"/>
  </cols>
  <sheetData>
    <row r="1" spans="1:4" x14ac:dyDescent="0.25">
      <c r="A1" s="3" t="s">
        <v>1</v>
      </c>
    </row>
    <row r="2" spans="1:4" x14ac:dyDescent="0.25">
      <c r="A2" s="3" t="s">
        <v>96</v>
      </c>
    </row>
    <row r="3" spans="1:4" x14ac:dyDescent="0.25">
      <c r="A3" s="20"/>
      <c r="B3" s="20"/>
      <c r="C3" s="19"/>
      <c r="D3" s="7" t="s">
        <v>39</v>
      </c>
    </row>
    <row r="4" spans="1:4" ht="25.5" x14ac:dyDescent="0.25">
      <c r="A4" s="24"/>
      <c r="B4" s="9" t="s">
        <v>3</v>
      </c>
      <c r="C4" s="10" t="s">
        <v>90</v>
      </c>
      <c r="D4" s="10" t="s">
        <v>37</v>
      </c>
    </row>
    <row r="5" spans="1:4" x14ac:dyDescent="0.25">
      <c r="A5" s="11" t="s">
        <v>4</v>
      </c>
      <c r="B5" s="23"/>
    </row>
    <row r="6" spans="1:4" x14ac:dyDescent="0.25">
      <c r="A6" s="11" t="s">
        <v>5</v>
      </c>
      <c r="B6" s="23"/>
    </row>
    <row r="7" spans="1:4" x14ac:dyDescent="0.25">
      <c r="A7" s="12" t="s">
        <v>38</v>
      </c>
      <c r="B7" s="13">
        <v>6</v>
      </c>
      <c r="C7" s="1">
        <v>68295</v>
      </c>
      <c r="D7" s="14">
        <v>5093</v>
      </c>
    </row>
    <row r="8" spans="1:4" x14ac:dyDescent="0.25">
      <c r="A8" s="12" t="s">
        <v>6</v>
      </c>
      <c r="B8" s="13">
        <v>7</v>
      </c>
      <c r="C8" s="1">
        <v>77272</v>
      </c>
      <c r="D8" s="14">
        <v>71194</v>
      </c>
    </row>
    <row r="9" spans="1:4" x14ac:dyDescent="0.25">
      <c r="A9" s="12" t="s">
        <v>7</v>
      </c>
      <c r="B9" s="13">
        <v>8</v>
      </c>
      <c r="C9" s="1">
        <v>84890</v>
      </c>
      <c r="D9" s="14">
        <v>95596</v>
      </c>
    </row>
    <row r="10" spans="1:4" x14ac:dyDescent="0.25">
      <c r="A10" s="12" t="s">
        <v>8</v>
      </c>
      <c r="B10" s="23"/>
      <c r="C10" s="1">
        <v>226887</v>
      </c>
      <c r="D10" s="14">
        <v>274719</v>
      </c>
    </row>
    <row r="11" spans="1:4" x14ac:dyDescent="0.25">
      <c r="A11" s="12" t="s">
        <v>11</v>
      </c>
      <c r="B11" s="13">
        <v>9</v>
      </c>
      <c r="C11" s="1">
        <v>1241</v>
      </c>
      <c r="D11" s="14">
        <v>32592</v>
      </c>
    </row>
    <row r="12" spans="1:4" x14ac:dyDescent="0.25">
      <c r="A12" s="11" t="s">
        <v>12</v>
      </c>
      <c r="B12" s="23"/>
      <c r="C12" s="2">
        <f>SUM(C7:C11)</f>
        <v>458585</v>
      </c>
      <c r="D12" s="2">
        <f>SUM(D7:D11)</f>
        <v>479194</v>
      </c>
    </row>
    <row r="13" spans="1:4" x14ac:dyDescent="0.25">
      <c r="A13" s="11" t="s">
        <v>13</v>
      </c>
      <c r="B13" s="23"/>
    </row>
    <row r="14" spans="1:4" x14ac:dyDescent="0.25">
      <c r="A14" s="12" t="s">
        <v>14</v>
      </c>
      <c r="B14" s="13">
        <v>10</v>
      </c>
      <c r="C14" s="14">
        <v>0</v>
      </c>
      <c r="D14" s="14">
        <v>0</v>
      </c>
    </row>
    <row r="15" spans="1:4" x14ac:dyDescent="0.25">
      <c r="A15" s="12" t="s">
        <v>15</v>
      </c>
      <c r="B15" s="13">
        <v>11</v>
      </c>
      <c r="C15" s="1">
        <v>952167</v>
      </c>
      <c r="D15" s="14">
        <v>1015318</v>
      </c>
    </row>
    <row r="16" spans="1:4" x14ac:dyDescent="0.25">
      <c r="A16" s="12" t="s">
        <v>16</v>
      </c>
      <c r="B16" s="13">
        <v>12</v>
      </c>
      <c r="C16" s="14">
        <v>0</v>
      </c>
      <c r="D16" s="14">
        <v>0</v>
      </c>
    </row>
    <row r="17" spans="1:4" x14ac:dyDescent="0.25">
      <c r="A17" s="12" t="s">
        <v>9</v>
      </c>
      <c r="B17" s="13">
        <v>13</v>
      </c>
      <c r="C17" s="14">
        <v>0</v>
      </c>
      <c r="D17" s="14">
        <v>0</v>
      </c>
    </row>
    <row r="18" spans="1:4" x14ac:dyDescent="0.25">
      <c r="A18" s="11" t="s">
        <v>17</v>
      </c>
      <c r="B18" s="23"/>
      <c r="C18" s="2">
        <f>SUM(C14:C17)</f>
        <v>952167</v>
      </c>
      <c r="D18" s="2">
        <f>SUM(D14:D17)</f>
        <v>1015318</v>
      </c>
    </row>
    <row r="19" spans="1:4" x14ac:dyDescent="0.25">
      <c r="A19" s="11" t="s">
        <v>18</v>
      </c>
      <c r="B19" s="23"/>
      <c r="C19" s="2">
        <f>C12+C18</f>
        <v>1410752</v>
      </c>
      <c r="D19" s="2">
        <f>D12+D18</f>
        <v>1494512</v>
      </c>
    </row>
    <row r="20" spans="1:4" x14ac:dyDescent="0.25">
      <c r="A20" s="11" t="s">
        <v>19</v>
      </c>
      <c r="B20" s="23"/>
    </row>
    <row r="21" spans="1:4" x14ac:dyDescent="0.25">
      <c r="A21" s="11" t="s">
        <v>20</v>
      </c>
      <c r="B21" s="23"/>
    </row>
    <row r="22" spans="1:4" x14ac:dyDescent="0.25">
      <c r="A22" s="12" t="s">
        <v>43</v>
      </c>
      <c r="B22" s="13">
        <v>14</v>
      </c>
      <c r="C22" s="1">
        <v>17048343</v>
      </c>
      <c r="D22" s="14">
        <v>16675622</v>
      </c>
    </row>
    <row r="23" spans="1:4" ht="15.6" customHeight="1" x14ac:dyDescent="0.25">
      <c r="A23" s="12" t="s">
        <v>21</v>
      </c>
      <c r="B23" s="13">
        <v>15</v>
      </c>
      <c r="C23" s="1">
        <v>2551169</v>
      </c>
      <c r="D23" s="14">
        <v>2536544</v>
      </c>
    </row>
    <row r="24" spans="1:4" x14ac:dyDescent="0.25">
      <c r="A24" s="12" t="s">
        <v>22</v>
      </c>
      <c r="B24" s="13">
        <v>16</v>
      </c>
      <c r="C24" s="1">
        <v>2163</v>
      </c>
      <c r="D24" s="14">
        <v>2163</v>
      </c>
    </row>
    <row r="25" spans="1:4" ht="25.5" x14ac:dyDescent="0.25">
      <c r="A25" s="12" t="s">
        <v>26</v>
      </c>
      <c r="B25" s="13">
        <v>17</v>
      </c>
      <c r="C25" s="1">
        <v>650072</v>
      </c>
      <c r="D25" s="14">
        <v>650072</v>
      </c>
    </row>
    <row r="26" spans="1:4" ht="25.5" x14ac:dyDescent="0.25">
      <c r="A26" s="12" t="s">
        <v>23</v>
      </c>
      <c r="B26" s="13">
        <v>18</v>
      </c>
      <c r="C26" s="1">
        <v>4389170</v>
      </c>
      <c r="D26" s="14">
        <v>4372824</v>
      </c>
    </row>
    <row r="27" spans="1:4" x14ac:dyDescent="0.25">
      <c r="A27" s="11" t="s">
        <v>24</v>
      </c>
      <c r="B27" s="23"/>
      <c r="C27" s="2">
        <f>SUM(C22:C26)</f>
        <v>24640917</v>
      </c>
      <c r="D27" s="2">
        <f>SUM(D22:D26)</f>
        <v>24237225</v>
      </c>
    </row>
    <row r="28" spans="1:4" x14ac:dyDescent="0.25">
      <c r="A28" s="15" t="s">
        <v>25</v>
      </c>
      <c r="B28" s="23"/>
    </row>
    <row r="29" spans="1:4" x14ac:dyDescent="0.25">
      <c r="A29" s="12" t="s">
        <v>43</v>
      </c>
      <c r="B29" s="13">
        <v>14</v>
      </c>
      <c r="C29" s="1">
        <v>27196500</v>
      </c>
      <c r="D29" s="14">
        <v>27070729</v>
      </c>
    </row>
    <row r="30" spans="1:4" ht="16.899999999999999" customHeight="1" x14ac:dyDescent="0.25">
      <c r="A30" s="12" t="s">
        <v>21</v>
      </c>
      <c r="B30" s="13">
        <v>15</v>
      </c>
      <c r="C30" s="1">
        <v>0</v>
      </c>
      <c r="D30" s="14">
        <v>0</v>
      </c>
    </row>
    <row r="31" spans="1:4" ht="25.5" x14ac:dyDescent="0.25">
      <c r="A31" s="12" t="s">
        <v>26</v>
      </c>
      <c r="B31" s="13">
        <v>17</v>
      </c>
      <c r="C31" s="1">
        <v>0</v>
      </c>
      <c r="D31" s="14">
        <v>0</v>
      </c>
    </row>
    <row r="32" spans="1:4" x14ac:dyDescent="0.25">
      <c r="A32" s="12" t="s">
        <v>22</v>
      </c>
      <c r="B32" s="13">
        <v>16</v>
      </c>
      <c r="C32" s="1">
        <v>0</v>
      </c>
      <c r="D32" s="14">
        <v>0</v>
      </c>
    </row>
    <row r="33" spans="1:6" ht="25.5" x14ac:dyDescent="0.25">
      <c r="A33" s="12" t="s">
        <v>27</v>
      </c>
      <c r="B33" s="13">
        <v>19</v>
      </c>
      <c r="C33" s="1">
        <v>0</v>
      </c>
      <c r="D33" s="14">
        <v>0</v>
      </c>
    </row>
    <row r="34" spans="1:6" ht="13.9" customHeight="1" x14ac:dyDescent="0.25">
      <c r="A34" s="11" t="s">
        <v>28</v>
      </c>
      <c r="B34" s="23"/>
      <c r="C34" s="2">
        <f>SUM(C29:C33)</f>
        <v>27196500</v>
      </c>
      <c r="D34" s="2">
        <f>SUM(D29:D33)</f>
        <v>27070729</v>
      </c>
    </row>
    <row r="35" spans="1:6" x14ac:dyDescent="0.25">
      <c r="A35" s="11" t="s">
        <v>29</v>
      </c>
      <c r="B35" s="23"/>
      <c r="C35" s="2">
        <f>C27+C34</f>
        <v>51837417</v>
      </c>
      <c r="D35" s="2">
        <f>D27+D34</f>
        <v>51307954</v>
      </c>
    </row>
    <row r="36" spans="1:6" x14ac:dyDescent="0.25">
      <c r="A36" s="11" t="s">
        <v>30</v>
      </c>
      <c r="B36" s="23"/>
    </row>
    <row r="37" spans="1:6" x14ac:dyDescent="0.25">
      <c r="A37" s="12" t="s">
        <v>31</v>
      </c>
      <c r="B37" s="13">
        <v>20</v>
      </c>
      <c r="C37" s="14">
        <v>3924174</v>
      </c>
      <c r="D37" s="14">
        <v>3924174</v>
      </c>
    </row>
    <row r="38" spans="1:6" x14ac:dyDescent="0.25">
      <c r="A38" s="12" t="s">
        <v>32</v>
      </c>
      <c r="B38" s="33">
        <v>20</v>
      </c>
      <c r="C38" s="14">
        <v>0</v>
      </c>
      <c r="D38" s="14">
        <v>0</v>
      </c>
    </row>
    <row r="39" spans="1:6" x14ac:dyDescent="0.25">
      <c r="A39" s="12" t="s">
        <v>33</v>
      </c>
      <c r="B39" s="23"/>
      <c r="C39" s="1">
        <v>-54350839</v>
      </c>
      <c r="D39" s="14">
        <v>-53737616</v>
      </c>
    </row>
    <row r="40" spans="1:6" x14ac:dyDescent="0.25">
      <c r="A40" s="11" t="s">
        <v>34</v>
      </c>
      <c r="B40" s="23"/>
      <c r="C40" s="2">
        <f>SUM(C37:C39)</f>
        <v>-50426665</v>
      </c>
      <c r="D40" s="2">
        <f>SUM(D37:D39)</f>
        <v>-49813442</v>
      </c>
    </row>
    <row r="41" spans="1:6" x14ac:dyDescent="0.25">
      <c r="A41" s="15" t="s">
        <v>35</v>
      </c>
      <c r="B41" s="5"/>
      <c r="C41" s="16">
        <f>C35+C40</f>
        <v>1410752</v>
      </c>
      <c r="D41" s="16">
        <f>D35+D40</f>
        <v>1494512</v>
      </c>
    </row>
    <row r="42" spans="1:6" ht="25.5" x14ac:dyDescent="0.25">
      <c r="A42" s="12" t="s">
        <v>36</v>
      </c>
      <c r="B42" s="13">
        <v>20</v>
      </c>
      <c r="C42" s="17">
        <v>1.4</v>
      </c>
      <c r="D42" s="17">
        <v>-498.14</v>
      </c>
    </row>
    <row r="43" spans="1:6" s="18" customFormat="1" x14ac:dyDescent="0.25">
      <c r="A43" s="18" t="s">
        <v>89</v>
      </c>
      <c r="B43" s="4"/>
      <c r="C43" s="4">
        <f>C19-C41</f>
        <v>0</v>
      </c>
      <c r="D43" s="4">
        <f>D19-D41</f>
        <v>0</v>
      </c>
      <c r="E43" s="4"/>
      <c r="F43" s="4"/>
    </row>
    <row r="44" spans="1:6" x14ac:dyDescent="0.25">
      <c r="A44" s="5" t="s">
        <v>92</v>
      </c>
      <c r="C44" s="1" t="s">
        <v>94</v>
      </c>
    </row>
    <row r="45" spans="1:6" x14ac:dyDescent="0.25">
      <c r="A45" s="5" t="s">
        <v>93</v>
      </c>
      <c r="C45" s="1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4"/>
  <sheetViews>
    <sheetView workbookViewId="0">
      <selection activeCell="D18" sqref="D18"/>
    </sheetView>
  </sheetViews>
  <sheetFormatPr defaultColWidth="16.7109375" defaultRowHeight="12.75" x14ac:dyDescent="0.25"/>
  <cols>
    <col min="1" max="1" width="42" style="5" customWidth="1"/>
    <col min="2" max="2" width="8.5703125" style="27" customWidth="1"/>
    <col min="3" max="9" width="16.7109375" style="1"/>
    <col min="10" max="16384" width="16.7109375" style="5"/>
  </cols>
  <sheetData>
    <row r="1" spans="1:4" x14ac:dyDescent="0.25">
      <c r="A1" s="3" t="s">
        <v>1</v>
      </c>
    </row>
    <row r="2" spans="1:4" x14ac:dyDescent="0.25">
      <c r="A2" s="3" t="s">
        <v>97</v>
      </c>
    </row>
    <row r="3" spans="1:4" x14ac:dyDescent="0.25">
      <c r="A3" s="20"/>
      <c r="B3" s="28"/>
      <c r="C3" s="19"/>
      <c r="D3" s="7" t="s">
        <v>2</v>
      </c>
    </row>
    <row r="4" spans="1:4" ht="25.5" x14ac:dyDescent="0.25">
      <c r="A4" s="24"/>
      <c r="B4" s="9" t="s">
        <v>3</v>
      </c>
      <c r="C4" s="21" t="s">
        <v>90</v>
      </c>
      <c r="D4" s="21" t="s">
        <v>100</v>
      </c>
    </row>
    <row r="5" spans="1:4" x14ac:dyDescent="0.25">
      <c r="A5" s="12" t="s">
        <v>45</v>
      </c>
      <c r="B5" s="25">
        <v>21</v>
      </c>
      <c r="C5" s="1">
        <v>189136</v>
      </c>
      <c r="D5" s="34">
        <v>209132</v>
      </c>
    </row>
    <row r="6" spans="1:4" x14ac:dyDescent="0.25">
      <c r="A6" s="12" t="s">
        <v>46</v>
      </c>
      <c r="B6" s="25">
        <v>22</v>
      </c>
      <c r="C6" s="1">
        <v>-229836</v>
      </c>
      <c r="D6" s="34">
        <v>-250261</v>
      </c>
    </row>
    <row r="7" spans="1:4" x14ac:dyDescent="0.25">
      <c r="A7" s="11" t="s">
        <v>47</v>
      </c>
      <c r="B7" s="29"/>
      <c r="C7" s="16">
        <f>SUM(C5:C6)</f>
        <v>-40700</v>
      </c>
      <c r="D7" s="35">
        <f>SUM(D5:D6)</f>
        <v>-41129</v>
      </c>
    </row>
    <row r="8" spans="1:4" x14ac:dyDescent="0.25">
      <c r="A8" s="12" t="s">
        <v>48</v>
      </c>
      <c r="B8" s="25">
        <v>23</v>
      </c>
      <c r="C8" s="1">
        <v>-25914</v>
      </c>
      <c r="D8" s="34">
        <v>-66675</v>
      </c>
    </row>
    <row r="9" spans="1:4" x14ac:dyDescent="0.25">
      <c r="A9" s="12" t="s">
        <v>49</v>
      </c>
      <c r="B9" s="25">
        <v>24</v>
      </c>
      <c r="C9" s="1">
        <v>-43457</v>
      </c>
      <c r="D9" s="34">
        <v>-51430</v>
      </c>
    </row>
    <row r="10" spans="1:4" x14ac:dyDescent="0.25">
      <c r="A10" s="12" t="s">
        <v>50</v>
      </c>
      <c r="B10" s="25">
        <v>25</v>
      </c>
      <c r="C10" s="1">
        <v>0</v>
      </c>
      <c r="D10" s="34">
        <v>782</v>
      </c>
    </row>
    <row r="11" spans="1:4" x14ac:dyDescent="0.25">
      <c r="A11" s="12" t="s">
        <v>51</v>
      </c>
      <c r="B11" s="25">
        <v>26</v>
      </c>
      <c r="C11" s="1">
        <v>0</v>
      </c>
      <c r="D11" s="34">
        <v>-2830503</v>
      </c>
    </row>
    <row r="12" spans="1:4" x14ac:dyDescent="0.25">
      <c r="A12" s="12" t="s">
        <v>52</v>
      </c>
      <c r="B12" s="25">
        <v>27</v>
      </c>
      <c r="C12" s="1">
        <v>-503130</v>
      </c>
      <c r="D12" s="34">
        <v>485332</v>
      </c>
    </row>
    <row r="13" spans="1:4" x14ac:dyDescent="0.25">
      <c r="A13" s="12" t="s">
        <v>53</v>
      </c>
      <c r="B13" s="25">
        <v>28</v>
      </c>
      <c r="C13" s="1">
        <v>-22</v>
      </c>
      <c r="D13" s="34">
        <v>-321</v>
      </c>
    </row>
    <row r="14" spans="1:4" x14ac:dyDescent="0.25">
      <c r="A14" s="15" t="s">
        <v>58</v>
      </c>
      <c r="B14" s="29"/>
      <c r="C14" s="16">
        <f>SUM(C7:C13)</f>
        <v>-613223</v>
      </c>
      <c r="D14" s="35">
        <f>SUM(D7:D13)</f>
        <v>-2503944</v>
      </c>
    </row>
    <row r="15" spans="1:4" x14ac:dyDescent="0.25">
      <c r="A15" s="12" t="s">
        <v>54</v>
      </c>
      <c r="B15" s="25">
        <v>29</v>
      </c>
      <c r="C15" s="1">
        <v>0</v>
      </c>
      <c r="D15" s="34">
        <v>-104</v>
      </c>
    </row>
    <row r="16" spans="1:4" x14ac:dyDescent="0.25">
      <c r="A16" s="15" t="s">
        <v>56</v>
      </c>
      <c r="B16" s="29"/>
      <c r="C16" s="16">
        <f>SUM(C14:C15)</f>
        <v>-613223</v>
      </c>
      <c r="D16" s="35">
        <f>SUM(D14:D15)</f>
        <v>-2504048</v>
      </c>
    </row>
    <row r="17" spans="1:4" x14ac:dyDescent="0.25">
      <c r="A17" s="12" t="s">
        <v>55</v>
      </c>
      <c r="B17" s="29"/>
      <c r="C17" s="1">
        <v>0</v>
      </c>
      <c r="D17" s="34">
        <v>0</v>
      </c>
    </row>
    <row r="18" spans="1:4" ht="25.5" x14ac:dyDescent="0.25">
      <c r="A18" s="11" t="s">
        <v>59</v>
      </c>
      <c r="B18" s="29"/>
      <c r="C18" s="16">
        <f>SUM(C16:C17)</f>
        <v>-613223</v>
      </c>
      <c r="D18" s="35">
        <f t="shared" ref="D18" si="0">SUM(D16:D17)</f>
        <v>-2504048</v>
      </c>
    </row>
    <row r="19" spans="1:4" x14ac:dyDescent="0.25">
      <c r="A19" s="11" t="s">
        <v>60</v>
      </c>
      <c r="B19" s="29"/>
    </row>
    <row r="20" spans="1:4" x14ac:dyDescent="0.25">
      <c r="A20" s="12" t="s">
        <v>57</v>
      </c>
      <c r="B20" s="25">
        <v>20</v>
      </c>
      <c r="C20" s="26">
        <v>-6.13</v>
      </c>
      <c r="D20" s="17">
        <v>-25.04</v>
      </c>
    </row>
    <row r="21" spans="1:4" x14ac:dyDescent="0.25">
      <c r="A21" s="18" t="s">
        <v>89</v>
      </c>
      <c r="C21" s="4" t="s">
        <v>89</v>
      </c>
      <c r="D21" s="4"/>
    </row>
    <row r="23" spans="1:4" x14ac:dyDescent="0.25">
      <c r="A23" s="5" t="s">
        <v>92</v>
      </c>
      <c r="B23" s="1"/>
      <c r="C23" s="1" t="s">
        <v>94</v>
      </c>
    </row>
    <row r="24" spans="1:4" x14ac:dyDescent="0.25">
      <c r="A24" s="5" t="s">
        <v>93</v>
      </c>
      <c r="B24" s="1"/>
      <c r="C24" s="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workbookViewId="0">
      <selection activeCell="A12" sqref="A12"/>
    </sheetView>
  </sheetViews>
  <sheetFormatPr defaultColWidth="17.140625" defaultRowHeight="12.75" x14ac:dyDescent="0.25"/>
  <cols>
    <col min="1" max="1" width="36" style="5" customWidth="1"/>
    <col min="2" max="8" width="17.140625" style="1"/>
    <col min="9" max="16384" width="17.140625" style="5"/>
  </cols>
  <sheetData>
    <row r="1" spans="1:5" x14ac:dyDescent="0.25">
      <c r="A1" s="3" t="s">
        <v>1</v>
      </c>
    </row>
    <row r="2" spans="1:5" ht="14.25" x14ac:dyDescent="0.25">
      <c r="A2" s="22" t="s">
        <v>98</v>
      </c>
    </row>
    <row r="4" spans="1:5" x14ac:dyDescent="0.25">
      <c r="A4" s="8"/>
      <c r="B4" s="6"/>
      <c r="C4" s="6"/>
      <c r="D4" s="6"/>
      <c r="E4" s="7" t="s">
        <v>40</v>
      </c>
    </row>
    <row r="5" spans="1:5" ht="25.5" x14ac:dyDescent="0.25">
      <c r="A5" s="8"/>
      <c r="B5" s="10" t="s">
        <v>31</v>
      </c>
      <c r="C5" s="10" t="s">
        <v>32</v>
      </c>
      <c r="D5" s="10" t="s">
        <v>33</v>
      </c>
      <c r="E5" s="10" t="s">
        <v>0</v>
      </c>
    </row>
    <row r="6" spans="1:5" x14ac:dyDescent="0.25">
      <c r="A6" s="11" t="s">
        <v>41</v>
      </c>
      <c r="B6" s="16">
        <v>3924174</v>
      </c>
      <c r="C6" s="16">
        <v>-7415731</v>
      </c>
      <c r="D6" s="16">
        <v>-75752284</v>
      </c>
      <c r="E6" s="16">
        <f>SUM(B6:D6)</f>
        <v>-79243841</v>
      </c>
    </row>
    <row r="7" spans="1:5" x14ac:dyDescent="0.25">
      <c r="A7" s="5" t="s">
        <v>44</v>
      </c>
      <c r="B7" s="14" t="s">
        <v>10</v>
      </c>
      <c r="C7" s="14">
        <v>7415731</v>
      </c>
      <c r="D7" s="14">
        <v>-7415731</v>
      </c>
      <c r="E7" s="16">
        <f t="shared" ref="E7:E12" si="0">SUM(B7:D7)</f>
        <v>0</v>
      </c>
    </row>
    <row r="8" spans="1:5" x14ac:dyDescent="0.25">
      <c r="A8" s="12" t="s">
        <v>61</v>
      </c>
      <c r="B8" s="14"/>
      <c r="C8" s="14"/>
      <c r="D8" s="1">
        <v>29430399</v>
      </c>
      <c r="E8" s="16">
        <f t="shared" si="0"/>
        <v>29430399</v>
      </c>
    </row>
    <row r="9" spans="1:5" x14ac:dyDescent="0.25">
      <c r="A9" s="11" t="s">
        <v>42</v>
      </c>
      <c r="B9" s="16">
        <v>3924174</v>
      </c>
      <c r="C9" s="16">
        <f>C6+C7</f>
        <v>0</v>
      </c>
      <c r="D9" s="16">
        <f>SUM(D6:D8)</f>
        <v>-53737616</v>
      </c>
      <c r="E9" s="16">
        <f t="shared" si="0"/>
        <v>-49813442</v>
      </c>
    </row>
    <row r="10" spans="1:5" x14ac:dyDescent="0.25">
      <c r="A10" s="5" t="s">
        <v>44</v>
      </c>
      <c r="B10" s="1">
        <v>0</v>
      </c>
      <c r="C10" s="1">
        <v>0</v>
      </c>
      <c r="D10" s="1">
        <v>0</v>
      </c>
      <c r="E10" s="16">
        <f>SUM(B10:D10)</f>
        <v>0</v>
      </c>
    </row>
    <row r="11" spans="1:5" x14ac:dyDescent="0.25">
      <c r="A11" s="12" t="s">
        <v>61</v>
      </c>
      <c r="B11" s="1">
        <v>0</v>
      </c>
      <c r="C11" s="1">
        <v>0</v>
      </c>
      <c r="D11" s="1">
        <f>Ф2!C18</f>
        <v>-613223</v>
      </c>
      <c r="E11" s="16">
        <f t="shared" si="0"/>
        <v>-613223</v>
      </c>
    </row>
    <row r="12" spans="1:5" x14ac:dyDescent="0.25">
      <c r="A12" s="3" t="s">
        <v>101</v>
      </c>
      <c r="B12" s="30">
        <f>SUM(B9:B11)</f>
        <v>3924174</v>
      </c>
      <c r="C12" s="30">
        <f>SUM(C9:C11)</f>
        <v>0</v>
      </c>
      <c r="D12" s="30">
        <f>SUM(D9:D11)</f>
        <v>-54350839</v>
      </c>
      <c r="E12" s="16">
        <f t="shared" si="0"/>
        <v>-50426665</v>
      </c>
    </row>
    <row r="13" spans="1:5" x14ac:dyDescent="0.25">
      <c r="A13" s="18" t="s">
        <v>89</v>
      </c>
      <c r="B13" s="4" t="s">
        <v>89</v>
      </c>
      <c r="C13" s="4" t="s">
        <v>89</v>
      </c>
      <c r="D13" s="4" t="s">
        <v>89</v>
      </c>
      <c r="E13" s="4" t="s">
        <v>89</v>
      </c>
    </row>
    <row r="15" spans="1:5" x14ac:dyDescent="0.25">
      <c r="A15" s="5" t="s">
        <v>92</v>
      </c>
      <c r="C15" s="1" t="s">
        <v>94</v>
      </c>
    </row>
    <row r="16" spans="1:5" x14ac:dyDescent="0.25">
      <c r="A16" s="5" t="s">
        <v>93</v>
      </c>
      <c r="C16" s="1" t="s">
        <v>95</v>
      </c>
    </row>
    <row r="18" spans="4:4" x14ac:dyDescent="0.25">
      <c r="D18" s="1" t="s">
        <v>89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9"/>
  <sheetViews>
    <sheetView workbookViewId="0">
      <selection activeCell="B39" sqref="B39"/>
    </sheetView>
  </sheetViews>
  <sheetFormatPr defaultColWidth="17.85546875" defaultRowHeight="12.75" x14ac:dyDescent="0.25"/>
  <cols>
    <col min="1" max="1" width="44.85546875" style="5" customWidth="1"/>
    <col min="2" max="8" width="17.85546875" style="1"/>
    <col min="9" max="16384" width="17.85546875" style="5"/>
  </cols>
  <sheetData>
    <row r="1" spans="1:3" x14ac:dyDescent="0.25">
      <c r="A1" s="3" t="s">
        <v>1</v>
      </c>
    </row>
    <row r="2" spans="1:3" x14ac:dyDescent="0.25">
      <c r="A2" s="3" t="s">
        <v>99</v>
      </c>
    </row>
    <row r="3" spans="1:3" x14ac:dyDescent="0.25">
      <c r="A3" s="20"/>
      <c r="B3" s="19"/>
      <c r="C3" s="7" t="s">
        <v>2</v>
      </c>
    </row>
    <row r="4" spans="1:3" x14ac:dyDescent="0.25">
      <c r="A4" s="24"/>
      <c r="B4" s="21" t="s">
        <v>91</v>
      </c>
      <c r="C4" s="21" t="s">
        <v>102</v>
      </c>
    </row>
    <row r="5" spans="1:3" x14ac:dyDescent="0.25">
      <c r="A5" s="15" t="s">
        <v>62</v>
      </c>
      <c r="C5" s="31"/>
    </row>
    <row r="6" spans="1:3" ht="13.5" x14ac:dyDescent="0.25">
      <c r="A6" s="32" t="s">
        <v>63</v>
      </c>
      <c r="B6" s="16">
        <f>SUM(B7:B10)</f>
        <v>136510</v>
      </c>
      <c r="C6" s="35">
        <f>SUM(C7:C11)</f>
        <v>259500</v>
      </c>
    </row>
    <row r="7" spans="1:3" x14ac:dyDescent="0.25">
      <c r="A7" s="12" t="s">
        <v>64</v>
      </c>
      <c r="B7" s="1">
        <v>136510</v>
      </c>
      <c r="C7" s="34">
        <v>215992</v>
      </c>
    </row>
    <row r="8" spans="1:3" ht="26.25" customHeight="1" x14ac:dyDescent="0.25">
      <c r="A8" s="12" t="s">
        <v>65</v>
      </c>
      <c r="B8" s="1">
        <v>0</v>
      </c>
      <c r="C8" s="34"/>
    </row>
    <row r="9" spans="1:3" x14ac:dyDescent="0.25">
      <c r="A9" s="12" t="s">
        <v>66</v>
      </c>
      <c r="B9" s="1">
        <v>0</v>
      </c>
      <c r="C9" s="34">
        <v>42797</v>
      </c>
    </row>
    <row r="10" spans="1:3" x14ac:dyDescent="0.25">
      <c r="A10" s="12" t="s">
        <v>67</v>
      </c>
      <c r="B10" s="1">
        <v>0</v>
      </c>
      <c r="C10" s="34">
        <v>679</v>
      </c>
    </row>
    <row r="11" spans="1:3" ht="13.5" x14ac:dyDescent="0.25">
      <c r="A11" s="32" t="s">
        <v>68</v>
      </c>
      <c r="B11" s="16">
        <f>SUM(B12:B17)</f>
        <v>-72</v>
      </c>
      <c r="C11" s="34">
        <v>32</v>
      </c>
    </row>
    <row r="12" spans="1:3" x14ac:dyDescent="0.25">
      <c r="A12" s="12" t="s">
        <v>69</v>
      </c>
      <c r="B12" s="1">
        <v>-56</v>
      </c>
      <c r="C12" s="35">
        <f>SUM(C13:C17)</f>
        <v>-259904</v>
      </c>
    </row>
    <row r="13" spans="1:3" x14ac:dyDescent="0.25">
      <c r="A13" s="12" t="s">
        <v>70</v>
      </c>
      <c r="B13" s="1">
        <v>0</v>
      </c>
      <c r="C13" s="34">
        <v>-193991</v>
      </c>
    </row>
    <row r="14" spans="1:3" x14ac:dyDescent="0.25">
      <c r="A14" s="12" t="s">
        <v>71</v>
      </c>
      <c r="B14" s="1">
        <v>-8</v>
      </c>
      <c r="C14" s="34">
        <v>-33984</v>
      </c>
    </row>
    <row r="15" spans="1:3" x14ac:dyDescent="0.25">
      <c r="A15" s="12" t="s">
        <v>72</v>
      </c>
      <c r="B15" s="1">
        <v>-8</v>
      </c>
      <c r="C15" s="34">
        <v>-28447</v>
      </c>
    </row>
    <row r="16" spans="1:3" x14ac:dyDescent="0.25">
      <c r="A16" s="12" t="s">
        <v>73</v>
      </c>
      <c r="B16" s="1">
        <v>0</v>
      </c>
      <c r="C16" s="34">
        <v>-3483</v>
      </c>
    </row>
    <row r="17" spans="1:3" x14ac:dyDescent="0.25">
      <c r="A17" s="12" t="s">
        <v>74</v>
      </c>
      <c r="B17" s="1">
        <v>0</v>
      </c>
      <c r="C17" s="34">
        <v>1</v>
      </c>
    </row>
    <row r="18" spans="1:3" ht="25.5" x14ac:dyDescent="0.25">
      <c r="A18" s="11" t="s">
        <v>75</v>
      </c>
      <c r="B18" s="30">
        <f>B6+B11</f>
        <v>136438</v>
      </c>
      <c r="C18" s="36">
        <f>C6+C12</f>
        <v>-404</v>
      </c>
    </row>
    <row r="19" spans="1:3" x14ac:dyDescent="0.25">
      <c r="A19" s="15" t="s">
        <v>76</v>
      </c>
      <c r="C19" s="34"/>
    </row>
    <row r="20" spans="1:3" ht="13.5" x14ac:dyDescent="0.25">
      <c r="A20" s="32" t="s">
        <v>63</v>
      </c>
      <c r="B20" s="16">
        <f>B21</f>
        <v>0</v>
      </c>
      <c r="C20" s="35">
        <v>0</v>
      </c>
    </row>
    <row r="21" spans="1:3" x14ac:dyDescent="0.25">
      <c r="A21" s="12" t="s">
        <v>77</v>
      </c>
      <c r="B21" s="1">
        <v>0</v>
      </c>
      <c r="C21" s="34">
        <v>0</v>
      </c>
    </row>
    <row r="22" spans="1:3" ht="13.5" x14ac:dyDescent="0.25">
      <c r="A22" s="32" t="s">
        <v>68</v>
      </c>
      <c r="B22" s="2">
        <f>B23</f>
        <v>0</v>
      </c>
      <c r="C22" s="37">
        <v>0</v>
      </c>
    </row>
    <row r="23" spans="1:3" x14ac:dyDescent="0.25">
      <c r="A23" s="12" t="s">
        <v>78</v>
      </c>
      <c r="B23" s="1">
        <v>0</v>
      </c>
      <c r="C23" s="34">
        <v>0</v>
      </c>
    </row>
    <row r="24" spans="1:3" ht="25.5" x14ac:dyDescent="0.25">
      <c r="A24" s="11" t="s">
        <v>79</v>
      </c>
      <c r="B24" s="30">
        <f>B20+B22</f>
        <v>0</v>
      </c>
      <c r="C24" s="35">
        <f>C20+C22</f>
        <v>0</v>
      </c>
    </row>
    <row r="25" spans="1:3" x14ac:dyDescent="0.25">
      <c r="A25" s="15" t="s">
        <v>80</v>
      </c>
      <c r="C25" s="34"/>
    </row>
    <row r="26" spans="1:3" ht="13.5" x14ac:dyDescent="0.25">
      <c r="A26" s="32" t="s">
        <v>63</v>
      </c>
      <c r="B26" s="16">
        <f>B27</f>
        <v>0</v>
      </c>
      <c r="C26" s="38">
        <v>0</v>
      </c>
    </row>
    <row r="27" spans="1:3" x14ac:dyDescent="0.25">
      <c r="A27" s="12" t="s">
        <v>81</v>
      </c>
      <c r="B27" s="1">
        <v>0</v>
      </c>
      <c r="C27" s="34">
        <v>0</v>
      </c>
    </row>
    <row r="28" spans="1:3" ht="13.5" x14ac:dyDescent="0.25">
      <c r="A28" s="32" t="s">
        <v>68</v>
      </c>
      <c r="B28" s="16">
        <f>SUM(B29:B30)</f>
        <v>0</v>
      </c>
      <c r="C28" s="35">
        <v>0</v>
      </c>
    </row>
    <row r="29" spans="1:3" x14ac:dyDescent="0.25">
      <c r="A29" s="12" t="s">
        <v>82</v>
      </c>
      <c r="B29" s="1">
        <v>0</v>
      </c>
      <c r="C29" s="34">
        <v>0</v>
      </c>
    </row>
    <row r="30" spans="1:3" x14ac:dyDescent="0.25">
      <c r="A30" s="12" t="s">
        <v>83</v>
      </c>
      <c r="B30" s="1">
        <v>0</v>
      </c>
      <c r="C30" s="34">
        <v>0</v>
      </c>
    </row>
    <row r="31" spans="1:3" ht="25.5" x14ac:dyDescent="0.25">
      <c r="A31" s="11" t="s">
        <v>84</v>
      </c>
      <c r="B31" s="30">
        <f>B26+B28</f>
        <v>0</v>
      </c>
      <c r="C31" s="35">
        <f>C26+C28</f>
        <v>0</v>
      </c>
    </row>
    <row r="32" spans="1:3" x14ac:dyDescent="0.25">
      <c r="A32" s="12" t="s">
        <v>85</v>
      </c>
      <c r="B32" s="1">
        <v>-73236</v>
      </c>
      <c r="C32" s="34">
        <v>-4</v>
      </c>
    </row>
    <row r="33" spans="1:3" ht="25.5" x14ac:dyDescent="0.25">
      <c r="A33" s="11" t="s">
        <v>86</v>
      </c>
      <c r="B33" s="30">
        <f>B18+B24+B31+B32</f>
        <v>63202</v>
      </c>
      <c r="C33" s="35">
        <f>C18+C24+C31+C32</f>
        <v>-408</v>
      </c>
    </row>
    <row r="34" spans="1:3" ht="12.6" customHeight="1" x14ac:dyDescent="0.25">
      <c r="A34" s="11" t="s">
        <v>87</v>
      </c>
      <c r="B34" s="30">
        <f>Ф1!D7</f>
        <v>5093</v>
      </c>
      <c r="C34" s="36">
        <v>509</v>
      </c>
    </row>
    <row r="35" spans="1:3" ht="12.6" customHeight="1" x14ac:dyDescent="0.25">
      <c r="A35" s="11" t="s">
        <v>88</v>
      </c>
      <c r="B35" s="16">
        <f>SUM(B33:B34)</f>
        <v>68295</v>
      </c>
      <c r="C35" s="35">
        <f>SUM(C33:C34)</f>
        <v>101</v>
      </c>
    </row>
    <row r="36" spans="1:3" x14ac:dyDescent="0.25">
      <c r="A36" s="18"/>
      <c r="B36" s="4"/>
      <c r="C36" s="4">
        <v>0</v>
      </c>
    </row>
    <row r="37" spans="1:3" x14ac:dyDescent="0.25">
      <c r="B37" s="1" t="s">
        <v>89</v>
      </c>
    </row>
    <row r="38" spans="1:3" x14ac:dyDescent="0.25">
      <c r="A38" s="5" t="s">
        <v>92</v>
      </c>
      <c r="C38" s="1" t="s">
        <v>94</v>
      </c>
    </row>
    <row r="39" spans="1:3" x14ac:dyDescent="0.25">
      <c r="A39" s="5" t="s">
        <v>93</v>
      </c>
      <c r="C39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2024-09-05T06:47:46Z</dcterms:modified>
</cp:coreProperties>
</file>