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ф1" sheetId="1" r:id="rId1"/>
    <sheet name="ф2" sheetId="2" r:id="rId2"/>
    <sheet name="ф3" sheetId="3" r:id="rId3"/>
    <sheet name="ф4" sheetId="4" r:id="rId4"/>
    <sheet name="Лист1" sheetId="5" r:id="rId5"/>
  </sheets>
  <definedNames>
    <definedName name="__MAIN__">'ф1'!$A$1:$D$86</definedName>
    <definedName name="__RECORDS__">'ф1'!$A$11:$D$74</definedName>
    <definedName name="_xlnm.Print_Area" localSheetId="0">'ф1'!$A$1:$E$86</definedName>
    <definedName name="_xlnm.Print_Area" localSheetId="1">'ф2'!$A$1:$F$99</definedName>
    <definedName name="_xlnm.Print_Area" localSheetId="2">'ф3'!$A$1:$E$76</definedName>
    <definedName name="_xlnm.Print_Area" localSheetId="3">'ф4'!$A$1:$H$60</definedName>
  </definedNames>
  <calcPr fullCalcOnLoad="1"/>
</workbook>
</file>

<file path=xl/sharedStrings.xml><?xml version="1.0" encoding="utf-8"?>
<sst xmlns="http://schemas.openxmlformats.org/spreadsheetml/2006/main" count="344" uniqueCount="284">
  <si>
    <t>(в тысячах тенге)</t>
  </si>
  <si>
    <t>Наименование статьи</t>
  </si>
  <si>
    <t>Место для печати</t>
  </si>
  <si>
    <t>Бухгалтерский баланс</t>
  </si>
  <si>
    <t xml:space="preserve">Форма №1 </t>
  </si>
  <si>
    <t>страховой (перестраховочной) организации/страхового брокера</t>
  </si>
  <si>
    <t>Код строки</t>
  </si>
  <si>
    <t>На конец отчетного периода</t>
  </si>
  <si>
    <t>На конец предыдущего года</t>
  </si>
  <si>
    <t>Активы</t>
  </si>
  <si>
    <t>Вклады размещенные (за вычетом резервов на обесценение)</t>
  </si>
  <si>
    <t>Ценные бумаги, оцениваемые по справедливой стоимости, изменения которой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</si>
  <si>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</si>
  <si>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Аффинированные драгоценные металлы</t>
  </si>
  <si>
    <t>Активы перестрахования по незаработанным премиям (за вычетом резервов на обесценение)</t>
  </si>
  <si>
    <t>Активы перестрахования по произошедшим, но незаявленным убыткам (за вычетом резервов на обесценение)</t>
  </si>
  <si>
    <t>Активы перестрахования по заявленным, но неурегулированным убыткам (за вычетом резервов на обесценение)</t>
  </si>
  <si>
    <t>Страховые премии к получению от страхователей (перестрахователей) и посредников (за вычетом резервов на обесценение)</t>
  </si>
  <si>
    <t>Начисленные комиссионные доходы по перестрахованию</t>
  </si>
  <si>
    <t>Прочая дебиторская задолженность (за вычетом резервов на обесценение)</t>
  </si>
  <si>
    <t>Займы, предоставленные страхователям (за вычетом резервов на обесценение)</t>
  </si>
  <si>
    <t>Расходы будущих периодов</t>
  </si>
  <si>
    <t>Текущий налоговый актив</t>
  </si>
  <si>
    <t>Отложенный налоговый актив</t>
  </si>
  <si>
    <t>Ценные бумаги, удерживаемые до погашения (за вычетом резервов на обесценение)</t>
  </si>
  <si>
    <t>Инвестиции в капитал других юридических лиц</t>
  </si>
  <si>
    <t>Основные средства (нетто)</t>
  </si>
  <si>
    <t>Инвестиционное имущество</t>
  </si>
  <si>
    <t>Долгосрочные активы, предназначенные для продажи</t>
  </si>
  <si>
    <t>Нематериальные активы (нетто)</t>
  </si>
  <si>
    <t>Прочие активы</t>
  </si>
  <si>
    <t>Обязательства</t>
  </si>
  <si>
    <t>Резерв незаработанной премии</t>
  </si>
  <si>
    <t>Резерв непроизошедших убытков по договорам страхования (перестрахования) жизни</t>
  </si>
  <si>
    <t>Резерв непроизошедших убытков по договорам аннуитета</t>
  </si>
  <si>
    <t>Резерв произошедших, но незаявленных убытков</t>
  </si>
  <si>
    <t>Резерв заявленных, но неурегулированных убытков</t>
  </si>
  <si>
    <t>Займы полученные</t>
  </si>
  <si>
    <t>Расчеты с акционерами по дивидендам</t>
  </si>
  <si>
    <t>Счета к уплате по договорам страхования (перестрахования)</t>
  </si>
  <si>
    <t>Прочая кредиторская задолженность</t>
  </si>
  <si>
    <t>Оценочные обязательства</t>
  </si>
  <si>
    <t>Выпущенные облигации</t>
  </si>
  <si>
    <t>Доходы будущих периодов</t>
  </si>
  <si>
    <t>Текущее налоговое обязательство</t>
  </si>
  <si>
    <t>Отложенное налоговое обязательство</t>
  </si>
  <si>
    <t>Прочие обязательства</t>
  </si>
  <si>
    <t>Капитал</t>
  </si>
  <si>
    <t>Уставный капитал (взносы учредителей)</t>
  </si>
  <si>
    <t>Резервный капитал</t>
  </si>
  <si>
    <t>Резерв непредвиденных рисков</t>
  </si>
  <si>
    <t>Стабилизационный резерв</t>
  </si>
  <si>
    <t>в том числе:</t>
  </si>
  <si>
    <t>Итого капитал</t>
  </si>
  <si>
    <t>Итого капитал и обязательства</t>
  </si>
  <si>
    <t>Телефон:8(7272)44-33-44</t>
  </si>
  <si>
    <t>Приложение 9 к постановлению Правления Национального Банка Республики Казахстан от 27 мая 2013 года №130</t>
  </si>
  <si>
    <t xml:space="preserve">Форма №2 </t>
  </si>
  <si>
    <t>Отчет о прибылях и убытках</t>
  </si>
  <si>
    <t>за отчетный период</t>
  </si>
  <si>
    <t>за период с начала текущего года 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</si>
  <si>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</si>
  <si>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</si>
  <si>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Доходы</t>
  </si>
  <si>
    <t>Доходы от страховой деятельности</t>
  </si>
  <si>
    <t>Страховые премии, принятые по договорам страхования</t>
  </si>
  <si>
    <t>Страховые премии, принятые по договорам перестрахования</t>
  </si>
  <si>
    <t>Страховые премии, переданные на перестрахование</t>
  </si>
  <si>
    <t>Чистая сумма страховых премий</t>
  </si>
  <si>
    <t>Изменение резерва незаработанной премии</t>
  </si>
  <si>
    <t>Изменение активов перестрахования по  незаработанным премиям</t>
  </si>
  <si>
    <t>Чистая сумма заработанных страховых премий</t>
  </si>
  <si>
    <t>Доходы в виде комиссионного вознаграждения по страховой деятельности</t>
  </si>
  <si>
    <t>Прочие доходы от страховой деятельности</t>
  </si>
  <si>
    <t>Доходы от инвестиционной деятельности</t>
  </si>
  <si>
    <t>Доходы, связанные с получением вознаграждения</t>
  </si>
  <si>
    <t>из них:</t>
  </si>
  <si>
    <t>доходы в виде вознаграждения (купона или дисконта) по ценным бумагам</t>
  </si>
  <si>
    <t>доходы в виде вознаграждения по размещенным вкладам</t>
  </si>
  <si>
    <t>доходы (расходы) от операций с аффинированными драгоценными металлами</t>
  </si>
  <si>
    <t>доходы (расходы) от изменения стоимости ценных бумаг, оцениваемых по справедливой стоимости, изменения которой отражаются в составе прибыли или убытка (нетто)</t>
  </si>
  <si>
    <t>доходы (расходы) от переоценки аффинированных драгоценных металлов</t>
  </si>
  <si>
    <t>Доходы от участия в капитале других юридических лиц</t>
  </si>
  <si>
    <t>Прочие доходы от инвестиционной деятельности</t>
  </si>
  <si>
    <t>Доходы от иной деятельности</t>
  </si>
  <si>
    <t>Доходы (расходы) от реализации активов и получения (передачи) активов</t>
  </si>
  <si>
    <t>Прочие доходы от иной деятельности</t>
  </si>
  <si>
    <t>Прочие доходы</t>
  </si>
  <si>
    <t>Итого доходов</t>
  </si>
  <si>
    <t>Расходы</t>
  </si>
  <si>
    <t>Расходы по осуществлению страховых выплат по договорам страхования</t>
  </si>
  <si>
    <t>Расходы по осуществлению страховых выплат по договорам, принятым на перестрахование</t>
  </si>
  <si>
    <t>Возмещение расходов по рискам, переданным на перестрахование</t>
  </si>
  <si>
    <t>Возмещение по регрессному требованию (нетто)</t>
  </si>
  <si>
    <t>Чистые расходы по осуществлению страховых выплат</t>
  </si>
  <si>
    <t>Расходы по урегулированию страховых убытков</t>
  </si>
  <si>
    <t>Изменение резерва непроизошедших убытков по договорам страхования (перестрахования) жизни</t>
  </si>
  <si>
    <t>Изменение резерва непроизошедших убытков по договорам аннуитета</t>
  </si>
  <si>
    <t>Изменение активов перестрахования по непроизошедшим убыткам по договорам аннуитета</t>
  </si>
  <si>
    <t>Изменение резерва произошедших, но незаявленных убытков</t>
  </si>
  <si>
    <t>Изменение резерва заявленных, но неурегулированных убытков</t>
  </si>
  <si>
    <t>Расходы по выплате комиссионного вознаграждения по страховой деятельности</t>
  </si>
  <si>
    <t>расходы в виде премии по ценным бумагам</t>
  </si>
  <si>
    <t>Расходы на резервы по обесценению</t>
  </si>
  <si>
    <t>Восстановление резервов по обесценению</t>
  </si>
  <si>
    <t>Чистые расходы на резервы по обесценению</t>
  </si>
  <si>
    <t>расходы по текущей аренде</t>
  </si>
  <si>
    <t>Итого расходов</t>
  </si>
  <si>
    <t>Прибыль (убыток) за период</t>
  </si>
  <si>
    <t>Прибыль (убыток) от прекращенной деятельности</t>
  </si>
  <si>
    <t>Корпоративный подоходный налог</t>
  </si>
  <si>
    <t>от основной деятельности</t>
  </si>
  <si>
    <t xml:space="preserve">Форма №3 </t>
  </si>
  <si>
    <t>Отчет о движении денежных средств (косвенный метод)</t>
  </si>
  <si>
    <t>Примечание*</t>
  </si>
  <si>
    <t>Прибыль (убыток) до налогообложения</t>
  </si>
  <si>
    <t>Корректировки на неденежные операционные статьи:</t>
  </si>
  <si>
    <t>амортизационные отчисления и износ</t>
  </si>
  <si>
    <t>расходы по резервам по сомнительным долгам</t>
  </si>
  <si>
    <t>нереализованные  доходы и расходы от изменения стоимости финансового актива</t>
  </si>
  <si>
    <t>прочие корректировки на неденежные статьи</t>
  </si>
  <si>
    <t>Операционный доход (расход) до изменения в операционных активах и обязательствах</t>
  </si>
  <si>
    <t>(Увеличение) уменьшение в операционных активах</t>
  </si>
  <si>
    <t>(Увеличение) уменьшение вкладов размещенных</t>
  </si>
  <si>
    <t>(Увеличение) уменьшение ценных бумаг, предназначенных для торговли и имеющихся в наличии для продажи</t>
  </si>
  <si>
    <t>(Увеличение) уменьшение операции "обратное РЕПО"</t>
  </si>
  <si>
    <t>(Увеличение) уменьшение активов перестрахования</t>
  </si>
  <si>
    <t>(Увеличение) уменьшение страховых премий к получению от страхователей (перестрахователей) и посредников</t>
  </si>
  <si>
    <t>(Увеличение) уменьшение начисленных комиссионных доходов по перестрахованию</t>
  </si>
  <si>
    <t>(Увеличение) уменьшение прочей дебиторской задолженности</t>
  </si>
  <si>
    <t>(Увеличение) уменьшение займов, предоставленных страхователям</t>
  </si>
  <si>
    <t>(Увеличение) уменьшение расходов будущих периодов</t>
  </si>
  <si>
    <t>(Увеличение) уменьшение прочих активов</t>
  </si>
  <si>
    <t>Увеличение (уменьшение) в операционных обязательствах</t>
  </si>
  <si>
    <t>Увеличение (уменьшение) расчетов с перестраховщиками</t>
  </si>
  <si>
    <t>Увеличение (уменьшение) расчетов с посредниками по страховой (перестраховочной) деятельности</t>
  </si>
  <si>
    <t>Увеличение (уменьшение) счетов к уплате по договорам страхования (перестрахования)</t>
  </si>
  <si>
    <t>Увеличение (уменьшение) прочей кредиторской задолженности</t>
  </si>
  <si>
    <t>Увеличение (уменьшение) операции "РЕПО"</t>
  </si>
  <si>
    <t>Увеличение (уменьшение) доходов будущих периодов</t>
  </si>
  <si>
    <t>Увеличение (уменьшение) прочих обязательств</t>
  </si>
  <si>
    <t>Увеличение или уменьшение денег от операционной деятельности</t>
  </si>
  <si>
    <t>Итого увеличение (уменьшение) денег от операционной деятельности после налогообложения</t>
  </si>
  <si>
    <t>Денежные поступления и платежи, связанные с инвестиционной деятельностью</t>
  </si>
  <si>
    <t>Покупка основных средств и нематериальных активов</t>
  </si>
  <si>
    <t>Продажа основных средств и нематериальных активов</t>
  </si>
  <si>
    <t>Прочие поступления и платежи</t>
  </si>
  <si>
    <t>Итого увеличение или уменьшение денег от инвестиционной деятельности</t>
  </si>
  <si>
    <t>Денежные поступления и платежи, связанные с финансовой деятельностью</t>
  </si>
  <si>
    <t>Выпуск акций</t>
  </si>
  <si>
    <t>Увеличение (уменьшение) взносов учредителей</t>
  </si>
  <si>
    <t>36-1</t>
  </si>
  <si>
    <t>Выплата дивидендов</t>
  </si>
  <si>
    <t>Итого увеличение или уменьшение денег от финансовой деятельности</t>
  </si>
  <si>
    <t>Итого чистое увеличение или уменьшение денег за отчетный период</t>
  </si>
  <si>
    <t>Остаток денег и денежных эквивалентов на начало отчетного периода</t>
  </si>
  <si>
    <t xml:space="preserve">Форма №4 </t>
  </si>
  <si>
    <t>Отчет об изменениях в капитале</t>
  </si>
  <si>
    <t xml:space="preserve"> </t>
  </si>
  <si>
    <t>Капитал родительской организации</t>
  </si>
  <si>
    <t>Доля мень-шинства</t>
  </si>
  <si>
    <t>Прочие резервы</t>
  </si>
  <si>
    <t>Нераспределенная прибыль (убыток)</t>
  </si>
  <si>
    <t>Всего</t>
  </si>
  <si>
    <t>Сальдо на начало предыдущего периода</t>
  </si>
  <si>
    <t>Изменения в учетной политике и корректировка ошибок</t>
  </si>
  <si>
    <t>Пересчитанное сальдо на начало предыдущего периода</t>
  </si>
  <si>
    <t>Переоценка основных средств</t>
  </si>
  <si>
    <t>Изменение стоимости ценных бумаг, имеющихся в наличии для продажи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</si>
  <si>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</si>
  <si>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</si>
  <si>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</si>
  <si>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>Всего прибыль (убыток) за период</t>
  </si>
  <si>
    <t>Дивиденды</t>
  </si>
  <si>
    <t>Эмиссия акций (взносы)</t>
  </si>
  <si>
    <t>Выкупленные акции (взносы)</t>
  </si>
  <si>
    <t>Внутренние переводы</t>
  </si>
  <si>
    <t>Изменение накопленной переоценки основных средств</t>
  </si>
  <si>
    <t>Формирование резервного капитала</t>
  </si>
  <si>
    <t>Прочие операции</t>
  </si>
  <si>
    <t>Сальдо на начало отчетного периода</t>
  </si>
  <si>
    <t>Пересчитанное сальдо на начало отчетного периода</t>
  </si>
  <si>
    <t>Сальдо на конец отчетного периода</t>
  </si>
  <si>
    <t>Уставный капитал</t>
  </si>
  <si>
    <t>АО "СК Amanat"</t>
  </si>
  <si>
    <t>Денежные средства и эквиваленты денежных средств</t>
  </si>
  <si>
    <t>Операции "обратное РЕПО"</t>
  </si>
  <si>
    <t>Производные финансовые инструменты</t>
  </si>
  <si>
    <t>Активы перестрахования по не произошедшим убыткам по договорам страхования (перестрахования) жизни (за вычетом резервов на обесценение)</t>
  </si>
  <si>
    <t>Активы перестрахования по не произошедшим убыткам по договорам аннуитета (за вычетом резервов на обесценение)</t>
  </si>
  <si>
    <t>14</t>
  </si>
  <si>
    <t>Запасы</t>
  </si>
  <si>
    <t>ИТОГО АКТИВЫ</t>
  </si>
  <si>
    <t xml:space="preserve">Расчеты с перестраховщиками </t>
  </si>
  <si>
    <t xml:space="preserve">Расчеты с посредниками по страховой (перестраховочной) деятельности </t>
  </si>
  <si>
    <t>Операции "РЕПО"</t>
  </si>
  <si>
    <t>ИТОГО ОБЯЗАТЕЛЬСТВА</t>
  </si>
  <si>
    <t>49</t>
  </si>
  <si>
    <t>Изъятый капитал  (взносы учредителей)</t>
  </si>
  <si>
    <t>50</t>
  </si>
  <si>
    <t xml:space="preserve">Резервный капитал </t>
  </si>
  <si>
    <t>51</t>
  </si>
  <si>
    <t>Премии (дополнительно оплаченный капитал)</t>
  </si>
  <si>
    <t>52</t>
  </si>
  <si>
    <t>53</t>
  </si>
  <si>
    <t>54</t>
  </si>
  <si>
    <t>55</t>
  </si>
  <si>
    <t xml:space="preserve">Нераспределенная прибыль (непокрытый убыток): </t>
  </si>
  <si>
    <t>56</t>
  </si>
  <si>
    <t xml:space="preserve"> предыдущих лет</t>
  </si>
  <si>
    <t>56.1</t>
  </si>
  <si>
    <t xml:space="preserve">отчетного периода </t>
  </si>
  <si>
    <t>56.2</t>
  </si>
  <si>
    <t>ИТОГО КАПИТАЛ</t>
  </si>
  <si>
    <t>57</t>
  </si>
  <si>
    <t>Доходы (расходы) по операциям с финансовыми активами (нетто):</t>
  </si>
  <si>
    <t>доходы (расходы) от купли/продажи ценных бумаг (нетто)</t>
  </si>
  <si>
    <t>доходы (расходы) от операции "Репо" (нетто)</t>
  </si>
  <si>
    <t>доходы (расходы) от операций с производными  финансовыми инструментами</t>
  </si>
  <si>
    <t>Доходы (расходы) от переоценки (нетто):</t>
  </si>
  <si>
    <t>доходы (расходы) от изменения стоимости ценных бумаг, имеющихся в наличии для продажи</t>
  </si>
  <si>
    <t>доходы (расходы) от переоценки иностранной валюты (нетто)</t>
  </si>
  <si>
    <t>доходы (расходы) от переоценки производных  финансовых инструментов</t>
  </si>
  <si>
    <t>18</t>
  </si>
  <si>
    <t>19</t>
  </si>
  <si>
    <t>20</t>
  </si>
  <si>
    <t>21</t>
  </si>
  <si>
    <t>22</t>
  </si>
  <si>
    <t>23</t>
  </si>
  <si>
    <t>24</t>
  </si>
  <si>
    <t>25</t>
  </si>
  <si>
    <t xml:space="preserve">Изменение активов перестрахования по непроизошедшим убыткам по договорам страхования (перестрахования) жизни   </t>
  </si>
  <si>
    <t>26</t>
  </si>
  <si>
    <t>27</t>
  </si>
  <si>
    <t>28</t>
  </si>
  <si>
    <t>29</t>
  </si>
  <si>
    <t xml:space="preserve">Изменение активов перестрахования по произошедшим, но незаявленным убыткам </t>
  </si>
  <si>
    <t>30</t>
  </si>
  <si>
    <t>31</t>
  </si>
  <si>
    <t xml:space="preserve">Изменение активов перестрахования по заявленным, но неурегулированным убыткам    </t>
  </si>
  <si>
    <t>32</t>
  </si>
  <si>
    <t>33</t>
  </si>
  <si>
    <t>Расходы, связанные с расторжением договора страхования</t>
  </si>
  <si>
    <t>34</t>
  </si>
  <si>
    <t xml:space="preserve">Расходы, связанные с выплатой вознаграждения </t>
  </si>
  <si>
    <t>35</t>
  </si>
  <si>
    <t>35,1</t>
  </si>
  <si>
    <t>36</t>
  </si>
  <si>
    <t>37</t>
  </si>
  <si>
    <t>38</t>
  </si>
  <si>
    <t xml:space="preserve">Общие и административные расходы </t>
  </si>
  <si>
    <t>39</t>
  </si>
  <si>
    <t xml:space="preserve">расходы на оплату труда и командировочные </t>
  </si>
  <si>
    <t>39,1</t>
  </si>
  <si>
    <t>текущие налоги и другие обязательные платежи в бюджет за исключением корпоративного подоходного налога</t>
  </si>
  <si>
    <t>39,2</t>
  </si>
  <si>
    <t>39,3</t>
  </si>
  <si>
    <t>40</t>
  </si>
  <si>
    <t xml:space="preserve">Прочие расходы </t>
  </si>
  <si>
    <t>41</t>
  </si>
  <si>
    <t xml:space="preserve">Чистая прибыль (убыток) до уплаты корпоративного подоходного налога </t>
  </si>
  <si>
    <t xml:space="preserve"> от иной деятельности</t>
  </si>
  <si>
    <t>Итого Чистая прибыль (убыток) после уплаты налогов</t>
  </si>
  <si>
    <t>доходы начисленные в виде вознаграждения к получению</t>
  </si>
  <si>
    <t>расходы на выплату вознаграждения</t>
  </si>
  <si>
    <t>11-1</t>
  </si>
  <si>
    <t xml:space="preserve">Увеличение (уменьшение) суммы резерва незаработанной премии </t>
  </si>
  <si>
    <t xml:space="preserve">Увеличение (уменьшение) суммы резерва не произошедших убытков по договорам страхования (перестрахования) жизни </t>
  </si>
  <si>
    <t xml:space="preserve">Увеличение (уменьшение) суммы резерва не произошедших убытков по договорам аннуитета </t>
  </si>
  <si>
    <t xml:space="preserve">Увеличение (уменьшение) суммы резерва произошедших, но незаявленных убытков </t>
  </si>
  <si>
    <t xml:space="preserve">Увеличение (уменьшение) суммы резерва заявленных, но неурегулированных убытков </t>
  </si>
  <si>
    <t xml:space="preserve">Увеличение (уменьшение) суммы дополнительных резервов </t>
  </si>
  <si>
    <t xml:space="preserve">Уплаченный корпоративный подоходный налог </t>
  </si>
  <si>
    <t xml:space="preserve">Покупка (продажа) ценных бумаг, удерживаемых до погашения </t>
  </si>
  <si>
    <t>Инвестиции  в капитал других юридических лиц</t>
  </si>
  <si>
    <t>Изъятие акций</t>
  </si>
  <si>
    <t xml:space="preserve">Остаток денег и денежных эквивалентов на конец отчетного периода </t>
  </si>
  <si>
    <t>по состоянию на "1" октября 2017 года</t>
  </si>
  <si>
    <t>Первый руководитель (на период его отсутствия - лицо, его замещающее)  ______________________ Бегимбетов Е.Н.</t>
  </si>
  <si>
    <t>Главный бухгалтер _____________________ Семыкина А.В.</t>
  </si>
  <si>
    <t>Исполнитель __________________Семыкина А.В.</t>
  </si>
  <si>
    <t>9543</t>
  </si>
  <si>
    <t>3627</t>
  </si>
  <si>
    <t>Базовая прибыль на акцию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</si>
</sst>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О\с\н\о\в\н\о\й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8"/>
      <name val="MS Sans Serif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12"/>
      <name val="MS Sans Serif"/>
      <family val="2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right" vertical="top"/>
    </xf>
    <xf numFmtId="4" fontId="0" fillId="33" borderId="0" xfId="0" applyNumberFormat="1" applyFill="1" applyAlignment="1">
      <alignment/>
    </xf>
    <xf numFmtId="0" fontId="5" fillId="33" borderId="0" xfId="0" applyFont="1" applyFill="1" applyAlignment="1">
      <alignment vertical="top"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vertical="center" wrapText="1"/>
    </xf>
    <xf numFmtId="0" fontId="2" fillId="33" borderId="10" xfId="55" applyFont="1" applyFill="1" applyBorder="1" applyAlignment="1">
      <alignment vertical="top"/>
      <protection/>
    </xf>
    <xf numFmtId="0" fontId="2" fillId="33" borderId="10" xfId="55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/>
    </xf>
    <xf numFmtId="0" fontId="2" fillId="33" borderId="10" xfId="56" applyFont="1" applyFill="1" applyBorder="1" applyAlignment="1">
      <alignment vertical="top"/>
      <protection/>
    </xf>
    <xf numFmtId="0" fontId="2" fillId="33" borderId="13" xfId="0" applyFont="1" applyFill="1" applyBorder="1" applyAlignment="1">
      <alignment horizontal="center" vertical="top"/>
    </xf>
    <xf numFmtId="0" fontId="2" fillId="33" borderId="10" xfId="55" applyFont="1" applyFill="1" applyBorder="1" applyAlignment="1">
      <alignment horizontal="left" vertical="top"/>
      <protection/>
    </xf>
    <xf numFmtId="0" fontId="2" fillId="33" borderId="10" xfId="56" applyFont="1" applyFill="1" applyBorder="1">
      <alignment/>
      <protection/>
    </xf>
    <xf numFmtId="0" fontId="6" fillId="33" borderId="10" xfId="56" applyFont="1" applyFill="1" applyBorder="1">
      <alignment/>
      <protection/>
    </xf>
    <xf numFmtId="0" fontId="2" fillId="33" borderId="10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left" vertical="top" indent="1"/>
    </xf>
    <xf numFmtId="0" fontId="6" fillId="33" borderId="10" xfId="0" applyFont="1" applyFill="1" applyBorder="1" applyAlignment="1">
      <alignment horizontal="left" vertical="top" inden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/>
    </xf>
    <xf numFmtId="0" fontId="2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center" vertical="top"/>
      <protection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center" vertical="top"/>
    </xf>
    <xf numFmtId="0" fontId="2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10" fillId="33" borderId="10" xfId="0" applyFont="1" applyFill="1" applyBorder="1" applyAlignment="1">
      <alignment vertical="top"/>
    </xf>
    <xf numFmtId="0" fontId="10" fillId="33" borderId="10" xfId="0" applyFont="1" applyFill="1" applyBorder="1" applyAlignment="1">
      <alignment horizontal="center" vertical="top"/>
    </xf>
    <xf numFmtId="0" fontId="9" fillId="33" borderId="10" xfId="55" applyFont="1" applyFill="1" applyBorder="1" applyAlignment="1">
      <alignment vertical="top"/>
      <protection/>
    </xf>
    <xf numFmtId="0" fontId="9" fillId="33" borderId="10" xfId="0" applyFont="1" applyFill="1" applyBorder="1" applyAlignment="1">
      <alignment horizontal="center" vertical="top"/>
    </xf>
    <xf numFmtId="0" fontId="9" fillId="33" borderId="10" xfId="0" applyFont="1" applyFill="1" applyBorder="1" applyAlignment="1">
      <alignment horizontal="left" vertical="top"/>
    </xf>
    <xf numFmtId="0" fontId="9" fillId="33" borderId="10" xfId="55" applyFont="1" applyFill="1" applyBorder="1" applyAlignment="1">
      <alignment horizontal="left" vertical="top"/>
      <protection/>
    </xf>
    <xf numFmtId="0" fontId="9" fillId="33" borderId="10" xfId="0" applyFont="1" applyFill="1" applyBorder="1" applyAlignment="1">
      <alignment vertical="top"/>
    </xf>
    <xf numFmtId="0" fontId="9" fillId="33" borderId="12" xfId="55" applyFont="1" applyFill="1" applyBorder="1" applyAlignment="1">
      <alignment vertical="top"/>
      <protection/>
    </xf>
    <xf numFmtId="0" fontId="9" fillId="33" borderId="12" xfId="0" applyFont="1" applyFill="1" applyBorder="1" applyAlignment="1">
      <alignment horizontal="center" vertical="top"/>
    </xf>
    <xf numFmtId="49" fontId="10" fillId="33" borderId="10" xfId="0" applyNumberFormat="1" applyFont="1" applyFill="1" applyBorder="1" applyAlignment="1">
      <alignment horizontal="center" vertical="top"/>
    </xf>
    <xf numFmtId="0" fontId="9" fillId="33" borderId="10" xfId="0" applyNumberFormat="1" applyFont="1" applyFill="1" applyBorder="1" applyAlignment="1">
      <alignment horizontal="center" vertical="top"/>
    </xf>
    <xf numFmtId="0" fontId="9" fillId="33" borderId="14" xfId="0" applyFont="1" applyFill="1" applyBorder="1" applyAlignment="1">
      <alignment horizontal="left" vertical="top" indent="1"/>
    </xf>
    <xf numFmtId="49" fontId="9" fillId="33" borderId="14" xfId="0" applyNumberFormat="1" applyFont="1" applyFill="1" applyBorder="1" applyAlignment="1">
      <alignment horizontal="center" vertical="top"/>
    </xf>
    <xf numFmtId="0" fontId="9" fillId="33" borderId="10" xfId="0" applyFont="1" applyFill="1" applyBorder="1" applyAlignment="1">
      <alignment horizontal="left" vertical="top" indent="1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left" vertical="top" wrapText="1" indent="1"/>
    </xf>
    <xf numFmtId="49" fontId="9" fillId="33" borderId="10" xfId="0" applyNumberFormat="1" applyFont="1" applyFill="1" applyBorder="1" applyAlignment="1">
      <alignment horizontal="center" vertical="top"/>
    </xf>
    <xf numFmtId="0" fontId="9" fillId="33" borderId="10" xfId="55" applyFont="1" applyFill="1" applyBorder="1" applyAlignment="1">
      <alignment horizontal="left" vertical="top" indent="1"/>
      <protection/>
    </xf>
    <xf numFmtId="0" fontId="9" fillId="33" borderId="10" xfId="0" applyFont="1" applyFill="1" applyBorder="1" applyAlignment="1">
      <alignment horizontal="left" vertical="top" wrapText="1"/>
    </xf>
    <xf numFmtId="0" fontId="9" fillId="33" borderId="10" xfId="55" applyFont="1" applyFill="1" applyBorder="1" applyAlignment="1">
      <alignment horizontal="left" vertical="top" wrapText="1" indent="1"/>
      <protection/>
    </xf>
    <xf numFmtId="0" fontId="5" fillId="33" borderId="10" xfId="0" applyFont="1" applyFill="1" applyBorder="1" applyAlignment="1">
      <alignment vertical="top"/>
    </xf>
    <xf numFmtId="49" fontId="5" fillId="33" borderId="10" xfId="0" applyNumberFormat="1" applyFont="1" applyFill="1" applyBorder="1" applyAlignment="1">
      <alignment horizontal="center" vertical="top"/>
    </xf>
    <xf numFmtId="49" fontId="9" fillId="33" borderId="13" xfId="55" applyNumberFormat="1" applyFont="1" applyFill="1" applyBorder="1" applyAlignment="1">
      <alignment horizontal="center" vertical="top"/>
      <protection/>
    </xf>
    <xf numFmtId="0" fontId="9" fillId="33" borderId="10" xfId="55" applyFont="1" applyFill="1" applyBorder="1" applyAlignment="1">
      <alignment vertical="top" wrapText="1"/>
      <protection/>
    </xf>
    <xf numFmtId="0" fontId="9" fillId="33" borderId="10" xfId="55" applyFont="1" applyFill="1" applyBorder="1" applyAlignment="1">
      <alignment horizontal="left" vertical="top" wrapText="1"/>
      <protection/>
    </xf>
    <xf numFmtId="49" fontId="11" fillId="33" borderId="13" xfId="55" applyNumberFormat="1" applyFont="1" applyFill="1" applyBorder="1" applyAlignment="1">
      <alignment horizontal="center" vertical="top"/>
      <protection/>
    </xf>
    <xf numFmtId="0" fontId="9" fillId="33" borderId="10" xfId="55" applyFont="1" applyFill="1" applyBorder="1" applyAlignment="1">
      <alignment horizontal="center" vertical="top"/>
      <protection/>
    </xf>
    <xf numFmtId="0" fontId="5" fillId="33" borderId="10" xfId="55" applyFont="1" applyFill="1" applyBorder="1" applyAlignment="1">
      <alignment vertical="top"/>
      <protection/>
    </xf>
    <xf numFmtId="0" fontId="9" fillId="33" borderId="10" xfId="0" applyFont="1" applyFill="1" applyBorder="1" applyAlignment="1" applyProtection="1">
      <alignment vertical="top" wrapText="1"/>
      <protection/>
    </xf>
    <xf numFmtId="0" fontId="9" fillId="33" borderId="10" xfId="0" applyFont="1" applyFill="1" applyBorder="1" applyAlignment="1" applyProtection="1">
      <alignment horizontal="center" vertical="top"/>
      <protection/>
    </xf>
    <xf numFmtId="0" fontId="12" fillId="33" borderId="10" xfId="0" applyFont="1" applyFill="1" applyBorder="1" applyAlignment="1" applyProtection="1">
      <alignment vertical="top" wrapText="1"/>
      <protection/>
    </xf>
    <xf numFmtId="0" fontId="12" fillId="33" borderId="10" xfId="0" applyFont="1" applyFill="1" applyBorder="1" applyAlignment="1" applyProtection="1">
      <alignment horizontal="center" vertical="top"/>
      <protection/>
    </xf>
    <xf numFmtId="0" fontId="9" fillId="33" borderId="10" xfId="0" applyFont="1" applyFill="1" applyBorder="1" applyAlignment="1" applyProtection="1">
      <alignment horizontal="left" vertical="top" wrapText="1"/>
      <protection/>
    </xf>
    <xf numFmtId="0" fontId="9" fillId="33" borderId="12" xfId="0" applyFont="1" applyFill="1" applyBorder="1" applyAlignment="1" applyProtection="1">
      <alignment horizontal="left" vertical="top" wrapText="1"/>
      <protection/>
    </xf>
    <xf numFmtId="0" fontId="10" fillId="33" borderId="12" xfId="0" applyFont="1" applyFill="1" applyBorder="1" applyAlignment="1" applyProtection="1">
      <alignment vertical="top" wrapText="1"/>
      <protection/>
    </xf>
    <xf numFmtId="0" fontId="10" fillId="33" borderId="13" xfId="0" applyFont="1" applyFill="1" applyBorder="1" applyAlignment="1" applyProtection="1">
      <alignment horizontal="center" vertical="top"/>
      <protection/>
    </xf>
    <xf numFmtId="0" fontId="12" fillId="33" borderId="13" xfId="0" applyFont="1" applyFill="1" applyBorder="1" applyAlignment="1" applyProtection="1">
      <alignment horizontal="center" vertical="top"/>
      <protection/>
    </xf>
    <xf numFmtId="0" fontId="9" fillId="33" borderId="13" xfId="0" applyFont="1" applyFill="1" applyBorder="1" applyAlignment="1" applyProtection="1">
      <alignment horizontal="center" vertical="top"/>
      <protection/>
    </xf>
    <xf numFmtId="164" fontId="9" fillId="33" borderId="10" xfId="53" applyNumberFormat="1" applyFont="1" applyFill="1" applyBorder="1" applyAlignment="1" applyProtection="1">
      <alignment horizontal="left" vertical="top" wrapText="1"/>
      <protection locked="0"/>
    </xf>
    <xf numFmtId="49" fontId="9" fillId="33" borderId="13" xfId="0" applyNumberFormat="1" applyFont="1" applyFill="1" applyBorder="1" applyAlignment="1" applyProtection="1">
      <alignment horizontal="center" vertical="top"/>
      <protection/>
    </xf>
    <xf numFmtId="0" fontId="12" fillId="33" borderId="14" xfId="0" applyFont="1" applyFill="1" applyBorder="1" applyAlignment="1" applyProtection="1">
      <alignment vertical="top" wrapText="1"/>
      <protection/>
    </xf>
    <xf numFmtId="0" fontId="10" fillId="33" borderId="10" xfId="0" applyFont="1" applyFill="1" applyBorder="1" applyAlignment="1" applyProtection="1">
      <alignment vertical="top" wrapText="1"/>
      <protection/>
    </xf>
    <xf numFmtId="0" fontId="10" fillId="33" borderId="10" xfId="0" applyFont="1" applyFill="1" applyBorder="1" applyAlignment="1" applyProtection="1">
      <alignment horizontal="center" vertical="top"/>
      <protection/>
    </xf>
    <xf numFmtId="0" fontId="9" fillId="33" borderId="10" xfId="56" applyFont="1" applyFill="1" applyBorder="1" applyAlignment="1" applyProtection="1">
      <alignment horizontal="center" vertical="top"/>
      <protection/>
    </xf>
    <xf numFmtId="0" fontId="5" fillId="33" borderId="15" xfId="56" applyFont="1" applyFill="1" applyBorder="1" applyAlignment="1" applyProtection="1">
      <alignment horizontal="left" vertical="top" wrapText="1"/>
      <protection/>
    </xf>
    <xf numFmtId="0" fontId="5" fillId="33" borderId="10" xfId="56" applyFont="1" applyFill="1" applyBorder="1" applyAlignment="1" applyProtection="1">
      <alignment horizontal="center" vertical="top" wrapText="1"/>
      <protection/>
    </xf>
    <xf numFmtId="0" fontId="9" fillId="33" borderId="0" xfId="0" applyFont="1" applyFill="1" applyAlignment="1" applyProtection="1">
      <alignment horizontal="center" vertical="top"/>
      <protection/>
    </xf>
    <xf numFmtId="0" fontId="5" fillId="33" borderId="10" xfId="0" applyFont="1" applyFill="1" applyBorder="1" applyAlignment="1" applyProtection="1">
      <alignment vertical="top" wrapText="1"/>
      <protection/>
    </xf>
    <xf numFmtId="0" fontId="5" fillId="33" borderId="10" xfId="0" applyFont="1" applyFill="1" applyBorder="1" applyAlignment="1" applyProtection="1">
      <alignment horizontal="center" vertical="top"/>
      <protection/>
    </xf>
    <xf numFmtId="0" fontId="10" fillId="33" borderId="10" xfId="0" applyFont="1" applyFill="1" applyBorder="1" applyAlignment="1" applyProtection="1">
      <alignment horizontal="left" vertical="top" wrapText="1"/>
      <protection/>
    </xf>
    <xf numFmtId="4" fontId="5" fillId="0" borderId="10" xfId="0" applyNumberFormat="1" applyFont="1" applyBorder="1" applyAlignment="1">
      <alignment horizontal="center" vertical="top"/>
    </xf>
    <xf numFmtId="4" fontId="9" fillId="0" borderId="10" xfId="0" applyNumberFormat="1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center" vertical="top"/>
    </xf>
    <xf numFmtId="4" fontId="13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left" vertical="center" wrapText="1"/>
    </xf>
    <xf numFmtId="0" fontId="2" fillId="33" borderId="0" xfId="0" applyFont="1" applyFill="1" applyAlignment="1">
      <alignment horizontal="center" vertical="top"/>
    </xf>
    <xf numFmtId="3" fontId="2" fillId="33" borderId="10" xfId="0" applyNumberFormat="1" applyFont="1" applyFill="1" applyBorder="1" applyAlignment="1" applyProtection="1">
      <alignment horizontal="center" vertical="top"/>
      <protection/>
    </xf>
    <xf numFmtId="3" fontId="2" fillId="33" borderId="10" xfId="0" applyNumberFormat="1" applyFont="1" applyFill="1" applyBorder="1" applyAlignment="1" applyProtection="1">
      <alignment horizontal="center" vertical="top"/>
      <protection locked="0"/>
    </xf>
    <xf numFmtId="3" fontId="2" fillId="33" borderId="10" xfId="54" applyNumberFormat="1" applyFont="1" applyFill="1" applyBorder="1" applyAlignment="1" applyProtection="1">
      <alignment horizontal="center" vertical="center"/>
      <protection locked="0"/>
    </xf>
    <xf numFmtId="3" fontId="6" fillId="33" borderId="10" xfId="0" applyNumberFormat="1" applyFont="1" applyFill="1" applyBorder="1" applyAlignment="1" applyProtection="1">
      <alignment horizontal="center" vertical="top"/>
      <protection locked="0"/>
    </xf>
    <xf numFmtId="3" fontId="6" fillId="33" borderId="10" xfId="0" applyNumberFormat="1" applyFont="1" applyFill="1" applyBorder="1" applyAlignment="1" applyProtection="1">
      <alignment horizontal="center" vertical="top"/>
      <protection locked="0"/>
    </xf>
    <xf numFmtId="3" fontId="2" fillId="33" borderId="10" xfId="0" applyNumberFormat="1" applyFont="1" applyFill="1" applyBorder="1" applyAlignment="1">
      <alignment horizontal="center" vertical="top"/>
    </xf>
    <xf numFmtId="3" fontId="6" fillId="33" borderId="10" xfId="0" applyNumberFormat="1" applyFont="1" applyFill="1" applyBorder="1" applyAlignment="1">
      <alignment horizontal="center" vertical="top"/>
    </xf>
    <xf numFmtId="3" fontId="6" fillId="33" borderId="10" xfId="0" applyNumberFormat="1" applyFont="1" applyFill="1" applyBorder="1" applyAlignment="1" applyProtection="1">
      <alignment horizontal="center" vertical="top"/>
      <protection/>
    </xf>
    <xf numFmtId="3" fontId="6" fillId="33" borderId="10" xfId="0" applyNumberFormat="1" applyFont="1" applyFill="1" applyBorder="1" applyAlignment="1" applyProtection="1">
      <alignment horizontal="center" vertical="top"/>
      <protection/>
    </xf>
    <xf numFmtId="3" fontId="14" fillId="33" borderId="10" xfId="0" applyNumberFormat="1" applyFont="1" applyFill="1" applyBorder="1" applyAlignment="1">
      <alignment horizontal="center" vertical="top"/>
    </xf>
    <xf numFmtId="3" fontId="2" fillId="33" borderId="10" xfId="0" applyNumberFormat="1" applyFont="1" applyFill="1" applyBorder="1" applyAlignment="1">
      <alignment horizontal="center" vertical="top"/>
    </xf>
    <xf numFmtId="3" fontId="2" fillId="33" borderId="10" xfId="55" applyNumberFormat="1" applyFont="1" applyFill="1" applyBorder="1" applyAlignment="1">
      <alignment horizontal="center" vertical="top"/>
      <protection/>
    </xf>
    <xf numFmtId="49" fontId="2" fillId="33" borderId="11" xfId="55" applyNumberFormat="1" applyFont="1" applyFill="1" applyBorder="1" applyAlignment="1">
      <alignment horizontal="center" vertical="top"/>
      <protection/>
    </xf>
    <xf numFmtId="3" fontId="2" fillId="33" borderId="16" xfId="55" applyNumberFormat="1" applyFont="1" applyFill="1" applyBorder="1" applyAlignment="1">
      <alignment horizontal="center" vertical="top"/>
      <protection/>
    </xf>
    <xf numFmtId="3" fontId="2" fillId="33" borderId="13" xfId="55" applyNumberFormat="1" applyFont="1" applyFill="1" applyBorder="1" applyAlignment="1">
      <alignment horizontal="center" vertical="top"/>
      <protection/>
    </xf>
    <xf numFmtId="3" fontId="2" fillId="33" borderId="13" xfId="0" applyNumberFormat="1" applyFont="1" applyFill="1" applyBorder="1" applyAlignment="1" applyProtection="1">
      <alignment horizontal="center" vertical="top"/>
      <protection locked="0"/>
    </xf>
    <xf numFmtId="3" fontId="5" fillId="33" borderId="10" xfId="0" applyNumberFormat="1" applyFont="1" applyFill="1" applyBorder="1" applyAlignment="1" applyProtection="1">
      <alignment horizontal="center" vertical="top"/>
      <protection locked="0"/>
    </xf>
    <xf numFmtId="3" fontId="10" fillId="33" borderId="10" xfId="0" applyNumberFormat="1" applyFont="1" applyFill="1" applyBorder="1" applyAlignment="1" applyProtection="1">
      <alignment horizontal="center" vertical="top"/>
      <protection/>
    </xf>
    <xf numFmtId="3" fontId="9" fillId="33" borderId="10" xfId="0" applyNumberFormat="1" applyFont="1" applyFill="1" applyBorder="1" applyAlignment="1" applyProtection="1">
      <alignment horizontal="center" vertical="top"/>
      <protection locked="0"/>
    </xf>
    <xf numFmtId="3" fontId="9" fillId="33" borderId="10" xfId="0" applyNumberFormat="1" applyFont="1" applyFill="1" applyBorder="1" applyAlignment="1" applyProtection="1">
      <alignment horizontal="center" vertical="top"/>
      <protection/>
    </xf>
    <xf numFmtId="3" fontId="12" fillId="33" borderId="10" xfId="0" applyNumberFormat="1" applyFont="1" applyFill="1" applyBorder="1" applyAlignment="1" applyProtection="1">
      <alignment horizontal="center" vertical="top"/>
      <protection locked="0"/>
    </xf>
    <xf numFmtId="3" fontId="9" fillId="33" borderId="10" xfId="56" applyNumberFormat="1" applyFont="1" applyFill="1" applyBorder="1" applyAlignment="1" applyProtection="1">
      <alignment horizontal="center" vertical="top"/>
      <protection locked="0"/>
    </xf>
    <xf numFmtId="3" fontId="5" fillId="33" borderId="10" xfId="56" applyNumberFormat="1" applyFont="1" applyFill="1" applyBorder="1" applyAlignment="1" applyProtection="1">
      <alignment horizontal="center" vertical="top"/>
      <protection/>
    </xf>
    <xf numFmtId="3" fontId="5" fillId="33" borderId="10" xfId="0" applyNumberFormat="1" applyFont="1" applyFill="1" applyBorder="1" applyAlignment="1" applyProtection="1">
      <alignment horizontal="center" vertical="top"/>
      <protection/>
    </xf>
    <xf numFmtId="3" fontId="6" fillId="33" borderId="0" xfId="0" applyNumberFormat="1" applyFont="1" applyFill="1" applyBorder="1" applyAlignment="1" applyProtection="1">
      <alignment horizontal="center" vertical="top"/>
      <protection locked="0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/>
    </xf>
    <xf numFmtId="0" fontId="2" fillId="33" borderId="0" xfId="0" applyFont="1" applyFill="1" applyAlignment="1">
      <alignment horizontal="right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0" fillId="33" borderId="10" xfId="0" applyFill="1" applyBorder="1" applyAlignment="1">
      <alignment/>
    </xf>
    <xf numFmtId="4" fontId="31" fillId="33" borderId="10" xfId="0" applyNumberFormat="1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7" xfId="52"/>
    <cellStyle name="Обычный_деньги" xfId="53"/>
    <cellStyle name="Обычный_Прилож.к ф.№1_10_06_03" xfId="54"/>
    <cellStyle name="Обычный_Формы фин.отчетности по ПП №241" xfId="55"/>
    <cellStyle name="Обычный_Формы ФО для НПФ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showGridLines="0" zoomScale="85" zoomScaleNormal="85" zoomScalePageLayoutView="0" workbookViewId="0" topLeftCell="A52">
      <selection activeCell="A72" sqref="A72"/>
    </sheetView>
  </sheetViews>
  <sheetFormatPr defaultColWidth="9.00390625" defaultRowHeight="12.75"/>
  <cols>
    <col min="1" max="1" width="100.75390625" style="17" customWidth="1"/>
    <col min="2" max="2" width="14.00390625" style="17" customWidth="1"/>
    <col min="3" max="3" width="13.00390625" style="17" customWidth="1"/>
    <col min="4" max="4" width="16.00390625" style="17" customWidth="1"/>
    <col min="5" max="5" width="16.375" style="17" customWidth="1"/>
    <col min="6" max="6" width="15.75390625" style="17" customWidth="1"/>
    <col min="7" max="8" width="9.125" style="17" customWidth="1"/>
    <col min="9" max="9" width="11.75390625" style="17" customWidth="1"/>
    <col min="10" max="10" width="13.875" style="17" customWidth="1"/>
    <col min="11" max="11" width="9.125" style="17" customWidth="1"/>
    <col min="12" max="12" width="15.75390625" style="17" customWidth="1"/>
    <col min="13" max="13" width="16.375" style="17" customWidth="1"/>
    <col min="14" max="14" width="9.625" style="17" customWidth="1"/>
    <col min="15" max="15" width="15.25390625" style="17" customWidth="1"/>
    <col min="16" max="16" width="14.75390625" style="17" customWidth="1"/>
    <col min="17" max="16384" width="9.125" style="17" customWidth="1"/>
  </cols>
  <sheetData>
    <row r="1" spans="4:6" s="12" customFormat="1" ht="12.75">
      <c r="D1" s="44" t="s">
        <v>4</v>
      </c>
      <c r="F1" s="44"/>
    </row>
    <row r="2" s="12" customFormat="1" ht="12.75">
      <c r="F2" s="44"/>
    </row>
    <row r="3" spans="1:4" s="12" customFormat="1" ht="12.75">
      <c r="A3" s="137" t="s">
        <v>3</v>
      </c>
      <c r="B3" s="137"/>
      <c r="C3" s="137"/>
      <c r="D3" s="137"/>
    </row>
    <row r="4" spans="1:4" s="12" customFormat="1" ht="12.75">
      <c r="A4" s="137" t="s">
        <v>5</v>
      </c>
      <c r="B4" s="137"/>
      <c r="C4" s="137"/>
      <c r="D4" s="137"/>
    </row>
    <row r="5" spans="1:4" s="12" customFormat="1" ht="12.75">
      <c r="A5" s="138" t="s">
        <v>184</v>
      </c>
      <c r="B5" s="138"/>
      <c r="C5" s="138"/>
      <c r="D5" s="138"/>
    </row>
    <row r="6" spans="1:4" s="12" customFormat="1" ht="12.75">
      <c r="A6" s="138" t="s">
        <v>277</v>
      </c>
      <c r="B6" s="138"/>
      <c r="C6" s="138"/>
      <c r="D6" s="138"/>
    </row>
    <row r="7" s="12" customFormat="1" ht="12.75"/>
    <row r="8" s="12" customFormat="1" ht="12.75">
      <c r="D8" s="44" t="s">
        <v>0</v>
      </c>
    </row>
    <row r="9" spans="1:4" s="111" customFormat="1" ht="42" customHeight="1">
      <c r="A9" s="18" t="s">
        <v>1</v>
      </c>
      <c r="B9" s="19" t="s">
        <v>114</v>
      </c>
      <c r="C9" s="37" t="s">
        <v>7</v>
      </c>
      <c r="D9" s="37" t="s">
        <v>8</v>
      </c>
    </row>
    <row r="10" spans="1:4" s="12" customFormat="1" ht="12.75">
      <c r="A10" s="13">
        <v>1</v>
      </c>
      <c r="B10" s="13">
        <v>2</v>
      </c>
      <c r="C10" s="13">
        <v>3</v>
      </c>
      <c r="D10" s="13">
        <v>4</v>
      </c>
    </row>
    <row r="11" spans="1:4" s="12" customFormat="1" ht="12.75">
      <c r="A11" s="20" t="s">
        <v>9</v>
      </c>
      <c r="B11" s="13"/>
      <c r="C11" s="14"/>
      <c r="D11" s="14"/>
    </row>
    <row r="12" spans="1:4" s="12" customFormat="1" ht="12.75">
      <c r="A12" s="21" t="s">
        <v>185</v>
      </c>
      <c r="B12" s="13">
        <v>1</v>
      </c>
      <c r="C12" s="112">
        <v>183096</v>
      </c>
      <c r="D12" s="112">
        <v>349969</v>
      </c>
    </row>
    <row r="13" spans="1:4" s="12" customFormat="1" ht="12.75">
      <c r="A13" s="21" t="s">
        <v>10</v>
      </c>
      <c r="B13" s="13">
        <f>B12+1</f>
        <v>2</v>
      </c>
      <c r="C13" s="112">
        <v>1051416</v>
      </c>
      <c r="D13" s="112">
        <v>1362658</v>
      </c>
    </row>
    <row r="14" spans="1:4" s="12" customFormat="1" ht="25.5">
      <c r="A14" s="22" t="s">
        <v>11</v>
      </c>
      <c r="B14" s="13">
        <f aca="true" t="shared" si="0" ref="B14:B37">B13+1</f>
        <v>3</v>
      </c>
      <c r="C14" s="112">
        <v>2584842</v>
      </c>
      <c r="D14" s="112">
        <v>2507023</v>
      </c>
    </row>
    <row r="15" spans="1:4" s="12" customFormat="1" ht="12.75">
      <c r="A15" s="21" t="s">
        <v>12</v>
      </c>
      <c r="B15" s="13">
        <f t="shared" si="0"/>
        <v>4</v>
      </c>
      <c r="C15" s="113">
        <v>17666</v>
      </c>
      <c r="D15" s="113">
        <v>17666</v>
      </c>
    </row>
    <row r="16" spans="1:4" s="12" customFormat="1" ht="12.75">
      <c r="A16" s="21" t="s">
        <v>186</v>
      </c>
      <c r="B16" s="13">
        <f t="shared" si="0"/>
        <v>5</v>
      </c>
      <c r="C16" s="112">
        <v>1083279</v>
      </c>
      <c r="D16" s="112">
        <v>287360</v>
      </c>
    </row>
    <row r="17" spans="1:4" s="12" customFormat="1" ht="12.75">
      <c r="A17" s="23" t="s">
        <v>13</v>
      </c>
      <c r="B17" s="13">
        <f t="shared" si="0"/>
        <v>6</v>
      </c>
      <c r="C17" s="112"/>
      <c r="D17" s="112"/>
    </row>
    <row r="18" spans="1:4" s="12" customFormat="1" ht="12.75">
      <c r="A18" s="23" t="s">
        <v>187</v>
      </c>
      <c r="B18" s="13">
        <f t="shared" si="0"/>
        <v>7</v>
      </c>
      <c r="C18" s="112"/>
      <c r="D18" s="112"/>
    </row>
    <row r="19" spans="1:4" s="12" customFormat="1" ht="12.75">
      <c r="A19" s="23" t="s">
        <v>14</v>
      </c>
      <c r="B19" s="13">
        <f t="shared" si="0"/>
        <v>8</v>
      </c>
      <c r="C19" s="112">
        <v>1480721</v>
      </c>
      <c r="D19" s="112">
        <v>1602996</v>
      </c>
    </row>
    <row r="20" spans="1:4" s="12" customFormat="1" ht="12.75">
      <c r="A20" s="24" t="s">
        <v>15</v>
      </c>
      <c r="B20" s="13">
        <f t="shared" si="0"/>
        <v>9</v>
      </c>
      <c r="C20" s="112">
        <v>230425</v>
      </c>
      <c r="D20" s="112">
        <v>235213</v>
      </c>
    </row>
    <row r="21" spans="1:4" s="12" customFormat="1" ht="25.5">
      <c r="A21" s="24" t="s">
        <v>188</v>
      </c>
      <c r="B21" s="13">
        <f t="shared" si="0"/>
        <v>10</v>
      </c>
      <c r="C21" s="112"/>
      <c r="D21" s="112"/>
    </row>
    <row r="22" spans="1:4" s="12" customFormat="1" ht="12.75">
      <c r="A22" s="24" t="s">
        <v>189</v>
      </c>
      <c r="B22" s="13">
        <f t="shared" si="0"/>
        <v>11</v>
      </c>
      <c r="C22" s="112"/>
      <c r="D22" s="112"/>
    </row>
    <row r="23" spans="1:4" s="12" customFormat="1" ht="12.75">
      <c r="A23" s="24" t="s">
        <v>16</v>
      </c>
      <c r="B23" s="13">
        <f t="shared" si="0"/>
        <v>12</v>
      </c>
      <c r="C23" s="112">
        <v>99913</v>
      </c>
      <c r="D23" s="112">
        <v>169763</v>
      </c>
    </row>
    <row r="24" spans="1:4" s="12" customFormat="1" ht="25.5">
      <c r="A24" s="25" t="s">
        <v>17</v>
      </c>
      <c r="B24" s="13">
        <v>13</v>
      </c>
      <c r="C24" s="113">
        <v>576461</v>
      </c>
      <c r="D24" s="113">
        <v>592967</v>
      </c>
    </row>
    <row r="25" spans="1:4" s="12" customFormat="1" ht="12.75">
      <c r="A25" s="25" t="s">
        <v>18</v>
      </c>
      <c r="B25" s="26" t="s">
        <v>190</v>
      </c>
      <c r="C25" s="113"/>
      <c r="D25" s="113"/>
    </row>
    <row r="26" spans="1:4" s="12" customFormat="1" ht="12.75">
      <c r="A26" s="27" t="s">
        <v>19</v>
      </c>
      <c r="B26" s="13">
        <v>15</v>
      </c>
      <c r="C26" s="113">
        <v>178008</v>
      </c>
      <c r="D26" s="113">
        <v>202642</v>
      </c>
    </row>
    <row r="27" spans="1:4" s="12" customFormat="1" ht="12.75">
      <c r="A27" s="21" t="s">
        <v>20</v>
      </c>
      <c r="B27" s="13">
        <f t="shared" si="0"/>
        <v>16</v>
      </c>
      <c r="C27" s="113"/>
      <c r="D27" s="113"/>
    </row>
    <row r="28" spans="1:4" s="12" customFormat="1" ht="12.75">
      <c r="A28" s="28" t="s">
        <v>21</v>
      </c>
      <c r="B28" s="13">
        <f t="shared" si="0"/>
        <v>17</v>
      </c>
      <c r="C28" s="113">
        <v>528066</v>
      </c>
      <c r="D28" s="113">
        <v>467678</v>
      </c>
    </row>
    <row r="29" spans="1:4" s="12" customFormat="1" ht="12.75">
      <c r="A29" s="21" t="s">
        <v>22</v>
      </c>
      <c r="B29" s="13">
        <f t="shared" si="0"/>
        <v>18</v>
      </c>
      <c r="C29" s="113">
        <v>37851</v>
      </c>
      <c r="D29" s="113">
        <v>34910</v>
      </c>
    </row>
    <row r="30" spans="1:4" s="12" customFormat="1" ht="12.75">
      <c r="A30" s="29" t="s">
        <v>23</v>
      </c>
      <c r="B30" s="13">
        <f t="shared" si="0"/>
        <v>19</v>
      </c>
      <c r="C30" s="113">
        <v>2900</v>
      </c>
      <c r="D30" s="113">
        <v>2900</v>
      </c>
    </row>
    <row r="31" spans="1:4" s="12" customFormat="1" ht="12.75">
      <c r="A31" s="21" t="s">
        <v>24</v>
      </c>
      <c r="B31" s="13">
        <v>20</v>
      </c>
      <c r="C31" s="113">
        <v>243667</v>
      </c>
      <c r="D31" s="113">
        <v>247121</v>
      </c>
    </row>
    <row r="32" spans="1:4" s="12" customFormat="1" ht="12.75">
      <c r="A32" s="21" t="s">
        <v>25</v>
      </c>
      <c r="B32" s="13">
        <f t="shared" si="0"/>
        <v>21</v>
      </c>
      <c r="C32" s="114"/>
      <c r="D32" s="114"/>
    </row>
    <row r="33" spans="1:4" s="12" customFormat="1" ht="12.75">
      <c r="A33" s="21" t="s">
        <v>191</v>
      </c>
      <c r="B33" s="13">
        <v>22</v>
      </c>
      <c r="C33" s="114">
        <v>7785</v>
      </c>
      <c r="D33" s="114">
        <v>4061</v>
      </c>
    </row>
    <row r="34" spans="1:4" s="12" customFormat="1" ht="12.75">
      <c r="A34" s="23" t="s">
        <v>26</v>
      </c>
      <c r="B34" s="13">
        <v>23</v>
      </c>
      <c r="C34" s="113">
        <v>766668</v>
      </c>
      <c r="D34" s="113">
        <v>798318</v>
      </c>
    </row>
    <row r="35" spans="1:4" s="12" customFormat="1" ht="12.75">
      <c r="A35" s="23" t="s">
        <v>27</v>
      </c>
      <c r="B35" s="13">
        <f t="shared" si="0"/>
        <v>24</v>
      </c>
      <c r="C35" s="112"/>
      <c r="D35" s="112"/>
    </row>
    <row r="36" spans="1:4" s="12" customFormat="1" ht="12.75">
      <c r="A36" s="23" t="s">
        <v>28</v>
      </c>
      <c r="B36" s="13">
        <f t="shared" si="0"/>
        <v>25</v>
      </c>
      <c r="C36" s="113"/>
      <c r="D36" s="113"/>
    </row>
    <row r="37" spans="1:4" s="12" customFormat="1" ht="12.75">
      <c r="A37" s="23" t="s">
        <v>29</v>
      </c>
      <c r="B37" s="13">
        <f t="shared" si="0"/>
        <v>26</v>
      </c>
      <c r="C37" s="113">
        <v>15508</v>
      </c>
      <c r="D37" s="113">
        <v>15390</v>
      </c>
    </row>
    <row r="38" spans="1:4" s="12" customFormat="1" ht="12.75">
      <c r="A38" s="21" t="s">
        <v>30</v>
      </c>
      <c r="B38" s="13">
        <v>27</v>
      </c>
      <c r="C38" s="113"/>
      <c r="D38" s="113"/>
    </row>
    <row r="39" spans="1:4" s="12" customFormat="1" ht="12.75">
      <c r="A39" s="20" t="s">
        <v>192</v>
      </c>
      <c r="B39" s="30">
        <v>28</v>
      </c>
      <c r="C39" s="115">
        <v>9088272</v>
      </c>
      <c r="D39" s="116">
        <v>8898635</v>
      </c>
    </row>
    <row r="40" spans="1:4" s="12" customFormat="1" ht="12.75">
      <c r="A40" s="20" t="s">
        <v>31</v>
      </c>
      <c r="B40" s="30"/>
      <c r="C40" s="115"/>
      <c r="D40" s="115"/>
    </row>
    <row r="41" spans="1:4" s="12" customFormat="1" ht="12.75">
      <c r="A41" s="23" t="s">
        <v>32</v>
      </c>
      <c r="B41" s="30">
        <v>29</v>
      </c>
      <c r="C41" s="112">
        <v>3590046</v>
      </c>
      <c r="D41" s="112">
        <v>3753843</v>
      </c>
    </row>
    <row r="42" spans="1:4" s="12" customFormat="1" ht="12.75">
      <c r="A42" s="23" t="s">
        <v>33</v>
      </c>
      <c r="B42" s="30">
        <f>B41+1</f>
        <v>30</v>
      </c>
      <c r="C42" s="112"/>
      <c r="D42" s="112"/>
    </row>
    <row r="43" spans="1:4" s="12" customFormat="1" ht="12.75">
      <c r="A43" s="23" t="s">
        <v>34</v>
      </c>
      <c r="B43" s="30">
        <f aca="true" t="shared" si="1" ref="B43:B59">B42+1</f>
        <v>31</v>
      </c>
      <c r="C43" s="117"/>
      <c r="D43" s="117"/>
    </row>
    <row r="44" spans="1:4" s="12" customFormat="1" ht="12.75">
      <c r="A44" s="23" t="s">
        <v>35</v>
      </c>
      <c r="B44" s="30">
        <f t="shared" si="1"/>
        <v>32</v>
      </c>
      <c r="C44" s="113">
        <v>437106</v>
      </c>
      <c r="D44" s="113">
        <v>563919</v>
      </c>
    </row>
    <row r="45" spans="1:4" s="12" customFormat="1" ht="12.75">
      <c r="A45" s="23" t="s">
        <v>36</v>
      </c>
      <c r="B45" s="30">
        <f t="shared" si="1"/>
        <v>33</v>
      </c>
      <c r="C45" s="113">
        <v>673177</v>
      </c>
      <c r="D45" s="113">
        <v>835808</v>
      </c>
    </row>
    <row r="46" spans="1:4" s="12" customFormat="1" ht="12.75">
      <c r="A46" s="23" t="s">
        <v>37</v>
      </c>
      <c r="B46" s="30">
        <v>34</v>
      </c>
      <c r="C46" s="117"/>
      <c r="D46" s="113"/>
    </row>
    <row r="47" spans="1:4" s="12" customFormat="1" ht="12.75">
      <c r="A47" s="31" t="s">
        <v>193</v>
      </c>
      <c r="B47" s="30">
        <f t="shared" si="1"/>
        <v>35</v>
      </c>
      <c r="C47" s="113">
        <v>153713</v>
      </c>
      <c r="D47" s="113">
        <v>115289</v>
      </c>
    </row>
    <row r="48" spans="1:4" s="12" customFormat="1" ht="12.75">
      <c r="A48" s="31" t="s">
        <v>194</v>
      </c>
      <c r="B48" s="30">
        <f t="shared" si="1"/>
        <v>36</v>
      </c>
      <c r="C48" s="117">
        <v>199061</v>
      </c>
      <c r="D48" s="117">
        <v>104728</v>
      </c>
    </row>
    <row r="49" spans="1:4" s="12" customFormat="1" ht="12.75">
      <c r="A49" s="31" t="s">
        <v>38</v>
      </c>
      <c r="B49" s="30">
        <f t="shared" si="1"/>
        <v>37</v>
      </c>
      <c r="C49" s="112"/>
      <c r="D49" s="112"/>
    </row>
    <row r="50" spans="1:4" s="12" customFormat="1" ht="12.75">
      <c r="A50" s="31" t="s">
        <v>39</v>
      </c>
      <c r="B50" s="30">
        <f t="shared" si="1"/>
        <v>38</v>
      </c>
      <c r="C50" s="112">
        <v>41790</v>
      </c>
      <c r="D50" s="112">
        <v>112437</v>
      </c>
    </row>
    <row r="51" spans="1:4" s="12" customFormat="1" ht="12.75">
      <c r="A51" s="31" t="s">
        <v>40</v>
      </c>
      <c r="B51" s="30">
        <f t="shared" si="1"/>
        <v>39</v>
      </c>
      <c r="C51" s="117">
        <v>6236</v>
      </c>
      <c r="D51" s="117">
        <v>47039</v>
      </c>
    </row>
    <row r="52" spans="1:4" s="12" customFormat="1" ht="12.75">
      <c r="A52" s="31" t="s">
        <v>41</v>
      </c>
      <c r="B52" s="30">
        <f t="shared" si="1"/>
        <v>40</v>
      </c>
      <c r="C52" s="112">
        <v>40441</v>
      </c>
      <c r="D52" s="112">
        <v>46123</v>
      </c>
    </row>
    <row r="53" spans="1:4" s="12" customFormat="1" ht="12.75">
      <c r="A53" s="31" t="s">
        <v>195</v>
      </c>
      <c r="B53" s="30">
        <f t="shared" si="1"/>
        <v>41</v>
      </c>
      <c r="C53" s="112"/>
      <c r="D53" s="112"/>
    </row>
    <row r="54" spans="1:4" s="12" customFormat="1" ht="12.75">
      <c r="A54" s="31" t="s">
        <v>187</v>
      </c>
      <c r="B54" s="30">
        <f t="shared" si="1"/>
        <v>42</v>
      </c>
      <c r="C54" s="117"/>
      <c r="D54" s="117"/>
    </row>
    <row r="55" spans="1:4" s="12" customFormat="1" ht="12.75">
      <c r="A55" s="31" t="s">
        <v>42</v>
      </c>
      <c r="B55" s="30">
        <v>43</v>
      </c>
      <c r="C55" s="117"/>
      <c r="D55" s="117"/>
    </row>
    <row r="56" spans="1:4" s="12" customFormat="1" ht="12.75">
      <c r="A56" s="23" t="s">
        <v>43</v>
      </c>
      <c r="B56" s="30">
        <v>44</v>
      </c>
      <c r="C56" s="113">
        <v>194</v>
      </c>
      <c r="D56" s="113">
        <v>285</v>
      </c>
    </row>
    <row r="57" spans="1:4" s="12" customFormat="1" ht="12.75">
      <c r="A57" s="23" t="s">
        <v>44</v>
      </c>
      <c r="B57" s="30">
        <f t="shared" si="1"/>
        <v>45</v>
      </c>
      <c r="C57" s="113">
        <v>43612</v>
      </c>
      <c r="D57" s="113">
        <v>37672</v>
      </c>
    </row>
    <row r="58" spans="1:4" s="12" customFormat="1" ht="12.75">
      <c r="A58" s="32" t="s">
        <v>45</v>
      </c>
      <c r="B58" s="30">
        <f t="shared" si="1"/>
        <v>46</v>
      </c>
      <c r="C58" s="117"/>
      <c r="D58" s="117"/>
    </row>
    <row r="59" spans="1:4" s="12" customFormat="1" ht="12.75">
      <c r="A59" s="32" t="s">
        <v>46</v>
      </c>
      <c r="B59" s="30">
        <f t="shared" si="1"/>
        <v>47</v>
      </c>
      <c r="C59" s="113"/>
      <c r="D59" s="113"/>
    </row>
    <row r="60" spans="1:4" s="12" customFormat="1" ht="12.75">
      <c r="A60" s="33" t="s">
        <v>196</v>
      </c>
      <c r="B60" s="30">
        <v>48</v>
      </c>
      <c r="C60" s="115">
        <v>5185376</v>
      </c>
      <c r="D60" s="116">
        <v>5617143</v>
      </c>
    </row>
    <row r="61" spans="1:4" s="12" customFormat="1" ht="12.75">
      <c r="A61" s="20" t="s">
        <v>47</v>
      </c>
      <c r="B61" s="13"/>
      <c r="C61" s="118"/>
      <c r="D61" s="118"/>
    </row>
    <row r="62" spans="1:4" s="12" customFormat="1" ht="12.75">
      <c r="A62" s="21" t="s">
        <v>48</v>
      </c>
      <c r="B62" s="26" t="s">
        <v>197</v>
      </c>
      <c r="C62" s="113">
        <v>1630000</v>
      </c>
      <c r="D62" s="113">
        <v>1330000</v>
      </c>
    </row>
    <row r="63" spans="1:4" s="12" customFormat="1" ht="12.75">
      <c r="A63" s="34" t="s">
        <v>198</v>
      </c>
      <c r="B63" s="26" t="s">
        <v>199</v>
      </c>
      <c r="C63" s="113"/>
      <c r="D63" s="113"/>
    </row>
    <row r="64" spans="1:4" s="12" customFormat="1" ht="12.75">
      <c r="A64" s="21" t="s">
        <v>200</v>
      </c>
      <c r="B64" s="26" t="s">
        <v>201</v>
      </c>
      <c r="C64" s="113"/>
      <c r="D64" s="113"/>
    </row>
    <row r="65" spans="1:4" s="12" customFormat="1" ht="12.75">
      <c r="A65" s="21" t="s">
        <v>202</v>
      </c>
      <c r="B65" s="26" t="s">
        <v>203</v>
      </c>
      <c r="C65" s="113"/>
      <c r="D65" s="113"/>
    </row>
    <row r="66" spans="1:4" s="12" customFormat="1" ht="12.75">
      <c r="A66" s="21" t="s">
        <v>50</v>
      </c>
      <c r="B66" s="26" t="s">
        <v>204</v>
      </c>
      <c r="C66" s="113"/>
      <c r="D66" s="113"/>
    </row>
    <row r="67" spans="1:4" s="12" customFormat="1" ht="12.75">
      <c r="A67" s="21" t="s">
        <v>51</v>
      </c>
      <c r="B67" s="26" t="s">
        <v>205</v>
      </c>
      <c r="C67" s="113">
        <v>24040</v>
      </c>
      <c r="D67" s="113"/>
    </row>
    <row r="68" spans="1:4" s="12" customFormat="1" ht="12.75">
      <c r="A68" s="21" t="s">
        <v>161</v>
      </c>
      <c r="B68" s="26" t="s">
        <v>206</v>
      </c>
      <c r="C68" s="113">
        <v>589107</v>
      </c>
      <c r="D68" s="113">
        <v>589107</v>
      </c>
    </row>
    <row r="69" spans="1:4" s="12" customFormat="1" ht="12.75">
      <c r="A69" s="21" t="s">
        <v>207</v>
      </c>
      <c r="B69" s="26" t="s">
        <v>208</v>
      </c>
      <c r="C69" s="117">
        <v>1659749</v>
      </c>
      <c r="D69" s="117">
        <v>1362385</v>
      </c>
    </row>
    <row r="70" spans="1:4" s="12" customFormat="1" ht="12.75">
      <c r="A70" s="21" t="s">
        <v>52</v>
      </c>
      <c r="B70" s="26"/>
      <c r="C70" s="117"/>
      <c r="D70" s="117"/>
    </row>
    <row r="71" spans="1:4" s="12" customFormat="1" ht="12.75">
      <c r="A71" s="35" t="s">
        <v>209</v>
      </c>
      <c r="B71" s="26" t="s">
        <v>210</v>
      </c>
      <c r="C71" s="112">
        <v>1322713</v>
      </c>
      <c r="D71" s="112">
        <v>1208258</v>
      </c>
    </row>
    <row r="72" spans="1:4" s="12" customFormat="1" ht="12.75">
      <c r="A72" s="35" t="s">
        <v>211</v>
      </c>
      <c r="B72" s="26" t="s">
        <v>212</v>
      </c>
      <c r="C72" s="112">
        <v>337036</v>
      </c>
      <c r="D72" s="112">
        <v>154127</v>
      </c>
    </row>
    <row r="73" spans="1:4" s="12" customFormat="1" ht="12.75">
      <c r="A73" s="36" t="s">
        <v>213</v>
      </c>
      <c r="B73" s="26" t="s">
        <v>214</v>
      </c>
      <c r="C73" s="119">
        <v>3902896</v>
      </c>
      <c r="D73" s="120">
        <v>3281492</v>
      </c>
    </row>
    <row r="74" spans="1:4" ht="12.75">
      <c r="A74" s="20" t="s">
        <v>54</v>
      </c>
      <c r="B74" s="13">
        <v>58</v>
      </c>
      <c r="C74" s="118">
        <v>9088272</v>
      </c>
      <c r="D74" s="118">
        <v>8898635</v>
      </c>
    </row>
    <row r="75" spans="3:4" ht="12.75">
      <c r="C75" s="15"/>
      <c r="D75" s="15"/>
    </row>
    <row r="76" s="12" customFormat="1" ht="12.75">
      <c r="A76" s="46"/>
    </row>
    <row r="77" s="16" customFormat="1" ht="15.75">
      <c r="A77" s="16" t="s">
        <v>278</v>
      </c>
    </row>
    <row r="78" s="16" customFormat="1" ht="15.75"/>
    <row r="79" s="16" customFormat="1" ht="15.75">
      <c r="A79" s="16" t="s">
        <v>279</v>
      </c>
    </row>
    <row r="80" s="16" customFormat="1" ht="15.75"/>
    <row r="81" s="16" customFormat="1" ht="15.75">
      <c r="A81" s="16" t="s">
        <v>280</v>
      </c>
    </row>
    <row r="82" s="16" customFormat="1" ht="15.75"/>
    <row r="83" s="16" customFormat="1" ht="15.75">
      <c r="A83" s="16" t="s">
        <v>55</v>
      </c>
    </row>
    <row r="84" s="16" customFormat="1" ht="15.75"/>
    <row r="85" s="16" customFormat="1" ht="15.75">
      <c r="A85" s="16" t="s">
        <v>2</v>
      </c>
    </row>
  </sheetData>
  <sheetProtection/>
  <mergeCells count="4">
    <mergeCell ref="A3:D3"/>
    <mergeCell ref="A5:D5"/>
    <mergeCell ref="A6:D6"/>
    <mergeCell ref="A4:D4"/>
  </mergeCells>
  <printOptions horizontalCentered="1"/>
  <pageMargins left="0" right="0" top="0.1968503937007874" bottom="0.1968503937007874" header="0" footer="0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9"/>
  <sheetViews>
    <sheetView tabSelected="1" view="pageBreakPreview" zoomScale="115" zoomScaleSheetLayoutView="115" zoomScalePageLayoutView="0" workbookViewId="0" topLeftCell="A79">
      <selection activeCell="F90" sqref="F90"/>
    </sheetView>
  </sheetViews>
  <sheetFormatPr defaultColWidth="9.00390625" defaultRowHeight="12.75"/>
  <cols>
    <col min="1" max="1" width="70.875" style="17" customWidth="1"/>
    <col min="2" max="2" width="11.00390625" style="17" customWidth="1"/>
    <col min="3" max="3" width="13.00390625" style="17" customWidth="1"/>
    <col min="4" max="4" width="16.00390625" style="17" customWidth="1"/>
    <col min="5" max="5" width="16.375" style="17" customWidth="1"/>
    <col min="6" max="6" width="15.75390625" style="17" customWidth="1"/>
    <col min="7" max="8" width="9.125" style="17" customWidth="1"/>
    <col min="9" max="9" width="11.75390625" style="17" customWidth="1"/>
    <col min="10" max="10" width="13.875" style="17" customWidth="1"/>
    <col min="11" max="11" width="9.125" style="17" customWidth="1"/>
    <col min="12" max="12" width="15.75390625" style="17" customWidth="1"/>
    <col min="13" max="13" width="16.375" style="17" customWidth="1"/>
    <col min="14" max="14" width="9.625" style="17" customWidth="1"/>
    <col min="15" max="15" width="15.25390625" style="17" customWidth="1"/>
    <col min="16" max="16" width="14.75390625" style="17" customWidth="1"/>
    <col min="17" max="16384" width="9.125" style="17" customWidth="1"/>
  </cols>
  <sheetData>
    <row r="1" spans="2:9" ht="30.75" customHeight="1">
      <c r="B1" s="47"/>
      <c r="C1" s="47"/>
      <c r="D1" s="139" t="s">
        <v>56</v>
      </c>
      <c r="E1" s="139"/>
      <c r="F1" s="139"/>
      <c r="G1" s="43"/>
      <c r="H1" s="43"/>
      <c r="I1" s="43"/>
    </row>
    <row r="2" spans="1:9" s="48" customFormat="1" ht="15" customHeight="1">
      <c r="A2" s="47"/>
      <c r="B2" s="47"/>
      <c r="C2" s="47"/>
      <c r="D2" s="47"/>
      <c r="E2" s="47"/>
      <c r="F2" s="47"/>
      <c r="G2" s="47"/>
      <c r="H2" s="47"/>
      <c r="I2" s="47"/>
    </row>
    <row r="3" s="12" customFormat="1" ht="12.75">
      <c r="F3" s="44" t="s">
        <v>57</v>
      </c>
    </row>
    <row r="4" s="12" customFormat="1" ht="12.75">
      <c r="F4" s="44"/>
    </row>
    <row r="5" spans="1:6" s="12" customFormat="1" ht="12.75">
      <c r="A5" s="137" t="s">
        <v>58</v>
      </c>
      <c r="B5" s="137"/>
      <c r="C5" s="137"/>
      <c r="D5" s="137"/>
      <c r="E5" s="137"/>
      <c r="F5" s="137"/>
    </row>
    <row r="6" spans="1:6" s="12" customFormat="1" ht="12.75">
      <c r="A6" s="137" t="s">
        <v>5</v>
      </c>
      <c r="B6" s="137"/>
      <c r="C6" s="137"/>
      <c r="D6" s="137"/>
      <c r="E6" s="137"/>
      <c r="F6" s="137"/>
    </row>
    <row r="7" spans="1:6" s="12" customFormat="1" ht="12.75">
      <c r="A7" s="138" t="s">
        <v>184</v>
      </c>
      <c r="B7" s="138"/>
      <c r="C7" s="138"/>
      <c r="D7" s="138"/>
      <c r="E7" s="138"/>
      <c r="F7" s="138"/>
    </row>
    <row r="8" spans="1:6" s="12" customFormat="1" ht="12.75">
      <c r="A8" s="138" t="s">
        <v>277</v>
      </c>
      <c r="B8" s="138"/>
      <c r="C8" s="138"/>
      <c r="D8" s="138"/>
      <c r="E8" s="138"/>
      <c r="F8" s="138"/>
    </row>
    <row r="9" s="12" customFormat="1" ht="12.75">
      <c r="F9" s="44" t="s">
        <v>0</v>
      </c>
    </row>
    <row r="10" spans="1:6" s="12" customFormat="1" ht="64.5" customHeight="1">
      <c r="A10" s="38" t="s">
        <v>1</v>
      </c>
      <c r="B10" s="39" t="s">
        <v>6</v>
      </c>
      <c r="C10" s="38" t="s">
        <v>59</v>
      </c>
      <c r="D10" s="38" t="s">
        <v>60</v>
      </c>
      <c r="E10" s="38" t="s">
        <v>61</v>
      </c>
      <c r="F10" s="38" t="s">
        <v>62</v>
      </c>
    </row>
    <row r="11" spans="1:6" s="12" customFormat="1" ht="12.75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</row>
    <row r="12" spans="1:6" ht="12.75">
      <c r="A12" s="40" t="s">
        <v>63</v>
      </c>
      <c r="B12" s="13"/>
      <c r="C12" s="14"/>
      <c r="D12" s="14"/>
      <c r="E12" s="14"/>
      <c r="F12" s="14"/>
    </row>
    <row r="13" spans="1:6" ht="15.75">
      <c r="A13" s="55" t="s">
        <v>64</v>
      </c>
      <c r="B13" s="56"/>
      <c r="C13" s="121">
        <v>375455</v>
      </c>
      <c r="D13" s="121">
        <v>3705653</v>
      </c>
      <c r="E13" s="121">
        <v>418010</v>
      </c>
      <c r="F13" s="121">
        <v>3142999</v>
      </c>
    </row>
    <row r="14" spans="1:6" ht="15.75">
      <c r="A14" s="57" t="s">
        <v>65</v>
      </c>
      <c r="B14" s="58">
        <v>1</v>
      </c>
      <c r="C14" s="122">
        <v>470276</v>
      </c>
      <c r="D14" s="112">
        <v>8004566</v>
      </c>
      <c r="E14" s="122">
        <v>916725</v>
      </c>
      <c r="F14" s="112">
        <v>6565422</v>
      </c>
    </row>
    <row r="15" spans="1:6" ht="15.75">
      <c r="A15" s="57" t="s">
        <v>66</v>
      </c>
      <c r="B15" s="58">
        <f>B14+1</f>
        <v>2</v>
      </c>
      <c r="C15" s="122">
        <v>5603</v>
      </c>
      <c r="D15" s="123">
        <v>41402</v>
      </c>
      <c r="E15" s="122">
        <v>16428</v>
      </c>
      <c r="F15" s="123">
        <v>126869</v>
      </c>
    </row>
    <row r="16" spans="1:6" ht="15.75">
      <c r="A16" s="59" t="s">
        <v>67</v>
      </c>
      <c r="B16" s="58">
        <f aca="true" t="shared" si="0" ref="B16:B22">B15+1</f>
        <v>3</v>
      </c>
      <c r="C16" s="122">
        <v>121184</v>
      </c>
      <c r="D16" s="112">
        <v>4415714</v>
      </c>
      <c r="E16" s="122">
        <v>376069</v>
      </c>
      <c r="F16" s="112">
        <v>2958948</v>
      </c>
    </row>
    <row r="17" spans="1:6" ht="15.75">
      <c r="A17" s="59" t="s">
        <v>68</v>
      </c>
      <c r="B17" s="58">
        <f t="shared" si="0"/>
        <v>4</v>
      </c>
      <c r="C17" s="122">
        <v>354695</v>
      </c>
      <c r="D17" s="117">
        <v>3630254</v>
      </c>
      <c r="E17" s="122">
        <v>557084</v>
      </c>
      <c r="F17" s="117">
        <v>3733343</v>
      </c>
    </row>
    <row r="18" spans="1:6" ht="15.75">
      <c r="A18" s="59" t="s">
        <v>69</v>
      </c>
      <c r="B18" s="58">
        <f t="shared" si="0"/>
        <v>5</v>
      </c>
      <c r="C18" s="122">
        <v>-452728</v>
      </c>
      <c r="D18" s="112">
        <v>-163797</v>
      </c>
      <c r="E18" s="122">
        <v>42191</v>
      </c>
      <c r="F18" s="112">
        <v>596538</v>
      </c>
    </row>
    <row r="19" spans="1:6" ht="15.75">
      <c r="A19" s="60" t="s">
        <v>70</v>
      </c>
      <c r="B19" s="58">
        <f t="shared" si="0"/>
        <v>6</v>
      </c>
      <c r="C19" s="122">
        <v>-434882</v>
      </c>
      <c r="D19" s="112">
        <v>-122275</v>
      </c>
      <c r="E19" s="122">
        <v>-101074</v>
      </c>
      <c r="F19" s="112">
        <v>-33416</v>
      </c>
    </row>
    <row r="20" spans="1:6" ht="15.75">
      <c r="A20" s="59" t="s">
        <v>71</v>
      </c>
      <c r="B20" s="58">
        <f t="shared" si="0"/>
        <v>7</v>
      </c>
      <c r="C20" s="122">
        <v>372541</v>
      </c>
      <c r="D20" s="117">
        <v>3671776</v>
      </c>
      <c r="E20" s="122">
        <v>413819</v>
      </c>
      <c r="F20" s="117">
        <v>3103389</v>
      </c>
    </row>
    <row r="21" spans="1:6" ht="15.75">
      <c r="A21" s="61" t="s">
        <v>72</v>
      </c>
      <c r="B21" s="58">
        <f t="shared" si="0"/>
        <v>8</v>
      </c>
      <c r="C21" s="122">
        <v>2914</v>
      </c>
      <c r="D21" s="112">
        <v>30250</v>
      </c>
      <c r="E21" s="122">
        <v>4191</v>
      </c>
      <c r="F21" s="112">
        <v>30067</v>
      </c>
    </row>
    <row r="22" spans="1:6" ht="15.75">
      <c r="A22" s="62" t="s">
        <v>73</v>
      </c>
      <c r="B22" s="63">
        <f t="shared" si="0"/>
        <v>9</v>
      </c>
      <c r="C22" s="122">
        <v>0</v>
      </c>
      <c r="D22" s="124" t="s">
        <v>282</v>
      </c>
      <c r="E22" s="122">
        <v>0</v>
      </c>
      <c r="F22" s="124" t="s">
        <v>281</v>
      </c>
    </row>
    <row r="23" spans="1:6" ht="15.75">
      <c r="A23" s="55" t="s">
        <v>74</v>
      </c>
      <c r="B23" s="64"/>
      <c r="C23" s="121">
        <v>34761</v>
      </c>
      <c r="D23" s="121">
        <v>440651</v>
      </c>
      <c r="E23" s="121">
        <v>-5589</v>
      </c>
      <c r="F23" s="121">
        <v>200494</v>
      </c>
    </row>
    <row r="24" spans="1:6" ht="15.75">
      <c r="A24" s="61" t="s">
        <v>75</v>
      </c>
      <c r="B24" s="65">
        <v>10</v>
      </c>
      <c r="C24" s="122">
        <v>35763</v>
      </c>
      <c r="D24" s="113">
        <v>333729</v>
      </c>
      <c r="E24" s="122">
        <v>19407</v>
      </c>
      <c r="F24" s="113">
        <v>215038</v>
      </c>
    </row>
    <row r="25" spans="1:6" ht="15.75">
      <c r="A25" s="66" t="s">
        <v>52</v>
      </c>
      <c r="B25" s="67"/>
      <c r="C25" s="113"/>
      <c r="D25" s="125"/>
      <c r="E25" s="113"/>
      <c r="F25" s="125"/>
    </row>
    <row r="26" spans="1:6" ht="15.75">
      <c r="A26" s="68" t="s">
        <v>77</v>
      </c>
      <c r="B26" s="65">
        <v>10.1</v>
      </c>
      <c r="C26" s="122">
        <v>23433</v>
      </c>
      <c r="D26" s="126">
        <v>195888</v>
      </c>
      <c r="E26" s="122">
        <v>13405</v>
      </c>
      <c r="F26" s="126">
        <v>123844</v>
      </c>
    </row>
    <row r="27" spans="1:6" ht="15.75">
      <c r="A27" s="68" t="s">
        <v>78</v>
      </c>
      <c r="B27" s="65">
        <v>10.2</v>
      </c>
      <c r="C27" s="122">
        <v>12330</v>
      </c>
      <c r="D27" s="126">
        <v>137841</v>
      </c>
      <c r="E27" s="122">
        <v>6002</v>
      </c>
      <c r="F27" s="126">
        <v>91194</v>
      </c>
    </row>
    <row r="28" spans="1:6" ht="15.75">
      <c r="A28" s="69" t="s">
        <v>215</v>
      </c>
      <c r="B28" s="65">
        <v>11</v>
      </c>
      <c r="C28" s="122">
        <v>8237</v>
      </c>
      <c r="D28" s="126">
        <v>69671</v>
      </c>
      <c r="E28" s="122">
        <v>6339</v>
      </c>
      <c r="F28" s="126">
        <v>27749</v>
      </c>
    </row>
    <row r="29" spans="1:6" ht="15.75">
      <c r="A29" s="70" t="s">
        <v>52</v>
      </c>
      <c r="B29" s="71"/>
      <c r="C29" s="113"/>
      <c r="D29" s="126"/>
      <c r="E29" s="113"/>
      <c r="F29" s="126"/>
    </row>
    <row r="30" spans="1:6" ht="15.75">
      <c r="A30" s="68" t="s">
        <v>216</v>
      </c>
      <c r="B30" s="65">
        <v>11.1</v>
      </c>
      <c r="C30" s="122">
        <v>675</v>
      </c>
      <c r="D30" s="126">
        <v>29468</v>
      </c>
      <c r="E30" s="122">
        <v>6134</v>
      </c>
      <c r="F30" s="126">
        <v>6744</v>
      </c>
    </row>
    <row r="31" spans="1:6" ht="15.75">
      <c r="A31" s="68" t="s">
        <v>217</v>
      </c>
      <c r="B31" s="65">
        <v>11.2</v>
      </c>
      <c r="C31" s="122">
        <v>7562</v>
      </c>
      <c r="D31" s="126">
        <v>40203</v>
      </c>
      <c r="E31" s="122">
        <v>205</v>
      </c>
      <c r="F31" s="126">
        <v>21005</v>
      </c>
    </row>
    <row r="32" spans="1:6" ht="15.75">
      <c r="A32" s="72" t="s">
        <v>79</v>
      </c>
      <c r="B32" s="65">
        <v>11.3</v>
      </c>
      <c r="C32" s="122"/>
      <c r="D32" s="126"/>
      <c r="E32" s="122"/>
      <c r="F32" s="126"/>
    </row>
    <row r="33" spans="1:6" ht="27.75" customHeight="1">
      <c r="A33" s="72" t="s">
        <v>218</v>
      </c>
      <c r="B33" s="65">
        <v>11.4</v>
      </c>
      <c r="C33" s="122"/>
      <c r="D33" s="126"/>
      <c r="E33" s="122"/>
      <c r="F33" s="126"/>
    </row>
    <row r="34" spans="1:6" ht="15.75">
      <c r="A34" s="61" t="s">
        <v>219</v>
      </c>
      <c r="B34" s="65">
        <v>12</v>
      </c>
      <c r="C34" s="122">
        <v>-8726</v>
      </c>
      <c r="D34" s="126">
        <v>45415</v>
      </c>
      <c r="E34" s="122">
        <v>-30340</v>
      </c>
      <c r="F34" s="126">
        <v>-29618</v>
      </c>
    </row>
    <row r="35" spans="1:6" ht="15.75">
      <c r="A35" s="73" t="s">
        <v>76</v>
      </c>
      <c r="B35" s="71"/>
      <c r="C35" s="113"/>
      <c r="D35" s="126"/>
      <c r="E35" s="113"/>
      <c r="F35" s="126"/>
    </row>
    <row r="36" spans="1:6" ht="46.5" customHeight="1">
      <c r="A36" s="70" t="s">
        <v>80</v>
      </c>
      <c r="B36" s="65">
        <v>12.1</v>
      </c>
      <c r="C36" s="122">
        <v>-17080</v>
      </c>
      <c r="D36" s="126">
        <v>33569</v>
      </c>
      <c r="E36" s="122">
        <v>5659</v>
      </c>
      <c r="F36" s="126">
        <v>116037</v>
      </c>
    </row>
    <row r="37" spans="1:6" ht="26.25" customHeight="1">
      <c r="A37" s="70" t="s">
        <v>220</v>
      </c>
      <c r="B37" s="65">
        <v>12.2</v>
      </c>
      <c r="C37" s="122">
        <v>0</v>
      </c>
      <c r="D37" s="126"/>
      <c r="E37" s="122"/>
      <c r="F37" s="126"/>
    </row>
    <row r="38" spans="1:6" ht="15.75">
      <c r="A38" s="70" t="s">
        <v>221</v>
      </c>
      <c r="B38" s="65">
        <v>12.3</v>
      </c>
      <c r="C38" s="122">
        <v>8354</v>
      </c>
      <c r="D38" s="126">
        <v>11846</v>
      </c>
      <c r="E38" s="122">
        <v>-35999</v>
      </c>
      <c r="F38" s="126">
        <v>-145655</v>
      </c>
    </row>
    <row r="39" spans="1:6" ht="31.5">
      <c r="A39" s="74" t="s">
        <v>81</v>
      </c>
      <c r="B39" s="65">
        <v>12.4</v>
      </c>
      <c r="C39" s="122"/>
      <c r="D39" s="123"/>
      <c r="E39" s="122"/>
      <c r="F39" s="123"/>
    </row>
    <row r="40" spans="1:6" ht="31.5">
      <c r="A40" s="74" t="s">
        <v>222</v>
      </c>
      <c r="B40" s="65">
        <v>12.5</v>
      </c>
      <c r="C40" s="122"/>
      <c r="D40" s="123"/>
      <c r="E40" s="122"/>
      <c r="F40" s="123"/>
    </row>
    <row r="41" spans="1:6" ht="15.75">
      <c r="A41" s="73" t="s">
        <v>82</v>
      </c>
      <c r="B41" s="65">
        <v>13</v>
      </c>
      <c r="C41" s="122"/>
      <c r="D41" s="13"/>
      <c r="E41" s="122"/>
      <c r="F41" s="13"/>
    </row>
    <row r="42" spans="1:6" ht="15.75">
      <c r="A42" s="73" t="s">
        <v>83</v>
      </c>
      <c r="B42" s="65">
        <v>14</v>
      </c>
      <c r="C42" s="122">
        <v>-513</v>
      </c>
      <c r="D42" s="117">
        <v>-8164</v>
      </c>
      <c r="E42" s="122">
        <v>-995</v>
      </c>
      <c r="F42" s="117">
        <v>-12675</v>
      </c>
    </row>
    <row r="43" spans="1:6" ht="15.75">
      <c r="A43" s="55" t="s">
        <v>84</v>
      </c>
      <c r="B43" s="64"/>
      <c r="C43" s="121">
        <v>3576</v>
      </c>
      <c r="D43" s="121">
        <v>18748</v>
      </c>
      <c r="E43" s="121">
        <v>20700</v>
      </c>
      <c r="F43" s="121">
        <v>65412</v>
      </c>
    </row>
    <row r="44" spans="1:6" ht="15.75">
      <c r="A44" s="61" t="s">
        <v>85</v>
      </c>
      <c r="B44" s="65">
        <v>15</v>
      </c>
      <c r="C44" s="122">
        <v>111</v>
      </c>
      <c r="D44" s="126">
        <v>-22121</v>
      </c>
      <c r="E44" s="122">
        <v>7547</v>
      </c>
      <c r="F44" s="126">
        <v>6796</v>
      </c>
    </row>
    <row r="45" spans="1:6" ht="15.75">
      <c r="A45" s="61" t="s">
        <v>86</v>
      </c>
      <c r="B45" s="65">
        <v>16</v>
      </c>
      <c r="C45" s="122">
        <v>3465</v>
      </c>
      <c r="D45" s="126">
        <v>40869</v>
      </c>
      <c r="E45" s="122">
        <v>13153</v>
      </c>
      <c r="F45" s="126">
        <v>58616</v>
      </c>
    </row>
    <row r="46" spans="1:6" ht="15.75">
      <c r="A46" s="61" t="s">
        <v>87</v>
      </c>
      <c r="B46" s="65">
        <v>17</v>
      </c>
      <c r="C46" s="122"/>
      <c r="D46" s="126"/>
      <c r="E46" s="122"/>
      <c r="F46" s="126"/>
    </row>
    <row r="47" spans="1:6" ht="15.75">
      <c r="A47" s="75" t="s">
        <v>88</v>
      </c>
      <c r="B47" s="76" t="s">
        <v>223</v>
      </c>
      <c r="C47" s="118">
        <v>413792</v>
      </c>
      <c r="D47" s="118">
        <v>4165052</v>
      </c>
      <c r="E47" s="118">
        <v>433121</v>
      </c>
      <c r="F47" s="118">
        <v>3408905</v>
      </c>
    </row>
    <row r="48" spans="1:6" ht="15.75">
      <c r="A48" s="75" t="s">
        <v>89</v>
      </c>
      <c r="B48" s="76"/>
      <c r="C48" s="122"/>
      <c r="D48" s="118"/>
      <c r="E48" s="122"/>
      <c r="F48" s="118"/>
    </row>
    <row r="49" spans="1:6" ht="15.75">
      <c r="A49" s="57" t="s">
        <v>90</v>
      </c>
      <c r="B49" s="77" t="s">
        <v>224</v>
      </c>
      <c r="C49" s="122">
        <v>102803</v>
      </c>
      <c r="D49" s="126">
        <v>1402079</v>
      </c>
      <c r="E49" s="122">
        <v>121684</v>
      </c>
      <c r="F49" s="126">
        <v>1565954</v>
      </c>
    </row>
    <row r="50" spans="1:6" ht="31.5">
      <c r="A50" s="78" t="s">
        <v>91</v>
      </c>
      <c r="B50" s="77" t="s">
        <v>225</v>
      </c>
      <c r="C50" s="122">
        <v>342</v>
      </c>
      <c r="D50" s="126">
        <v>30990</v>
      </c>
      <c r="E50" s="122">
        <v>49757</v>
      </c>
      <c r="F50" s="126">
        <v>84425</v>
      </c>
    </row>
    <row r="51" spans="1:6" ht="15.75">
      <c r="A51" s="57" t="s">
        <v>92</v>
      </c>
      <c r="B51" s="77" t="s">
        <v>226</v>
      </c>
      <c r="C51" s="122">
        <v>1540</v>
      </c>
      <c r="D51" s="126">
        <v>88447</v>
      </c>
      <c r="E51" s="122">
        <v>10146</v>
      </c>
      <c r="F51" s="126">
        <v>53157</v>
      </c>
    </row>
    <row r="52" spans="1:6" ht="15.75">
      <c r="A52" s="57" t="s">
        <v>93</v>
      </c>
      <c r="B52" s="77" t="s">
        <v>227</v>
      </c>
      <c r="C52" s="122">
        <v>19024</v>
      </c>
      <c r="D52" s="126">
        <v>255105</v>
      </c>
      <c r="E52" s="122">
        <v>23420</v>
      </c>
      <c r="F52" s="126">
        <v>410348</v>
      </c>
    </row>
    <row r="53" spans="1:6" ht="15.75">
      <c r="A53" s="57" t="s">
        <v>94</v>
      </c>
      <c r="B53" s="77" t="s">
        <v>228</v>
      </c>
      <c r="C53" s="122">
        <v>82581</v>
      </c>
      <c r="D53" s="126">
        <v>1089517</v>
      </c>
      <c r="E53" s="122">
        <v>137875</v>
      </c>
      <c r="F53" s="126">
        <v>1186874</v>
      </c>
    </row>
    <row r="54" spans="1:6" ht="15.75">
      <c r="A54" s="79" t="s">
        <v>95</v>
      </c>
      <c r="B54" s="77" t="s">
        <v>229</v>
      </c>
      <c r="C54" s="122">
        <v>2086</v>
      </c>
      <c r="D54" s="126">
        <v>31127</v>
      </c>
      <c r="E54" s="122">
        <v>3209</v>
      </c>
      <c r="F54" s="126">
        <v>29859</v>
      </c>
    </row>
    <row r="55" spans="1:6" ht="31.5">
      <c r="A55" s="78" t="s">
        <v>96</v>
      </c>
      <c r="B55" s="77" t="s">
        <v>230</v>
      </c>
      <c r="C55" s="122"/>
      <c r="D55" s="126"/>
      <c r="E55" s="122"/>
      <c r="F55" s="126"/>
    </row>
    <row r="56" spans="1:6" ht="31.5">
      <c r="A56" s="78" t="s">
        <v>231</v>
      </c>
      <c r="B56" s="77" t="s">
        <v>232</v>
      </c>
      <c r="C56" s="122"/>
      <c r="D56" s="126"/>
      <c r="E56" s="122"/>
      <c r="F56" s="126"/>
    </row>
    <row r="57" spans="1:6" ht="15.75">
      <c r="A57" s="57" t="s">
        <v>97</v>
      </c>
      <c r="B57" s="77" t="s">
        <v>233</v>
      </c>
      <c r="C57" s="122"/>
      <c r="D57" s="126"/>
      <c r="E57" s="122"/>
      <c r="F57" s="126"/>
    </row>
    <row r="58" spans="1:6" ht="31.5">
      <c r="A58" s="78" t="s">
        <v>98</v>
      </c>
      <c r="B58" s="77" t="s">
        <v>234</v>
      </c>
      <c r="C58" s="122"/>
      <c r="D58" s="126"/>
      <c r="E58" s="122"/>
      <c r="F58" s="126"/>
    </row>
    <row r="59" spans="1:6" ht="15.75">
      <c r="A59" s="57" t="s">
        <v>99</v>
      </c>
      <c r="B59" s="77" t="s">
        <v>235</v>
      </c>
      <c r="C59" s="122">
        <v>-48193</v>
      </c>
      <c r="D59" s="126">
        <v>-126813</v>
      </c>
      <c r="E59" s="122">
        <v>-10840</v>
      </c>
      <c r="F59" s="126">
        <v>-110194</v>
      </c>
    </row>
    <row r="60" spans="1:6" ht="15.75">
      <c r="A60" s="57" t="s">
        <v>236</v>
      </c>
      <c r="B60" s="77" t="s">
        <v>237</v>
      </c>
      <c r="C60" s="122">
        <v>-7652</v>
      </c>
      <c r="D60" s="126">
        <v>-4788</v>
      </c>
      <c r="E60" s="122">
        <v>-30947</v>
      </c>
      <c r="F60" s="126">
        <v>-105011</v>
      </c>
    </row>
    <row r="61" spans="1:6" ht="15.75">
      <c r="A61" s="57" t="s">
        <v>100</v>
      </c>
      <c r="B61" s="77" t="s">
        <v>238</v>
      </c>
      <c r="C61" s="122">
        <v>10209</v>
      </c>
      <c r="D61" s="126">
        <v>-162631</v>
      </c>
      <c r="E61" s="122">
        <v>13994</v>
      </c>
      <c r="F61" s="126">
        <v>27688</v>
      </c>
    </row>
    <row r="62" spans="1:6" ht="24" customHeight="1">
      <c r="A62" s="57" t="s">
        <v>239</v>
      </c>
      <c r="B62" s="77" t="s">
        <v>240</v>
      </c>
      <c r="C62" s="122">
        <v>-8648</v>
      </c>
      <c r="D62" s="126">
        <v>-69850</v>
      </c>
      <c r="E62" s="122">
        <v>85473</v>
      </c>
      <c r="F62" s="126">
        <v>115383</v>
      </c>
    </row>
    <row r="63" spans="1:6" ht="15.75">
      <c r="A63" s="57" t="s">
        <v>101</v>
      </c>
      <c r="B63" s="77" t="s">
        <v>241</v>
      </c>
      <c r="C63" s="122">
        <v>89367</v>
      </c>
      <c r="D63" s="127">
        <v>779410</v>
      </c>
      <c r="E63" s="122">
        <v>83648</v>
      </c>
      <c r="F63" s="127">
        <v>690097</v>
      </c>
    </row>
    <row r="64" spans="1:6" ht="15.75">
      <c r="A64" s="57" t="s">
        <v>242</v>
      </c>
      <c r="B64" s="77" t="s">
        <v>243</v>
      </c>
      <c r="C64" s="122">
        <v>21408</v>
      </c>
      <c r="D64" s="122">
        <v>487093</v>
      </c>
      <c r="E64" s="122">
        <v>0</v>
      </c>
      <c r="F64" s="126">
        <v>0</v>
      </c>
    </row>
    <row r="65" spans="1:6" ht="15.75">
      <c r="A65" s="57" t="s">
        <v>244</v>
      </c>
      <c r="B65" s="77" t="s">
        <v>245</v>
      </c>
      <c r="C65" s="122"/>
      <c r="D65" s="126"/>
      <c r="E65" s="122"/>
      <c r="F65" s="126"/>
    </row>
    <row r="66" spans="1:6" ht="15.75">
      <c r="A66" s="72" t="s">
        <v>52</v>
      </c>
      <c r="B66" s="80"/>
      <c r="C66" s="122"/>
      <c r="D66" s="126"/>
      <c r="E66" s="122"/>
      <c r="F66" s="126"/>
    </row>
    <row r="67" spans="1:6" ht="15.75">
      <c r="A67" s="72" t="s">
        <v>102</v>
      </c>
      <c r="B67" s="77" t="s">
        <v>246</v>
      </c>
      <c r="C67" s="122"/>
      <c r="D67" s="126"/>
      <c r="E67" s="122">
        <v>0</v>
      </c>
      <c r="F67" s="126"/>
    </row>
    <row r="68" spans="1:6" ht="15.75">
      <c r="A68" s="57" t="s">
        <v>103</v>
      </c>
      <c r="B68" s="77" t="s">
        <v>247</v>
      </c>
      <c r="C68" s="122">
        <v>9383</v>
      </c>
      <c r="D68" s="126">
        <v>79422</v>
      </c>
      <c r="E68" s="122">
        <v>3689</v>
      </c>
      <c r="F68" s="126">
        <v>98861</v>
      </c>
    </row>
    <row r="69" spans="1:6" ht="15.75">
      <c r="A69" s="57" t="s">
        <v>104</v>
      </c>
      <c r="B69" s="77" t="s">
        <v>248</v>
      </c>
      <c r="C69" s="122">
        <v>3589</v>
      </c>
      <c r="D69" s="126">
        <v>67458</v>
      </c>
      <c r="E69" s="122">
        <v>3050</v>
      </c>
      <c r="F69" s="126">
        <v>40262</v>
      </c>
    </row>
    <row r="70" spans="1:6" ht="15.75">
      <c r="A70" s="57" t="s">
        <v>105</v>
      </c>
      <c r="B70" s="77" t="s">
        <v>249</v>
      </c>
      <c r="C70" s="122">
        <v>5794</v>
      </c>
      <c r="D70" s="126">
        <v>11964</v>
      </c>
      <c r="E70" s="122">
        <v>639</v>
      </c>
      <c r="F70" s="126">
        <v>58599</v>
      </c>
    </row>
    <row r="71" spans="1:6" ht="15.75">
      <c r="A71" s="57" t="s">
        <v>250</v>
      </c>
      <c r="B71" s="77" t="s">
        <v>251</v>
      </c>
      <c r="C71" s="122">
        <v>209065</v>
      </c>
      <c r="D71" s="126">
        <v>1616065</v>
      </c>
      <c r="E71" s="122">
        <v>167688</v>
      </c>
      <c r="F71" s="126">
        <v>1468655</v>
      </c>
    </row>
    <row r="72" spans="1:6" ht="15.75">
      <c r="A72" s="72" t="s">
        <v>52</v>
      </c>
      <c r="B72" s="77"/>
      <c r="C72" s="122"/>
      <c r="D72" s="123"/>
      <c r="E72" s="122"/>
      <c r="F72" s="123"/>
    </row>
    <row r="73" spans="1:6" ht="15.75">
      <c r="A73" s="72" t="s">
        <v>252</v>
      </c>
      <c r="B73" s="77" t="s">
        <v>253</v>
      </c>
      <c r="C73" s="122">
        <v>112099</v>
      </c>
      <c r="D73" s="123">
        <v>954288</v>
      </c>
      <c r="E73" s="122">
        <v>89642</v>
      </c>
      <c r="F73" s="123">
        <v>822567</v>
      </c>
    </row>
    <row r="74" spans="1:6" ht="31.5">
      <c r="A74" s="74" t="s">
        <v>254</v>
      </c>
      <c r="B74" s="77" t="s">
        <v>255</v>
      </c>
      <c r="C74" s="122">
        <v>9419</v>
      </c>
      <c r="D74" s="123">
        <v>98580</v>
      </c>
      <c r="E74" s="122">
        <v>8908</v>
      </c>
      <c r="F74" s="123">
        <v>87816</v>
      </c>
    </row>
    <row r="75" spans="1:6" ht="15.75">
      <c r="A75" s="74" t="s">
        <v>106</v>
      </c>
      <c r="B75" s="77" t="s">
        <v>256</v>
      </c>
      <c r="C75" s="122">
        <v>24835</v>
      </c>
      <c r="D75" s="123">
        <v>224277</v>
      </c>
      <c r="E75" s="122">
        <v>26707</v>
      </c>
      <c r="F75" s="123">
        <v>228999</v>
      </c>
    </row>
    <row r="76" spans="1:6" ht="15.75">
      <c r="A76" s="72" t="s">
        <v>117</v>
      </c>
      <c r="B76" s="77" t="s">
        <v>257</v>
      </c>
      <c r="C76" s="122">
        <v>7273</v>
      </c>
      <c r="D76" s="123">
        <v>63464</v>
      </c>
      <c r="E76" s="122">
        <v>6729</v>
      </c>
      <c r="F76" s="123">
        <v>61269</v>
      </c>
    </row>
    <row r="77" spans="1:6" ht="15.75">
      <c r="A77" s="57" t="s">
        <v>258</v>
      </c>
      <c r="B77" s="77" t="s">
        <v>259</v>
      </c>
      <c r="C77" s="122"/>
      <c r="D77" s="123"/>
      <c r="E77" s="122"/>
      <c r="F77" s="123"/>
    </row>
    <row r="78" spans="1:6" ht="15.75">
      <c r="A78" s="57" t="s">
        <v>107</v>
      </c>
      <c r="B78" s="81">
        <v>42</v>
      </c>
      <c r="C78" s="118">
        <v>388617</v>
      </c>
      <c r="D78" s="118">
        <v>3800370</v>
      </c>
      <c r="E78" s="118">
        <v>341687</v>
      </c>
      <c r="F78" s="118">
        <v>3341206</v>
      </c>
    </row>
    <row r="79" spans="1:6" ht="15.75">
      <c r="A79" s="57" t="s">
        <v>108</v>
      </c>
      <c r="B79" s="81">
        <v>43</v>
      </c>
      <c r="C79" s="123">
        <v>25175</v>
      </c>
      <c r="D79" s="123">
        <v>364682</v>
      </c>
      <c r="E79" s="123">
        <v>91434</v>
      </c>
      <c r="F79" s="123">
        <v>67699</v>
      </c>
    </row>
    <row r="80" spans="1:6" ht="15.75">
      <c r="A80" s="57" t="s">
        <v>109</v>
      </c>
      <c r="B80" s="81">
        <v>44</v>
      </c>
      <c r="C80" s="122"/>
      <c r="D80" s="123"/>
      <c r="E80" s="122"/>
      <c r="F80" s="123"/>
    </row>
    <row r="81" spans="1:6" ht="15.75">
      <c r="A81" s="82" t="s">
        <v>260</v>
      </c>
      <c r="B81" s="81">
        <v>45</v>
      </c>
      <c r="C81" s="117">
        <v>25175</v>
      </c>
      <c r="D81" s="117">
        <v>364682</v>
      </c>
      <c r="E81" s="117">
        <v>91434</v>
      </c>
      <c r="F81" s="117">
        <v>67699</v>
      </c>
    </row>
    <row r="82" spans="1:6" ht="15.75">
      <c r="A82" s="57" t="s">
        <v>110</v>
      </c>
      <c r="B82" s="81">
        <v>46</v>
      </c>
      <c r="C82" s="117">
        <v>1849</v>
      </c>
      <c r="D82" s="117">
        <v>27646</v>
      </c>
      <c r="E82" s="117">
        <v>2900</v>
      </c>
      <c r="F82" s="117">
        <v>27427</v>
      </c>
    </row>
    <row r="83" spans="1:6" ht="15.75">
      <c r="A83" s="57" t="s">
        <v>52</v>
      </c>
      <c r="B83" s="81"/>
      <c r="C83" s="117"/>
      <c r="D83" s="117"/>
      <c r="E83" s="117"/>
      <c r="F83" s="117"/>
    </row>
    <row r="84" spans="1:6" ht="15.75">
      <c r="A84" s="57" t="s">
        <v>111</v>
      </c>
      <c r="B84" s="81">
        <v>46.1</v>
      </c>
      <c r="C84" s="122">
        <v>0</v>
      </c>
      <c r="D84" s="123">
        <v>6970</v>
      </c>
      <c r="E84" s="122">
        <v>2000</v>
      </c>
      <c r="F84" s="123">
        <v>13882</v>
      </c>
    </row>
    <row r="85" spans="1:6" ht="15.75">
      <c r="A85" s="57" t="s">
        <v>261</v>
      </c>
      <c r="B85" s="81">
        <v>46.2</v>
      </c>
      <c r="C85" s="122">
        <v>1849</v>
      </c>
      <c r="D85" s="123">
        <v>20676</v>
      </c>
      <c r="E85" s="122">
        <v>900</v>
      </c>
      <c r="F85" s="123">
        <v>13545</v>
      </c>
    </row>
    <row r="86" spans="1:6" ht="15.75">
      <c r="A86" s="82" t="s">
        <v>262</v>
      </c>
      <c r="B86" s="81">
        <v>47</v>
      </c>
      <c r="C86" s="118">
        <v>23326</v>
      </c>
      <c r="D86" s="118">
        <v>337036</v>
      </c>
      <c r="E86" s="118">
        <v>88534</v>
      </c>
      <c r="F86" s="118">
        <v>40272</v>
      </c>
    </row>
    <row r="87" spans="1:6" ht="15.75">
      <c r="A87" s="82" t="s">
        <v>283</v>
      </c>
      <c r="B87" s="146"/>
      <c r="C87" s="147">
        <f>C86/'ф1'!C62*1000</f>
        <v>14.310429447852762</v>
      </c>
      <c r="D87" s="147">
        <f>D86/'ф1'!C62*1000</f>
        <v>206.77055214723927</v>
      </c>
      <c r="E87" s="147">
        <f>E86/'ф1'!D62*1000</f>
        <v>66.56691729323308</v>
      </c>
      <c r="F87" s="147">
        <f>F86/'ф1'!D62*1000</f>
        <v>30.279699248120302</v>
      </c>
    </row>
    <row r="88" spans="1:4" s="12" customFormat="1" ht="12.75">
      <c r="A88" s="46"/>
      <c r="B88" s="45"/>
      <c r="C88" s="45"/>
      <c r="D88" s="45"/>
    </row>
    <row r="89" spans="1:4" s="12" customFormat="1" ht="12.75">
      <c r="A89" s="46"/>
      <c r="B89" s="45"/>
      <c r="C89" s="45"/>
      <c r="D89" s="45"/>
    </row>
    <row r="90" spans="1:4" s="12" customFormat="1" ht="12.75">
      <c r="A90" s="46"/>
      <c r="B90" s="45"/>
      <c r="C90" s="45"/>
      <c r="D90" s="45"/>
    </row>
    <row r="91" s="16" customFormat="1" ht="15.75">
      <c r="A91" s="16" t="s">
        <v>278</v>
      </c>
    </row>
    <row r="92" s="16" customFormat="1" ht="15.75"/>
    <row r="93" s="16" customFormat="1" ht="15.75">
      <c r="A93" s="16" t="s">
        <v>279</v>
      </c>
    </row>
    <row r="94" s="16" customFormat="1" ht="15.75"/>
    <row r="95" s="16" customFormat="1" ht="15.75">
      <c r="A95" s="16" t="s">
        <v>280</v>
      </c>
    </row>
    <row r="96" s="16" customFormat="1" ht="15.75"/>
    <row r="97" s="16" customFormat="1" ht="15.75">
      <c r="A97" s="16" t="s">
        <v>55</v>
      </c>
    </row>
    <row r="98" s="16" customFormat="1" ht="15.75"/>
    <row r="99" s="16" customFormat="1" ht="15.75">
      <c r="A99" s="16" t="s">
        <v>2</v>
      </c>
    </row>
  </sheetData>
  <sheetProtection/>
  <mergeCells count="5">
    <mergeCell ref="D1:F1"/>
    <mergeCell ref="A5:F5"/>
    <mergeCell ref="A6:F6"/>
    <mergeCell ref="A7:F7"/>
    <mergeCell ref="A8:F8"/>
  </mergeCells>
  <printOptions/>
  <pageMargins left="0.7086614173228347" right="0.7086614173228347" top="0.7480314960629921" bottom="0.7480314960629921" header="0.31496062992125984" footer="0.31496062992125984"/>
  <pageSetup orientation="portrait" paperSize="9" scale="62" r:id="rId1"/>
  <rowBreaks count="1" manualBreakCount="1">
    <brk id="6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76"/>
  <sheetViews>
    <sheetView view="pageBreakPreview" zoomScaleSheetLayoutView="100" zoomScalePageLayoutView="0" workbookViewId="0" topLeftCell="A19">
      <selection activeCell="A61" sqref="A1:IV16384"/>
    </sheetView>
  </sheetViews>
  <sheetFormatPr defaultColWidth="9.00390625" defaultRowHeight="12.75"/>
  <cols>
    <col min="1" max="1" width="64.25390625" style="17" customWidth="1"/>
    <col min="2" max="2" width="12.25390625" style="54" customWidth="1"/>
    <col min="3" max="3" width="18.25390625" style="54" customWidth="1"/>
    <col min="4" max="4" width="22.875" style="54" customWidth="1"/>
    <col min="5" max="16384" width="9.125" style="17" customWidth="1"/>
  </cols>
  <sheetData>
    <row r="1" spans="1:9" ht="12.75">
      <c r="A1" s="47"/>
      <c r="B1" s="49"/>
      <c r="C1" s="49"/>
      <c r="D1" s="49"/>
      <c r="E1" s="12"/>
      <c r="F1" s="12"/>
      <c r="G1" s="12"/>
      <c r="H1" s="12"/>
      <c r="I1" s="12"/>
    </row>
    <row r="2" spans="1:9" ht="12.75">
      <c r="A2" s="12"/>
      <c r="B2" s="111"/>
      <c r="C2" s="111"/>
      <c r="D2" s="111" t="s">
        <v>112</v>
      </c>
      <c r="E2" s="12"/>
      <c r="F2" s="44"/>
      <c r="G2" s="12"/>
      <c r="H2" s="12"/>
      <c r="I2" s="12"/>
    </row>
    <row r="3" spans="1:9" ht="12.75">
      <c r="A3" s="12"/>
      <c r="B3" s="111"/>
      <c r="C3" s="111"/>
      <c r="D3" s="111"/>
      <c r="E3" s="50"/>
      <c r="F3" s="50"/>
      <c r="G3" s="12"/>
      <c r="H3" s="12"/>
      <c r="I3" s="12"/>
    </row>
    <row r="4" spans="1:9" ht="12.75">
      <c r="A4" s="137" t="s">
        <v>113</v>
      </c>
      <c r="B4" s="137"/>
      <c r="C4" s="137"/>
      <c r="D4" s="137"/>
      <c r="E4" s="50"/>
      <c r="F4" s="50"/>
      <c r="G4" s="12"/>
      <c r="H4" s="12"/>
      <c r="I4" s="12"/>
    </row>
    <row r="5" spans="1:9" ht="12.75">
      <c r="A5" s="137" t="s">
        <v>5</v>
      </c>
      <c r="B5" s="137"/>
      <c r="C5" s="137"/>
      <c r="D5" s="137"/>
      <c r="E5" s="12"/>
      <c r="F5" s="12"/>
      <c r="G5" s="12"/>
      <c r="H5" s="12"/>
      <c r="I5" s="12"/>
    </row>
    <row r="6" spans="1:9" ht="12.75">
      <c r="A6" s="138" t="s">
        <v>184</v>
      </c>
      <c r="B6" s="138"/>
      <c r="C6" s="138"/>
      <c r="D6" s="138"/>
      <c r="E6" s="12"/>
      <c r="F6" s="12"/>
      <c r="G6" s="12"/>
      <c r="H6" s="12"/>
      <c r="I6" s="12"/>
    </row>
    <row r="7" spans="1:9" ht="12.75">
      <c r="A7" s="138" t="s">
        <v>277</v>
      </c>
      <c r="B7" s="138"/>
      <c r="C7" s="138"/>
      <c r="D7" s="138"/>
      <c r="E7" s="111"/>
      <c r="F7" s="111"/>
      <c r="G7" s="12"/>
      <c r="H7" s="12"/>
      <c r="I7" s="12"/>
    </row>
    <row r="8" spans="1:9" ht="12.75">
      <c r="A8" s="111"/>
      <c r="B8" s="111"/>
      <c r="C8" s="111"/>
      <c r="D8" s="111"/>
      <c r="E8" s="12"/>
      <c r="F8" s="12"/>
      <c r="G8" s="12"/>
      <c r="H8" s="12"/>
      <c r="I8" s="12"/>
    </row>
    <row r="9" spans="1:9" ht="12.75">
      <c r="A9" s="12"/>
      <c r="B9" s="111"/>
      <c r="C9" s="111"/>
      <c r="D9" s="111" t="s">
        <v>0</v>
      </c>
      <c r="E9" s="12"/>
      <c r="F9" s="12"/>
      <c r="G9" s="12"/>
      <c r="H9" s="12"/>
      <c r="I9" s="12"/>
    </row>
    <row r="10" spans="1:9" ht="57.75" customHeight="1">
      <c r="A10" s="51" t="s">
        <v>1</v>
      </c>
      <c r="B10" s="52" t="s">
        <v>114</v>
      </c>
      <c r="C10" s="51" t="s">
        <v>60</v>
      </c>
      <c r="D10" s="51" t="s">
        <v>62</v>
      </c>
      <c r="E10" s="12"/>
      <c r="F10" s="12"/>
      <c r="G10" s="12"/>
      <c r="H10" s="12"/>
      <c r="I10" s="12"/>
    </row>
    <row r="11" spans="1:4" ht="12.75">
      <c r="A11" s="51">
        <v>1</v>
      </c>
      <c r="B11" s="51">
        <v>2</v>
      </c>
      <c r="C11" s="51">
        <v>3</v>
      </c>
      <c r="D11" s="51">
        <v>4</v>
      </c>
    </row>
    <row r="12" spans="1:4" ht="29.25" customHeight="1">
      <c r="A12" s="83" t="s">
        <v>115</v>
      </c>
      <c r="B12" s="84"/>
      <c r="C12" s="128">
        <v>364682</v>
      </c>
      <c r="D12" s="128">
        <v>67699</v>
      </c>
    </row>
    <row r="13" spans="1:4" ht="29.25" customHeight="1">
      <c r="A13" s="85" t="s">
        <v>116</v>
      </c>
      <c r="B13" s="86"/>
      <c r="C13" s="129">
        <v>47832</v>
      </c>
      <c r="D13" s="129">
        <v>61269</v>
      </c>
    </row>
    <row r="14" spans="1:4" ht="29.25" customHeight="1">
      <c r="A14" s="87" t="s">
        <v>117</v>
      </c>
      <c r="B14" s="84">
        <v>1</v>
      </c>
      <c r="C14" s="130">
        <v>63464</v>
      </c>
      <c r="D14" s="130">
        <v>61269</v>
      </c>
    </row>
    <row r="15" spans="1:4" ht="29.25" customHeight="1">
      <c r="A15" s="87" t="s">
        <v>118</v>
      </c>
      <c r="B15" s="84">
        <v>2</v>
      </c>
      <c r="C15" s="130"/>
      <c r="D15" s="130"/>
    </row>
    <row r="16" spans="1:4" ht="29.25" customHeight="1">
      <c r="A16" s="87" t="s">
        <v>119</v>
      </c>
      <c r="B16" s="84">
        <v>3</v>
      </c>
      <c r="C16" s="130"/>
      <c r="D16" s="130"/>
    </row>
    <row r="17" spans="1:4" ht="29.25" customHeight="1">
      <c r="A17" s="87" t="s">
        <v>263</v>
      </c>
      <c r="B17" s="84">
        <v>4</v>
      </c>
      <c r="C17" s="130"/>
      <c r="D17" s="130"/>
    </row>
    <row r="18" spans="1:4" ht="29.25" customHeight="1">
      <c r="A18" s="87" t="s">
        <v>264</v>
      </c>
      <c r="B18" s="84">
        <v>5</v>
      </c>
      <c r="C18" s="129"/>
      <c r="D18" s="129"/>
    </row>
    <row r="19" spans="1:4" ht="29.25" customHeight="1">
      <c r="A19" s="88" t="s">
        <v>120</v>
      </c>
      <c r="B19" s="84">
        <v>6</v>
      </c>
      <c r="C19" s="131">
        <v>-15632</v>
      </c>
      <c r="D19" s="131"/>
    </row>
    <row r="20" spans="1:4" ht="29.25" customHeight="1">
      <c r="A20" s="89" t="s">
        <v>121</v>
      </c>
      <c r="B20" s="90"/>
      <c r="C20" s="128">
        <v>412514</v>
      </c>
      <c r="D20" s="128">
        <v>128968</v>
      </c>
    </row>
    <row r="21" spans="1:4" ht="29.25" customHeight="1">
      <c r="A21" s="85" t="s">
        <v>122</v>
      </c>
      <c r="B21" s="91"/>
      <c r="C21" s="132">
        <v>-391496</v>
      </c>
      <c r="D21" s="132">
        <v>31146</v>
      </c>
    </row>
    <row r="22" spans="1:4" ht="29.25" customHeight="1">
      <c r="A22" s="87" t="s">
        <v>123</v>
      </c>
      <c r="B22" s="92">
        <v>7</v>
      </c>
      <c r="C22" s="130">
        <v>311242</v>
      </c>
      <c r="D22" s="130">
        <v>344523</v>
      </c>
    </row>
    <row r="23" spans="1:4" ht="29.25" customHeight="1">
      <c r="A23" s="87" t="s">
        <v>124</v>
      </c>
      <c r="B23" s="92">
        <v>8</v>
      </c>
      <c r="C23" s="130">
        <v>-77819</v>
      </c>
      <c r="D23" s="130">
        <v>-708942</v>
      </c>
    </row>
    <row r="24" spans="1:4" ht="29.25" customHeight="1">
      <c r="A24" s="87" t="s">
        <v>125</v>
      </c>
      <c r="B24" s="92">
        <v>9</v>
      </c>
      <c r="C24" s="130">
        <v>-795919</v>
      </c>
      <c r="D24" s="130">
        <v>-18018</v>
      </c>
    </row>
    <row r="25" spans="1:4" ht="29.25" customHeight="1">
      <c r="A25" s="93" t="s">
        <v>126</v>
      </c>
      <c r="B25" s="92">
        <v>10</v>
      </c>
      <c r="C25" s="130">
        <v>196913</v>
      </c>
      <c r="D25" s="130">
        <v>23044</v>
      </c>
    </row>
    <row r="26" spans="1:4" ht="29.25" customHeight="1">
      <c r="A26" s="87" t="s">
        <v>127</v>
      </c>
      <c r="B26" s="92">
        <v>11</v>
      </c>
      <c r="C26" s="130">
        <v>16506</v>
      </c>
      <c r="D26" s="130">
        <v>303499</v>
      </c>
    </row>
    <row r="27" spans="1:4" ht="29.25" customHeight="1">
      <c r="A27" s="87" t="s">
        <v>128</v>
      </c>
      <c r="B27" s="94" t="s">
        <v>265</v>
      </c>
      <c r="C27" s="130"/>
      <c r="D27" s="130"/>
    </row>
    <row r="28" spans="1:4" ht="29.25" customHeight="1">
      <c r="A28" s="87" t="s">
        <v>129</v>
      </c>
      <c r="B28" s="92">
        <v>12</v>
      </c>
      <c r="C28" s="130">
        <v>24634</v>
      </c>
      <c r="D28" s="130">
        <v>207434</v>
      </c>
    </row>
    <row r="29" spans="1:4" ht="29.25" customHeight="1">
      <c r="A29" s="87" t="s">
        <v>130</v>
      </c>
      <c r="B29" s="92">
        <v>13</v>
      </c>
      <c r="C29" s="130"/>
      <c r="D29" s="130"/>
    </row>
    <row r="30" spans="1:4" ht="29.25" customHeight="1">
      <c r="A30" s="87" t="s">
        <v>131</v>
      </c>
      <c r="B30" s="92">
        <v>14</v>
      </c>
      <c r="C30" s="131">
        <v>-60388</v>
      </c>
      <c r="D30" s="131">
        <v>-108511</v>
      </c>
    </row>
    <row r="31" spans="1:4" ht="29.25" customHeight="1">
      <c r="A31" s="87" t="s">
        <v>132</v>
      </c>
      <c r="B31" s="92">
        <v>15</v>
      </c>
      <c r="C31" s="130">
        <v>-6665</v>
      </c>
      <c r="D31" s="130">
        <v>-11883</v>
      </c>
    </row>
    <row r="32" spans="1:4" ht="29.25" customHeight="1">
      <c r="A32" s="95" t="s">
        <v>133</v>
      </c>
      <c r="B32" s="86"/>
      <c r="C32" s="128">
        <v>-431767</v>
      </c>
      <c r="D32" s="128">
        <v>78966</v>
      </c>
    </row>
    <row r="33" spans="1:4" ht="29.25" customHeight="1">
      <c r="A33" s="93" t="s">
        <v>266</v>
      </c>
      <c r="B33" s="84">
        <v>16</v>
      </c>
      <c r="C33" s="130">
        <v>-163797</v>
      </c>
      <c r="D33" s="130">
        <v>596538</v>
      </c>
    </row>
    <row r="34" spans="1:4" ht="29.25" customHeight="1">
      <c r="A34" s="93" t="s">
        <v>267</v>
      </c>
      <c r="B34" s="84">
        <v>17</v>
      </c>
      <c r="C34" s="130"/>
      <c r="D34" s="130"/>
    </row>
    <row r="35" spans="1:4" ht="29.25" customHeight="1">
      <c r="A35" s="93" t="s">
        <v>268</v>
      </c>
      <c r="B35" s="84">
        <v>18</v>
      </c>
      <c r="C35" s="130"/>
      <c r="D35" s="130"/>
    </row>
    <row r="36" spans="1:4" ht="29.25" customHeight="1">
      <c r="A36" s="93" t="s">
        <v>269</v>
      </c>
      <c r="B36" s="84">
        <v>19</v>
      </c>
      <c r="C36" s="130">
        <v>-126813</v>
      </c>
      <c r="D36" s="130">
        <v>-110194</v>
      </c>
    </row>
    <row r="37" spans="1:4" ht="29.25" customHeight="1">
      <c r="A37" s="93" t="s">
        <v>270</v>
      </c>
      <c r="B37" s="84">
        <v>20</v>
      </c>
      <c r="C37" s="130">
        <v>-162631</v>
      </c>
      <c r="D37" s="130">
        <v>27688</v>
      </c>
    </row>
    <row r="38" spans="1:4" ht="29.25" customHeight="1">
      <c r="A38" s="93" t="s">
        <v>271</v>
      </c>
      <c r="B38" s="84">
        <v>21</v>
      </c>
      <c r="C38" s="130"/>
      <c r="D38" s="130"/>
    </row>
    <row r="39" spans="1:4" ht="29.25" customHeight="1">
      <c r="A39" s="93" t="s">
        <v>134</v>
      </c>
      <c r="B39" s="84">
        <v>22</v>
      </c>
      <c r="C39" s="130">
        <v>38424</v>
      </c>
      <c r="D39" s="130">
        <v>-633196</v>
      </c>
    </row>
    <row r="40" spans="1:4" ht="29.25" customHeight="1">
      <c r="A40" s="93" t="s">
        <v>135</v>
      </c>
      <c r="B40" s="84">
        <v>23</v>
      </c>
      <c r="C40" s="130">
        <v>94333</v>
      </c>
      <c r="D40" s="130">
        <v>51776</v>
      </c>
    </row>
    <row r="41" spans="1:4" ht="29.25" customHeight="1">
      <c r="A41" s="93" t="s">
        <v>136</v>
      </c>
      <c r="B41" s="84">
        <v>24</v>
      </c>
      <c r="C41" s="130">
        <v>-70647</v>
      </c>
      <c r="D41" s="130">
        <v>23430</v>
      </c>
    </row>
    <row r="42" spans="1:4" ht="29.25" customHeight="1">
      <c r="A42" s="93" t="s">
        <v>137</v>
      </c>
      <c r="B42" s="84">
        <v>25</v>
      </c>
      <c r="C42" s="130">
        <v>-40803</v>
      </c>
      <c r="D42" s="130">
        <v>-11918</v>
      </c>
    </row>
    <row r="43" spans="1:4" ht="29.25" customHeight="1">
      <c r="A43" s="93" t="s">
        <v>138</v>
      </c>
      <c r="B43" s="84">
        <v>26</v>
      </c>
      <c r="C43" s="130"/>
      <c r="D43" s="130"/>
    </row>
    <row r="44" spans="1:4" ht="29.25" customHeight="1">
      <c r="A44" s="93" t="s">
        <v>139</v>
      </c>
      <c r="B44" s="84">
        <v>27</v>
      </c>
      <c r="C44" s="131">
        <v>-91</v>
      </c>
      <c r="D44" s="131">
        <v>-227</v>
      </c>
    </row>
    <row r="45" spans="1:4" ht="29.25" customHeight="1">
      <c r="A45" s="93" t="s">
        <v>140</v>
      </c>
      <c r="B45" s="84">
        <v>28</v>
      </c>
      <c r="C45" s="133">
        <v>258</v>
      </c>
      <c r="D45" s="133">
        <v>-22863</v>
      </c>
    </row>
    <row r="46" spans="1:4" ht="29.25" customHeight="1">
      <c r="A46" s="96" t="s">
        <v>141</v>
      </c>
      <c r="B46" s="97"/>
      <c r="C46" s="134">
        <v>-823263</v>
      </c>
      <c r="D46" s="134">
        <v>-47820</v>
      </c>
    </row>
    <row r="47" spans="1:4" ht="29.25" customHeight="1">
      <c r="A47" s="87" t="s">
        <v>272</v>
      </c>
      <c r="B47" s="98">
        <v>29</v>
      </c>
      <c r="C47" s="130">
        <v>27646</v>
      </c>
      <c r="D47" s="130">
        <v>27427</v>
      </c>
    </row>
    <row r="48" spans="1:4" ht="29.25" customHeight="1">
      <c r="A48" s="99" t="s">
        <v>142</v>
      </c>
      <c r="B48" s="100"/>
      <c r="C48" s="128">
        <v>-850909</v>
      </c>
      <c r="D48" s="128">
        <v>-75247</v>
      </c>
    </row>
    <row r="49" spans="1:4" ht="29.25" customHeight="1">
      <c r="A49" s="87" t="s">
        <v>143</v>
      </c>
      <c r="B49" s="84"/>
      <c r="C49" s="130"/>
      <c r="D49" s="130"/>
    </row>
    <row r="50" spans="1:4" ht="29.25" customHeight="1">
      <c r="A50" s="83" t="s">
        <v>273</v>
      </c>
      <c r="B50" s="84">
        <v>30</v>
      </c>
      <c r="C50" s="130">
        <v>3454</v>
      </c>
      <c r="D50" s="130">
        <v>4987</v>
      </c>
    </row>
    <row r="51" spans="1:4" ht="29.25" customHeight="1">
      <c r="A51" s="83" t="s">
        <v>144</v>
      </c>
      <c r="B51" s="84">
        <v>31</v>
      </c>
      <c r="C51" s="130">
        <v>-38453</v>
      </c>
      <c r="D51" s="130">
        <v>-44927</v>
      </c>
    </row>
    <row r="52" spans="1:4" ht="29.25" customHeight="1">
      <c r="A52" s="83" t="s">
        <v>145</v>
      </c>
      <c r="B52" s="84">
        <v>32</v>
      </c>
      <c r="C52" s="130">
        <v>6521</v>
      </c>
      <c r="D52" s="130">
        <v>6903</v>
      </c>
    </row>
    <row r="53" spans="1:4" ht="29.25" customHeight="1">
      <c r="A53" s="83" t="s">
        <v>274</v>
      </c>
      <c r="B53" s="101">
        <v>33</v>
      </c>
      <c r="C53" s="135"/>
      <c r="D53" s="135"/>
    </row>
    <row r="54" spans="1:4" ht="29.25" customHeight="1">
      <c r="A54" s="83" t="s">
        <v>146</v>
      </c>
      <c r="B54" s="84">
        <v>34</v>
      </c>
      <c r="C54" s="130"/>
      <c r="D54" s="130"/>
    </row>
    <row r="55" spans="1:4" ht="29.25" customHeight="1">
      <c r="A55" s="102" t="s">
        <v>147</v>
      </c>
      <c r="B55" s="103"/>
      <c r="C55" s="128">
        <v>-28478</v>
      </c>
      <c r="D55" s="128">
        <v>-33037</v>
      </c>
    </row>
    <row r="56" spans="1:4" ht="29.25" customHeight="1">
      <c r="A56" s="87" t="s">
        <v>148</v>
      </c>
      <c r="B56" s="84"/>
      <c r="C56" s="130"/>
      <c r="D56" s="130"/>
    </row>
    <row r="57" spans="1:4" ht="29.25" customHeight="1">
      <c r="A57" s="83" t="s">
        <v>149</v>
      </c>
      <c r="B57" s="84">
        <v>35</v>
      </c>
      <c r="C57" s="130"/>
      <c r="D57" s="130"/>
    </row>
    <row r="58" spans="1:4" ht="29.25" customHeight="1">
      <c r="A58" s="83" t="s">
        <v>275</v>
      </c>
      <c r="B58" s="84">
        <v>36</v>
      </c>
      <c r="C58" s="130"/>
      <c r="D58" s="130"/>
    </row>
    <row r="59" spans="1:4" ht="29.25" customHeight="1">
      <c r="A59" s="93" t="s">
        <v>150</v>
      </c>
      <c r="B59" s="84" t="s">
        <v>151</v>
      </c>
      <c r="C59" s="130">
        <v>300000</v>
      </c>
      <c r="D59" s="130">
        <v>90000</v>
      </c>
    </row>
    <row r="60" spans="1:4" ht="29.25" customHeight="1">
      <c r="A60" s="83" t="s">
        <v>37</v>
      </c>
      <c r="B60" s="84">
        <v>37</v>
      </c>
      <c r="C60" s="130"/>
      <c r="D60" s="130"/>
    </row>
    <row r="61" spans="1:4" ht="29.25" customHeight="1">
      <c r="A61" s="83" t="s">
        <v>152</v>
      </c>
      <c r="B61" s="84">
        <v>38</v>
      </c>
      <c r="C61" s="131">
        <v>0</v>
      </c>
      <c r="D61" s="131">
        <v>-160000</v>
      </c>
    </row>
    <row r="62" spans="1:4" ht="29.25" customHeight="1">
      <c r="A62" s="83" t="s">
        <v>146</v>
      </c>
      <c r="B62" s="84">
        <v>39</v>
      </c>
      <c r="C62" s="129"/>
      <c r="D62" s="129"/>
    </row>
    <row r="63" spans="1:4" ht="29.25" customHeight="1">
      <c r="A63" s="102" t="s">
        <v>153</v>
      </c>
      <c r="B63" s="103"/>
      <c r="C63" s="128">
        <v>300000</v>
      </c>
      <c r="D63" s="128">
        <v>-70000</v>
      </c>
    </row>
    <row r="64" spans="1:7" ht="29.25" customHeight="1">
      <c r="A64" s="104" t="s">
        <v>154</v>
      </c>
      <c r="B64" s="97"/>
      <c r="C64" s="128">
        <v>-166873</v>
      </c>
      <c r="D64" s="128">
        <v>-49316</v>
      </c>
      <c r="G64" s="15"/>
    </row>
    <row r="65" spans="1:4" ht="31.5">
      <c r="A65" s="83" t="s">
        <v>155</v>
      </c>
      <c r="B65" s="84">
        <v>40</v>
      </c>
      <c r="C65" s="128">
        <v>349969</v>
      </c>
      <c r="D65" s="128">
        <v>828629</v>
      </c>
    </row>
    <row r="66" spans="1:4" ht="31.5">
      <c r="A66" s="83" t="s">
        <v>276</v>
      </c>
      <c r="B66" s="84">
        <v>41</v>
      </c>
      <c r="C66" s="128">
        <v>183096</v>
      </c>
      <c r="D66" s="128">
        <f>D65+D64</f>
        <v>779313</v>
      </c>
    </row>
    <row r="67" spans="1:4" ht="12.75">
      <c r="A67" s="41"/>
      <c r="B67" s="42"/>
      <c r="C67" s="53"/>
      <c r="D67" s="136"/>
    </row>
    <row r="68" s="16" customFormat="1" ht="15.75">
      <c r="A68" s="16" t="s">
        <v>278</v>
      </c>
    </row>
    <row r="69" s="16" customFormat="1" ht="15.75"/>
    <row r="70" s="16" customFormat="1" ht="15.75">
      <c r="A70" s="16" t="s">
        <v>279</v>
      </c>
    </row>
    <row r="71" s="16" customFormat="1" ht="15.75"/>
    <row r="72" s="16" customFormat="1" ht="15.75">
      <c r="A72" s="16" t="s">
        <v>280</v>
      </c>
    </row>
    <row r="73" s="16" customFormat="1" ht="15.75"/>
    <row r="74" s="16" customFormat="1" ht="15.75">
      <c r="A74" s="16" t="s">
        <v>55</v>
      </c>
    </row>
    <row r="75" s="16" customFormat="1" ht="15.75"/>
    <row r="76" s="16" customFormat="1" ht="15.75">
      <c r="A76" s="16" t="s">
        <v>2</v>
      </c>
    </row>
  </sheetData>
  <sheetProtection/>
  <mergeCells count="4">
    <mergeCell ref="A4:D4"/>
    <mergeCell ref="A5:D5"/>
    <mergeCell ref="A6:D6"/>
    <mergeCell ref="A7:D7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42">
      <selection activeCell="E49" sqref="E49"/>
    </sheetView>
  </sheetViews>
  <sheetFormatPr defaultColWidth="36.125" defaultRowHeight="12.75"/>
  <cols>
    <col min="1" max="1" width="36.125" style="0" customWidth="1"/>
    <col min="2" max="2" width="17.875" style="6" customWidth="1"/>
    <col min="3" max="3" width="18.375" style="6" customWidth="1"/>
    <col min="4" max="4" width="17.25390625" style="6" customWidth="1"/>
    <col min="5" max="5" width="33.375" style="6" customWidth="1"/>
    <col min="6" max="6" width="17.125" style="6" customWidth="1"/>
    <col min="7" max="7" width="7.375" style="6" customWidth="1"/>
    <col min="8" max="8" width="18.625" style="6" customWidth="1"/>
  </cols>
  <sheetData>
    <row r="1" spans="1:9" ht="12.75">
      <c r="A1" s="1"/>
      <c r="B1" s="7"/>
      <c r="C1" s="7"/>
      <c r="D1" s="7"/>
      <c r="E1" s="7"/>
      <c r="F1" s="7"/>
      <c r="G1" s="7"/>
      <c r="H1" s="7"/>
      <c r="I1" s="1"/>
    </row>
    <row r="2" spans="1:9" ht="12.75">
      <c r="A2" s="2"/>
      <c r="B2" s="3"/>
      <c r="C2" s="3"/>
      <c r="D2" s="3"/>
      <c r="E2" s="3"/>
      <c r="F2" s="3"/>
      <c r="G2" s="3"/>
      <c r="H2" s="3" t="s">
        <v>156</v>
      </c>
      <c r="I2" s="2"/>
    </row>
    <row r="3" spans="1:9" ht="12.75">
      <c r="A3" s="2"/>
      <c r="B3" s="3"/>
      <c r="C3" s="3"/>
      <c r="D3" s="3"/>
      <c r="E3" s="3"/>
      <c r="F3" s="3"/>
      <c r="G3" s="3"/>
      <c r="H3" s="3"/>
      <c r="I3" s="2"/>
    </row>
    <row r="4" spans="1:9" ht="12.75">
      <c r="A4" s="143" t="s">
        <v>157</v>
      </c>
      <c r="B4" s="143"/>
      <c r="C4" s="143"/>
      <c r="D4" s="143"/>
      <c r="E4" s="143"/>
      <c r="F4" s="143"/>
      <c r="G4" s="143"/>
      <c r="H4" s="143"/>
      <c r="I4" s="2"/>
    </row>
    <row r="5" spans="1:9" ht="12.75">
      <c r="A5" s="143" t="s">
        <v>5</v>
      </c>
      <c r="B5" s="143"/>
      <c r="C5" s="143"/>
      <c r="D5" s="143"/>
      <c r="E5" s="143"/>
      <c r="F5" s="143"/>
      <c r="G5" s="143"/>
      <c r="H5" s="143"/>
      <c r="I5" s="2"/>
    </row>
    <row r="6" spans="1:9" ht="12.75">
      <c r="A6" s="144" t="s">
        <v>184</v>
      </c>
      <c r="B6" s="144"/>
      <c r="C6" s="144"/>
      <c r="D6" s="144"/>
      <c r="E6" s="144"/>
      <c r="F6" s="144"/>
      <c r="G6" s="144"/>
      <c r="H6" s="144"/>
      <c r="I6" s="2"/>
    </row>
    <row r="7" spans="1:9" ht="12.75">
      <c r="A7" s="144" t="s">
        <v>277</v>
      </c>
      <c r="B7" s="144"/>
      <c r="C7" s="144"/>
      <c r="D7" s="144"/>
      <c r="E7" s="144"/>
      <c r="F7" s="144"/>
      <c r="G7" s="144"/>
      <c r="H7" s="144"/>
      <c r="I7" s="2"/>
    </row>
    <row r="8" spans="1:9" ht="12.75">
      <c r="A8" s="3"/>
      <c r="B8" s="3"/>
      <c r="C8" s="3"/>
      <c r="D8" s="3"/>
      <c r="E8" s="3"/>
      <c r="F8" s="3"/>
      <c r="G8" s="3"/>
      <c r="H8" s="3"/>
      <c r="I8" s="2"/>
    </row>
    <row r="9" spans="1:9" ht="12.75">
      <c r="A9" s="2"/>
      <c r="B9" s="3"/>
      <c r="C9" s="3"/>
      <c r="D9" s="3"/>
      <c r="E9" s="3"/>
      <c r="F9" s="3"/>
      <c r="G9" s="145" t="s">
        <v>0</v>
      </c>
      <c r="H9" s="145"/>
      <c r="I9" s="2"/>
    </row>
    <row r="10" spans="1:9" ht="12.75">
      <c r="A10" s="140" t="s">
        <v>158</v>
      </c>
      <c r="B10" s="140" t="s">
        <v>159</v>
      </c>
      <c r="C10" s="140"/>
      <c r="D10" s="140"/>
      <c r="E10" s="140"/>
      <c r="F10" s="140"/>
      <c r="G10" s="141" t="s">
        <v>160</v>
      </c>
      <c r="H10" s="141" t="s">
        <v>53</v>
      </c>
      <c r="I10" s="4"/>
    </row>
    <row r="11" spans="1:9" ht="12.75">
      <c r="A11" s="140"/>
      <c r="B11" s="10" t="s">
        <v>183</v>
      </c>
      <c r="C11" s="10" t="s">
        <v>49</v>
      </c>
      <c r="D11" s="10" t="s">
        <v>161</v>
      </c>
      <c r="E11" s="10" t="s">
        <v>162</v>
      </c>
      <c r="F11" s="10" t="s">
        <v>163</v>
      </c>
      <c r="G11" s="142"/>
      <c r="H11" s="142"/>
      <c r="I11" s="4"/>
    </row>
    <row r="12" spans="1:9" ht="12.7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4"/>
    </row>
    <row r="13" spans="1:8" ht="44.25" customHeight="1">
      <c r="A13" s="109" t="s">
        <v>164</v>
      </c>
      <c r="B13" s="105">
        <v>1240000</v>
      </c>
      <c r="C13" s="105"/>
      <c r="D13" s="105">
        <v>576317</v>
      </c>
      <c r="E13" s="105">
        <v>1493828</v>
      </c>
      <c r="F13" s="105">
        <f>SUM(B13:E13)</f>
        <v>3310145</v>
      </c>
      <c r="G13" s="105"/>
      <c r="H13" s="105">
        <f>F13</f>
        <v>3310145</v>
      </c>
    </row>
    <row r="14" spans="1:8" ht="44.25" customHeight="1">
      <c r="A14" s="110" t="s">
        <v>165</v>
      </c>
      <c r="B14" s="106"/>
      <c r="C14" s="106"/>
      <c r="D14" s="106"/>
      <c r="E14" s="106"/>
      <c r="F14" s="106"/>
      <c r="G14" s="106"/>
      <c r="H14" s="106"/>
    </row>
    <row r="15" spans="1:8" ht="44.25" customHeight="1">
      <c r="A15" s="110" t="s">
        <v>166</v>
      </c>
      <c r="B15" s="106">
        <f>B13</f>
        <v>1240000</v>
      </c>
      <c r="C15" s="106">
        <f aca="true" t="shared" si="0" ref="C15:H15">C13</f>
        <v>0</v>
      </c>
      <c r="D15" s="106">
        <f t="shared" si="0"/>
        <v>576317</v>
      </c>
      <c r="E15" s="106">
        <f t="shared" si="0"/>
        <v>1493828</v>
      </c>
      <c r="F15" s="106">
        <f t="shared" si="0"/>
        <v>3310145</v>
      </c>
      <c r="G15" s="106"/>
      <c r="H15" s="106">
        <f t="shared" si="0"/>
        <v>3310145</v>
      </c>
    </row>
    <row r="16" spans="1:8" ht="44.25" customHeight="1">
      <c r="A16" s="110" t="s">
        <v>167</v>
      </c>
      <c r="B16" s="106"/>
      <c r="C16" s="106"/>
      <c r="D16" s="106"/>
      <c r="E16" s="106"/>
      <c r="F16" s="106"/>
      <c r="G16" s="106"/>
      <c r="H16" s="106"/>
    </row>
    <row r="17" spans="1:8" ht="44.25" customHeight="1">
      <c r="A17" s="110" t="s">
        <v>168</v>
      </c>
      <c r="B17" s="106"/>
      <c r="C17" s="106"/>
      <c r="D17" s="106"/>
      <c r="E17" s="106"/>
      <c r="F17" s="106"/>
      <c r="G17" s="106"/>
      <c r="H17" s="106"/>
    </row>
    <row r="18" spans="1:8" ht="44.25" customHeight="1">
      <c r="A18" s="110" t="s">
        <v>169</v>
      </c>
      <c r="B18" s="106"/>
      <c r="C18" s="106"/>
      <c r="D18" s="106"/>
      <c r="E18" s="106"/>
      <c r="F18" s="106"/>
      <c r="G18" s="106"/>
      <c r="H18" s="106"/>
    </row>
    <row r="19" spans="1:8" ht="44.25" customHeight="1">
      <c r="A19" s="110" t="s">
        <v>170</v>
      </c>
      <c r="B19" s="106"/>
      <c r="C19" s="106"/>
      <c r="D19" s="106"/>
      <c r="E19" s="106"/>
      <c r="F19" s="106"/>
      <c r="G19" s="106"/>
      <c r="H19" s="106"/>
    </row>
    <row r="20" spans="1:8" ht="44.25" customHeight="1">
      <c r="A20" s="110" t="s">
        <v>171</v>
      </c>
      <c r="B20" s="106"/>
      <c r="C20" s="106"/>
      <c r="D20" s="106"/>
      <c r="E20" s="106"/>
      <c r="F20" s="106"/>
      <c r="G20" s="106"/>
      <c r="H20" s="106"/>
    </row>
    <row r="21" spans="1:8" ht="44.25" customHeight="1">
      <c r="A21" s="110" t="s">
        <v>108</v>
      </c>
      <c r="B21" s="106"/>
      <c r="C21" s="106"/>
      <c r="D21" s="106"/>
      <c r="E21" s="106">
        <v>154127</v>
      </c>
      <c r="F21" s="106">
        <f>E21</f>
        <v>154127</v>
      </c>
      <c r="G21" s="106"/>
      <c r="H21" s="106">
        <f>F21</f>
        <v>154127</v>
      </c>
    </row>
    <row r="22" spans="1:8" ht="44.25" customHeight="1">
      <c r="A22" s="110" t="s">
        <v>172</v>
      </c>
      <c r="B22" s="106"/>
      <c r="C22" s="106"/>
      <c r="D22" s="106"/>
      <c r="E22" s="106">
        <f>E21</f>
        <v>154127</v>
      </c>
      <c r="F22" s="106">
        <f>F21</f>
        <v>154127</v>
      </c>
      <c r="G22" s="106"/>
      <c r="H22" s="106">
        <f>H21</f>
        <v>154127</v>
      </c>
    </row>
    <row r="23" spans="1:8" ht="44.25" customHeight="1">
      <c r="A23" s="110" t="s">
        <v>173</v>
      </c>
      <c r="B23" s="106"/>
      <c r="C23" s="106"/>
      <c r="D23" s="106"/>
      <c r="E23" s="106">
        <v>-290000</v>
      </c>
      <c r="F23" s="106">
        <f>E23</f>
        <v>-290000</v>
      </c>
      <c r="G23" s="106"/>
      <c r="H23" s="106">
        <f>F23</f>
        <v>-290000</v>
      </c>
    </row>
    <row r="24" spans="1:8" ht="44.25" customHeight="1">
      <c r="A24" s="110" t="s">
        <v>174</v>
      </c>
      <c r="B24" s="106"/>
      <c r="C24" s="106"/>
      <c r="D24" s="106"/>
      <c r="E24" s="106"/>
      <c r="F24" s="106"/>
      <c r="G24" s="106"/>
      <c r="H24" s="106"/>
    </row>
    <row r="25" spans="1:8" ht="44.25" customHeight="1">
      <c r="A25" s="110" t="s">
        <v>175</v>
      </c>
      <c r="B25" s="106">
        <v>90000</v>
      </c>
      <c r="C25" s="106"/>
      <c r="D25" s="106"/>
      <c r="E25" s="106"/>
      <c r="F25" s="106">
        <f>B25</f>
        <v>90000</v>
      </c>
      <c r="G25" s="106"/>
      <c r="H25" s="106">
        <f>F25</f>
        <v>90000</v>
      </c>
    </row>
    <row r="26" spans="1:8" ht="44.25" customHeight="1">
      <c r="A26" s="110" t="s">
        <v>176</v>
      </c>
      <c r="B26" s="106"/>
      <c r="C26" s="107">
        <f>C28+C29</f>
        <v>0</v>
      </c>
      <c r="D26" s="107">
        <f>D28+D29</f>
        <v>12790</v>
      </c>
      <c r="E26" s="107">
        <f>E28+E29+E30</f>
        <v>4430</v>
      </c>
      <c r="F26" s="106">
        <f>SUM(C26:E26)</f>
        <v>17220</v>
      </c>
      <c r="G26" s="106"/>
      <c r="H26" s="106">
        <f>F26</f>
        <v>17220</v>
      </c>
    </row>
    <row r="27" spans="1:8" ht="44.25" customHeight="1">
      <c r="A27" s="110" t="s">
        <v>52</v>
      </c>
      <c r="B27" s="108"/>
      <c r="C27" s="108"/>
      <c r="D27" s="108"/>
      <c r="E27" s="108"/>
      <c r="F27" s="108"/>
      <c r="G27" s="108"/>
      <c r="H27" s="108"/>
    </row>
    <row r="28" spans="1:8" ht="44.25" customHeight="1">
      <c r="A28" s="110" t="s">
        <v>177</v>
      </c>
      <c r="B28" s="106"/>
      <c r="C28" s="106"/>
      <c r="D28" s="106">
        <v>12790</v>
      </c>
      <c r="E28" s="106">
        <v>4430</v>
      </c>
      <c r="F28" s="106">
        <f>D28+E28</f>
        <v>17220</v>
      </c>
      <c r="G28" s="106"/>
      <c r="H28" s="106">
        <f>F28</f>
        <v>17220</v>
      </c>
    </row>
    <row r="29" spans="1:8" ht="44.25" customHeight="1">
      <c r="A29" s="110" t="s">
        <v>178</v>
      </c>
      <c r="B29" s="106"/>
      <c r="C29" s="106"/>
      <c r="D29" s="106"/>
      <c r="E29" s="106"/>
      <c r="F29" s="106">
        <v>0</v>
      </c>
      <c r="G29" s="106"/>
      <c r="H29" s="106">
        <v>0</v>
      </c>
    </row>
    <row r="30" spans="1:8" ht="44.25" customHeight="1">
      <c r="A30" s="110" t="s">
        <v>179</v>
      </c>
      <c r="B30" s="106"/>
      <c r="C30" s="106"/>
      <c r="D30" s="106"/>
      <c r="E30" s="106"/>
      <c r="F30" s="106">
        <f>E30</f>
        <v>0</v>
      </c>
      <c r="G30" s="106"/>
      <c r="H30" s="106">
        <f>F30</f>
        <v>0</v>
      </c>
    </row>
    <row r="31" spans="1:8" ht="44.25" customHeight="1">
      <c r="A31" s="110" t="s">
        <v>180</v>
      </c>
      <c r="B31" s="107">
        <f>B25+B15</f>
        <v>1330000</v>
      </c>
      <c r="C31" s="107">
        <f>C26+C15</f>
        <v>0</v>
      </c>
      <c r="D31" s="107">
        <f>D26+D15</f>
        <v>589107</v>
      </c>
      <c r="E31" s="107">
        <f>E26+E21+E15+E23</f>
        <v>1362385</v>
      </c>
      <c r="F31" s="107">
        <f>F15+F21+F25+F26+F23</f>
        <v>3281492</v>
      </c>
      <c r="G31" s="107"/>
      <c r="H31" s="107">
        <f>H21+H15+H25+H26+H23</f>
        <v>3281492</v>
      </c>
    </row>
    <row r="32" spans="1:8" ht="44.25" customHeight="1">
      <c r="A32" s="110" t="s">
        <v>165</v>
      </c>
      <c r="B32" s="106"/>
      <c r="C32" s="106"/>
      <c r="D32" s="106"/>
      <c r="E32" s="106"/>
      <c r="F32" s="106"/>
      <c r="G32" s="106"/>
      <c r="H32" s="106"/>
    </row>
    <row r="33" spans="1:8" ht="44.25" customHeight="1">
      <c r="A33" s="110" t="s">
        <v>181</v>
      </c>
      <c r="B33" s="107">
        <f>B31</f>
        <v>1330000</v>
      </c>
      <c r="C33" s="107">
        <f>C31</f>
        <v>0</v>
      </c>
      <c r="D33" s="107">
        <f>D31</f>
        <v>589107</v>
      </c>
      <c r="E33" s="107">
        <f>E31</f>
        <v>1362385</v>
      </c>
      <c r="F33" s="107">
        <f>F31</f>
        <v>3281492</v>
      </c>
      <c r="G33" s="107"/>
      <c r="H33" s="107">
        <f>H31</f>
        <v>3281492</v>
      </c>
    </row>
    <row r="34" spans="1:8" ht="44.25" customHeight="1">
      <c r="A34" s="110" t="s">
        <v>167</v>
      </c>
      <c r="B34" s="106"/>
      <c r="C34" s="106"/>
      <c r="D34" s="106"/>
      <c r="E34" s="106"/>
      <c r="F34" s="106"/>
      <c r="G34" s="106"/>
      <c r="H34" s="106"/>
    </row>
    <row r="35" spans="1:8" ht="44.25" customHeight="1">
      <c r="A35" s="110" t="s">
        <v>168</v>
      </c>
      <c r="B35" s="106"/>
      <c r="C35" s="106"/>
      <c r="D35" s="106"/>
      <c r="E35" s="106"/>
      <c r="F35" s="106"/>
      <c r="G35" s="106"/>
      <c r="H35" s="106"/>
    </row>
    <row r="36" spans="1:8" ht="44.25" customHeight="1">
      <c r="A36" s="110" t="s">
        <v>169</v>
      </c>
      <c r="B36" s="106"/>
      <c r="C36" s="106"/>
      <c r="D36" s="106"/>
      <c r="E36" s="106"/>
      <c r="F36" s="106"/>
      <c r="G36" s="106"/>
      <c r="H36" s="106"/>
    </row>
    <row r="37" spans="1:8" ht="44.25" customHeight="1">
      <c r="A37" s="110" t="s">
        <v>170</v>
      </c>
      <c r="B37" s="106"/>
      <c r="C37" s="106"/>
      <c r="D37" s="106"/>
      <c r="E37" s="106"/>
      <c r="F37" s="106"/>
      <c r="G37" s="106"/>
      <c r="H37" s="106"/>
    </row>
    <row r="38" spans="1:8" ht="44.25" customHeight="1">
      <c r="A38" s="110" t="s">
        <v>171</v>
      </c>
      <c r="B38" s="106"/>
      <c r="C38" s="106"/>
      <c r="D38" s="106"/>
      <c r="E38" s="106"/>
      <c r="F38" s="106"/>
      <c r="G38" s="106"/>
      <c r="H38" s="106"/>
    </row>
    <row r="39" spans="1:8" ht="44.25" customHeight="1">
      <c r="A39" s="110" t="s">
        <v>108</v>
      </c>
      <c r="B39" s="106"/>
      <c r="C39" s="106"/>
      <c r="D39" s="106"/>
      <c r="E39" s="106">
        <f>'ф1'!C72</f>
        <v>337036</v>
      </c>
      <c r="F39" s="106">
        <f>E39</f>
        <v>337036</v>
      </c>
      <c r="G39" s="106"/>
      <c r="H39" s="106">
        <f>F39</f>
        <v>337036</v>
      </c>
    </row>
    <row r="40" spans="1:8" ht="44.25" customHeight="1">
      <c r="A40" s="110" t="s">
        <v>172</v>
      </c>
      <c r="B40" s="106"/>
      <c r="C40" s="106"/>
      <c r="D40" s="106"/>
      <c r="E40" s="106">
        <f>E39</f>
        <v>337036</v>
      </c>
      <c r="F40" s="106">
        <f>F39</f>
        <v>337036</v>
      </c>
      <c r="G40" s="106"/>
      <c r="H40" s="106">
        <f>H39</f>
        <v>337036</v>
      </c>
    </row>
    <row r="41" spans="1:8" ht="44.25" customHeight="1">
      <c r="A41" s="110" t="s">
        <v>173</v>
      </c>
      <c r="B41" s="106"/>
      <c r="C41" s="106"/>
      <c r="D41" s="106"/>
      <c r="E41" s="106"/>
      <c r="F41" s="106"/>
      <c r="G41" s="106"/>
      <c r="H41" s="106"/>
    </row>
    <row r="42" spans="1:8" ht="44.25" customHeight="1">
      <c r="A42" s="110" t="s">
        <v>174</v>
      </c>
      <c r="B42" s="106"/>
      <c r="C42" s="106"/>
      <c r="D42" s="106"/>
      <c r="E42" s="106"/>
      <c r="F42" s="106"/>
      <c r="G42" s="106"/>
      <c r="H42" s="106"/>
    </row>
    <row r="43" spans="1:8" ht="44.25" customHeight="1">
      <c r="A43" s="110" t="s">
        <v>175</v>
      </c>
      <c r="B43" s="106">
        <v>300000</v>
      </c>
      <c r="C43" s="106"/>
      <c r="D43" s="106"/>
      <c r="E43" s="106"/>
      <c r="F43" s="106">
        <f>B43</f>
        <v>300000</v>
      </c>
      <c r="G43" s="106"/>
      <c r="H43" s="106">
        <f aca="true" t="shared" si="1" ref="H43:H48">F43</f>
        <v>300000</v>
      </c>
    </row>
    <row r="44" spans="1:8" ht="44.25" customHeight="1">
      <c r="A44" s="110" t="s">
        <v>176</v>
      </c>
      <c r="B44" s="106"/>
      <c r="C44" s="107">
        <f>C47</f>
        <v>24040</v>
      </c>
      <c r="D44" s="107">
        <f>D46</f>
        <v>0</v>
      </c>
      <c r="E44" s="107">
        <f>E46+E47+E48</f>
        <v>-39672</v>
      </c>
      <c r="F44" s="107">
        <f>C44+B44+D44+E44</f>
        <v>-15632</v>
      </c>
      <c r="G44" s="107"/>
      <c r="H44" s="107">
        <f t="shared" si="1"/>
        <v>-15632</v>
      </c>
    </row>
    <row r="45" spans="1:8" ht="44.25" customHeight="1">
      <c r="A45" s="110" t="s">
        <v>52</v>
      </c>
      <c r="B45" s="108"/>
      <c r="C45" s="108"/>
      <c r="D45" s="108"/>
      <c r="E45" s="108"/>
      <c r="F45" s="108"/>
      <c r="G45" s="108"/>
      <c r="H45" s="106">
        <f t="shared" si="1"/>
        <v>0</v>
      </c>
    </row>
    <row r="46" spans="1:8" ht="44.25" customHeight="1">
      <c r="A46" s="110" t="s">
        <v>177</v>
      </c>
      <c r="B46" s="106"/>
      <c r="C46" s="106"/>
      <c r="D46" s="106"/>
      <c r="E46" s="106"/>
      <c r="F46" s="106">
        <f>E46+D46+C46+B46</f>
        <v>0</v>
      </c>
      <c r="G46" s="106"/>
      <c r="H46" s="106">
        <f t="shared" si="1"/>
        <v>0</v>
      </c>
    </row>
    <row r="47" spans="1:8" ht="44.25" customHeight="1">
      <c r="A47" s="110" t="s">
        <v>178</v>
      </c>
      <c r="B47" s="106"/>
      <c r="C47" s="106">
        <f>'ф1'!C67</f>
        <v>24040</v>
      </c>
      <c r="D47" s="106"/>
      <c r="E47" s="106">
        <f>-C47</f>
        <v>-24040</v>
      </c>
      <c r="F47" s="106">
        <f>E47+D47+C47+B47</f>
        <v>0</v>
      </c>
      <c r="G47" s="106"/>
      <c r="H47" s="106">
        <f t="shared" si="1"/>
        <v>0</v>
      </c>
    </row>
    <row r="48" spans="1:8" ht="44.25" customHeight="1">
      <c r="A48" s="110" t="s">
        <v>179</v>
      </c>
      <c r="B48" s="106"/>
      <c r="C48" s="106"/>
      <c r="D48" s="106"/>
      <c r="E48" s="106">
        <v>-15632</v>
      </c>
      <c r="F48" s="106">
        <f>E48+D48+C48+B48</f>
        <v>-15632</v>
      </c>
      <c r="G48" s="106"/>
      <c r="H48" s="106">
        <f t="shared" si="1"/>
        <v>-15632</v>
      </c>
    </row>
    <row r="49" spans="1:8" ht="44.25" customHeight="1">
      <c r="A49" s="110" t="s">
        <v>182</v>
      </c>
      <c r="B49" s="107">
        <f>B33+B43</f>
        <v>1630000</v>
      </c>
      <c r="C49" s="107">
        <f>C44+C33</f>
        <v>24040</v>
      </c>
      <c r="D49" s="107">
        <f>D44+D33</f>
        <v>589107</v>
      </c>
      <c r="E49" s="107">
        <f>E44+E39+E33</f>
        <v>1659749</v>
      </c>
      <c r="F49" s="107">
        <f>F44+F39+F33+F43</f>
        <v>3902896</v>
      </c>
      <c r="G49" s="107"/>
      <c r="H49" s="107">
        <f>H33+H39+H44+H43</f>
        <v>3902896</v>
      </c>
    </row>
    <row r="50" spans="2:8" ht="12.75">
      <c r="B50" s="8"/>
      <c r="C50" s="8"/>
      <c r="D50" s="8"/>
      <c r="E50" s="8"/>
      <c r="F50" s="8"/>
      <c r="H50" s="8"/>
    </row>
    <row r="51" spans="1:8" ht="12.75">
      <c r="A51" s="5"/>
      <c r="B51" s="9"/>
      <c r="C51" s="4"/>
      <c r="D51" s="4"/>
      <c r="E51" s="4"/>
      <c r="F51" s="4"/>
      <c r="G51" s="4"/>
      <c r="H51" s="4"/>
    </row>
    <row r="52" s="16" customFormat="1" ht="15.75">
      <c r="A52" s="16" t="s">
        <v>278</v>
      </c>
    </row>
    <row r="53" s="16" customFormat="1" ht="15.75"/>
    <row r="54" s="16" customFormat="1" ht="15.75">
      <c r="A54" s="16" t="s">
        <v>279</v>
      </c>
    </row>
    <row r="55" s="16" customFormat="1" ht="15.75"/>
    <row r="56" s="16" customFormat="1" ht="15.75">
      <c r="A56" s="16" t="s">
        <v>280</v>
      </c>
    </row>
    <row r="57" s="16" customFormat="1" ht="15.75"/>
    <row r="58" s="16" customFormat="1" ht="15.75">
      <c r="A58" s="16" t="s">
        <v>55</v>
      </c>
    </row>
    <row r="59" s="16" customFormat="1" ht="15.75"/>
    <row r="60" s="16" customFormat="1" ht="15.75">
      <c r="A60" s="16" t="s">
        <v>2</v>
      </c>
    </row>
    <row r="61" spans="2:8" ht="12.75">
      <c r="B61"/>
      <c r="C61"/>
      <c r="D61"/>
      <c r="E61"/>
      <c r="F61"/>
      <c r="G61"/>
      <c r="H61"/>
    </row>
    <row r="62" spans="2:8" ht="12.75">
      <c r="B62"/>
      <c r="C62"/>
      <c r="D62"/>
      <c r="E62"/>
      <c r="F62"/>
      <c r="G62"/>
      <c r="H62"/>
    </row>
  </sheetData>
  <sheetProtection/>
  <mergeCells count="9">
    <mergeCell ref="A10:A11"/>
    <mergeCell ref="B10:F10"/>
    <mergeCell ref="G10:G11"/>
    <mergeCell ref="H10:H11"/>
    <mergeCell ref="A4:H4"/>
    <mergeCell ref="A5:H5"/>
    <mergeCell ref="A6:H6"/>
    <mergeCell ref="A7:H7"/>
    <mergeCell ref="G9:H9"/>
  </mergeCells>
  <printOptions/>
  <pageMargins left="0.7086614173228347" right="0.7086614173228347" top="0.7480314960629921" bottom="0.7480314960629921" header="0.31496062992125984" footer="0.31496062992125984"/>
  <pageSetup orientation="landscape" paperSize="9" scale="46" r:id="rId1"/>
  <rowBreaks count="1" manualBreakCount="1">
    <brk id="3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anna_semikina</dc:creator>
  <cp:keywords/>
  <dc:description/>
  <cp:lastModifiedBy>d.agibayeva</cp:lastModifiedBy>
  <cp:lastPrinted>2017-10-19T03:33:23Z</cp:lastPrinted>
  <dcterms:created xsi:type="dcterms:W3CDTF">2007-10-15T08:13:10Z</dcterms:created>
  <dcterms:modified xsi:type="dcterms:W3CDTF">2017-10-19T03:33:30Z</dcterms:modified>
  <cp:category/>
  <cp:version/>
  <cp:contentType/>
  <cp:contentStatus/>
</cp:coreProperties>
</file>