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'ф2'!$A$1:$F$99</definedName>
    <definedName name="_xlnm.Print_Area" localSheetId="2">'ф3'!$A$1:$E$76</definedName>
  </definedNames>
  <calcPr fullCalcOnLoad="1"/>
</workbook>
</file>

<file path=xl/sharedStrings.xml><?xml version="1.0" encoding="utf-8"?>
<sst xmlns="http://schemas.openxmlformats.org/spreadsheetml/2006/main" count="343" uniqueCount="283">
  <si>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</si>
  <si>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</si>
  <si>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</si>
  <si>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</si>
  <si>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</si>
  <si>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</si>
  <si>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</si>
  <si>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</si>
  <si>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</si>
  <si>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</si>
  <si>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</si>
  <si>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</si>
  <si>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</si>
  <si>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</si>
  <si>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</si>
  <si>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</si>
  <si>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</si>
  <si>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</si>
  <si>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</si>
  <si>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</si>
  <si>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</si>
  <si>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</si>
  <si>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</si>
  <si>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</si>
  <si>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</si>
  <si>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</si>
  <si>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</si>
  <si>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</si>
  <si>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</si>
  <si>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</si>
  <si>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</si>
  <si>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</si>
  <si>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</si>
  <si>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</si>
  <si>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</si>
  <si>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</si>
  <si>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</si>
  <si>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</si>
  <si>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</si>
  <si>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</si>
  <si>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</si>
  <si>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</si>
  <si>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</si>
  <si>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</si>
  <si>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</si>
  <si>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</si>
  <si>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</si>
  <si>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</si>
  <si>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</si>
  <si>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</si>
  <si>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</si>
  <si>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</si>
  <si>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</si>
  <si>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</si>
  <si>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</si>
  <si>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</si>
  <si>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</si>
  <si>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</si>
  <si>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</si>
  <si>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</si>
  <si>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</si>
  <si>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</si>
  <si>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</si>
  <si>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</si>
  <si>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</si>
  <si>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</si>
  <si>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</si>
  <si>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</si>
  <si>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</si>
  <si>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</si>
  <si>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</si>
  <si>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</si>
  <si>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</si>
  <si>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</si>
  <si>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</si>
  <si>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</si>
  <si>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</si>
  <si>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</si>
  <si>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</si>
  <si>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</si>
  <si>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</si>
  <si>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</si>
  <si>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</si>
  <si>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</si>
  <si>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</si>
  <si>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</si>
  <si>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</si>
  <si>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</si>
  <si>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</si>
  <si>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</si>
  <si>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</si>
  <si>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</si>
  <si>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</si>
  <si>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</si>
  <si>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</si>
  <si>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</si>
  <si>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</si>
  <si>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</si>
  <si>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</si>
  <si>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</si>
  <si>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</si>
  <si>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</si>
  <si>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</si>
  <si>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</si>
  <si>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</si>
  <si>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</si>
  <si>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</si>
  <si>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</si>
  <si>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</si>
  <si>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</si>
  <si>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</si>
  <si>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</si>
  <si>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>Главный бухгалтер _____________________ Агибаева Д.К.</t>
  </si>
  <si>
    <t>Исполнитель __________________Агибаева Д.К.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</si>
  <si>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</si>
  <si>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</si>
  <si>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</si>
  <si>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</si>
  <si>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</si>
  <si>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</si>
  <si>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</si>
  <si>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</si>
  <si>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</si>
  <si>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</si>
  <si>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</si>
  <si>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</si>
  <si>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</si>
  <si>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</si>
  <si>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</si>
  <si>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</si>
  <si>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</si>
  <si>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</si>
  <si>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</si>
  <si>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</si>
  <si>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</si>
  <si>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</si>
  <si>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</si>
  <si>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</si>
  <si>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</si>
  <si>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</si>
  <si>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</si>
  <si>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</si>
  <si>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</si>
  <si>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</si>
  <si>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</si>
  <si>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</si>
  <si>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</si>
  <si>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</si>
  <si>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</si>
  <si>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</si>
  <si>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</si>
  <si>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</si>
  <si>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</si>
  <si>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</si>
  <si>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</si>
  <si>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</si>
  <si>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</si>
  <si>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</si>
  <si>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</si>
  <si>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</si>
  <si>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</si>
  <si>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</si>
  <si>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</si>
  <si>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</si>
  <si>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</si>
  <si>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</si>
  <si>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</si>
  <si>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</si>
  <si>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</si>
  <si>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</si>
  <si>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</si>
  <si>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</si>
  <si>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</si>
  <si>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</si>
  <si>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</si>
  <si>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</si>
  <si>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</si>
  <si>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</si>
  <si>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</si>
  <si>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</si>
  <si>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</si>
  <si>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</si>
  <si>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</si>
  <si>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</si>
  <si>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</si>
  <si>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</si>
  <si>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</si>
  <si>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</si>
  <si>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</si>
  <si>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</si>
  <si>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</si>
  <si>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</si>
  <si>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</si>
  <si>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</si>
  <si>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</si>
  <si>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</si>
  <si>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</si>
  <si>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</si>
  <si>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</si>
  <si>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</si>
  <si>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</si>
  <si>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</si>
  <si>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</si>
  <si>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</si>
  <si>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</si>
  <si>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</si>
  <si>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</si>
  <si>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</si>
  <si>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</si>
  <si>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</si>
  <si>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</si>
  <si>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</si>
  <si>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</si>
  <si>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</si>
  <si>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</si>
  <si>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</si>
  <si>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</si>
  <si>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</si>
  <si>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</si>
  <si>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</si>
  <si>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</si>
  <si>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</si>
  <si>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</si>
  <si>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</si>
  <si>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</si>
  <si>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</si>
  <si>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</si>
  <si>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</si>
  <si>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</si>
  <si>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</si>
  <si>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</si>
  <si>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</si>
  <si>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</si>
  <si>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</si>
  <si>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</si>
  <si>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</si>
  <si>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</si>
  <si>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</si>
  <si>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</si>
  <si>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</si>
  <si>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</si>
  <si>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</si>
  <si>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</si>
  <si>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</si>
  <si>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Расходы, связанные с расторжением договора страхования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</si>
  <si>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</si>
  <si>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</si>
  <si>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</si>
  <si>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</si>
  <si>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</si>
  <si>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</si>
  <si>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</si>
  <si>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</si>
  <si>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</si>
  <si>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</si>
  <si>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</si>
  <si>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</si>
  <si>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</si>
  <si>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</si>
  <si>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</si>
  <si>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</si>
  <si>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</si>
  <si>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</si>
  <si>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</si>
  <si>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</si>
  <si>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</si>
  <si>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</si>
  <si>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</si>
  <si>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</si>
  <si>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</si>
  <si>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</si>
  <si>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</si>
  <si>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</si>
  <si>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</si>
  <si>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</si>
  <si>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</si>
  <si>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</si>
  <si>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</si>
  <si>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</si>
  <si>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по состоянию на "1" июля 2017 года</t>
  </si>
  <si>
    <t>9106</t>
  </si>
  <si>
    <t>Первый руководитель (на период его отсутствия - лицо, его замещающее)  ______________________ Мохнаткин А.И.</t>
  </si>
  <si>
    <t>2422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</si>
</sst>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с\н\о\в\н\о\й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3" fontId="25" fillId="33" borderId="10" xfId="0" applyNumberFormat="1" applyFont="1" applyFill="1" applyBorder="1" applyAlignment="1" applyProtection="1">
      <alignment horizontal="center" vertical="top"/>
      <protection/>
    </xf>
    <xf numFmtId="3" fontId="25" fillId="33" borderId="10" xfId="0" applyNumberFormat="1" applyFont="1" applyFill="1" applyBorder="1" applyAlignment="1" applyProtection="1">
      <alignment horizontal="center" vertical="top"/>
      <protection locked="0"/>
    </xf>
    <xf numFmtId="3" fontId="25" fillId="33" borderId="10" xfId="54" applyNumberFormat="1" applyFont="1" applyFill="1" applyBorder="1" applyAlignment="1" applyProtection="1">
      <alignment horizontal="center" vertical="center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3" fontId="2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26" fillId="33" borderId="10" xfId="0" applyNumberFormat="1" applyFont="1" applyFill="1" applyBorder="1" applyAlignment="1">
      <alignment horizontal="center" vertical="top"/>
    </xf>
    <xf numFmtId="3" fontId="25" fillId="33" borderId="10" xfId="55" applyNumberFormat="1" applyFont="1" applyFill="1" applyBorder="1" applyAlignment="1">
      <alignment horizontal="center" vertical="top"/>
      <protection/>
    </xf>
    <xf numFmtId="49" fontId="25" fillId="33" borderId="11" xfId="55" applyNumberFormat="1" applyFont="1" applyFill="1" applyBorder="1" applyAlignment="1">
      <alignment horizontal="center" vertical="top"/>
      <protection/>
    </xf>
    <xf numFmtId="3" fontId="25" fillId="33" borderId="16" xfId="55" applyNumberFormat="1" applyFont="1" applyFill="1" applyBorder="1" applyAlignment="1">
      <alignment horizontal="center" vertical="top"/>
      <protection/>
    </xf>
    <xf numFmtId="3" fontId="25" fillId="33" borderId="13" xfId="55" applyNumberFormat="1" applyFont="1" applyFill="1" applyBorder="1" applyAlignment="1">
      <alignment horizontal="center" vertical="top"/>
      <protection/>
    </xf>
    <xf numFmtId="0" fontId="25" fillId="33" borderId="10" xfId="0" applyFont="1" applyFill="1" applyBorder="1" applyAlignment="1">
      <alignment horizontal="center" vertical="top"/>
    </xf>
    <xf numFmtId="3" fontId="25" fillId="33" borderId="13" xfId="0" applyNumberFormat="1" applyFont="1" applyFill="1" applyBorder="1" applyAlignment="1" applyProtection="1">
      <alignment horizontal="center" vertical="top"/>
      <protection locked="0"/>
    </xf>
    <xf numFmtId="0" fontId="26" fillId="33" borderId="10" xfId="0" applyFont="1" applyFill="1" applyBorder="1" applyAlignment="1">
      <alignment vertical="top"/>
    </xf>
    <xf numFmtId="0" fontId="26" fillId="33" borderId="10" xfId="0" applyFont="1" applyFill="1" applyBorder="1" applyAlignment="1">
      <alignment horizontal="center" vertical="top"/>
    </xf>
    <xf numFmtId="0" fontId="25" fillId="33" borderId="10" xfId="55" applyFont="1" applyFill="1" applyBorder="1" applyAlignment="1">
      <alignment vertical="top"/>
      <protection/>
    </xf>
    <xf numFmtId="0" fontId="25" fillId="33" borderId="10" xfId="0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left" vertical="top"/>
    </xf>
    <xf numFmtId="0" fontId="25" fillId="33" borderId="10" xfId="55" applyFont="1" applyFill="1" applyBorder="1" applyAlignment="1">
      <alignment horizontal="left" vertical="top"/>
      <protection/>
    </xf>
    <xf numFmtId="0" fontId="25" fillId="33" borderId="10" xfId="0" applyFont="1" applyFill="1" applyBorder="1" applyAlignment="1">
      <alignment vertical="top"/>
    </xf>
    <xf numFmtId="0" fontId="25" fillId="33" borderId="12" xfId="55" applyFont="1" applyFill="1" applyBorder="1" applyAlignment="1">
      <alignment vertical="top"/>
      <protection/>
    </xf>
    <xf numFmtId="0" fontId="25" fillId="33" borderId="12" xfId="0" applyFont="1" applyFill="1" applyBorder="1" applyAlignment="1">
      <alignment horizontal="center" vertical="top"/>
    </xf>
    <xf numFmtId="49" fontId="26" fillId="33" borderId="10" xfId="0" applyNumberFormat="1" applyFont="1" applyFill="1" applyBorder="1" applyAlignment="1">
      <alignment horizontal="center" vertical="top"/>
    </xf>
    <xf numFmtId="0" fontId="25" fillId="33" borderId="10" xfId="0" applyNumberFormat="1" applyFont="1" applyFill="1" applyBorder="1" applyAlignment="1">
      <alignment horizontal="center" vertical="top"/>
    </xf>
    <xf numFmtId="0" fontId="25" fillId="33" borderId="14" xfId="0" applyFont="1" applyFill="1" applyBorder="1" applyAlignment="1">
      <alignment horizontal="left" vertical="top" indent="1"/>
    </xf>
    <xf numFmtId="49" fontId="25" fillId="33" borderId="14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left" vertical="top" indent="1"/>
    </xf>
    <xf numFmtId="0" fontId="25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left" vertical="top" wrapText="1" indent="1"/>
    </xf>
    <xf numFmtId="49" fontId="25" fillId="33" borderId="10" xfId="0" applyNumberFormat="1" applyFont="1" applyFill="1" applyBorder="1" applyAlignment="1">
      <alignment horizontal="center" vertical="top"/>
    </xf>
    <xf numFmtId="0" fontId="25" fillId="33" borderId="10" xfId="55" applyFont="1" applyFill="1" applyBorder="1" applyAlignment="1">
      <alignment horizontal="left" vertical="top" indent="1"/>
      <protection/>
    </xf>
    <xf numFmtId="0" fontId="25" fillId="33" borderId="10" xfId="0" applyFont="1" applyFill="1" applyBorder="1" applyAlignment="1">
      <alignment horizontal="left" vertical="top" wrapText="1"/>
    </xf>
    <xf numFmtId="0" fontId="25" fillId="33" borderId="10" xfId="55" applyFont="1" applyFill="1" applyBorder="1" applyAlignment="1">
      <alignment horizontal="left" vertical="top" wrapText="1" indent="1"/>
      <protection/>
    </xf>
    <xf numFmtId="0" fontId="5" fillId="33" borderId="10" xfId="0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horizontal="center" vertical="top"/>
    </xf>
    <xf numFmtId="49" fontId="25" fillId="33" borderId="13" xfId="55" applyNumberFormat="1" applyFont="1" applyFill="1" applyBorder="1" applyAlignment="1">
      <alignment horizontal="center" vertical="top"/>
      <protection/>
    </xf>
    <xf numFmtId="0" fontId="25" fillId="33" borderId="10" xfId="55" applyFont="1" applyFill="1" applyBorder="1" applyAlignment="1">
      <alignment vertical="top" wrapText="1"/>
      <protection/>
    </xf>
    <xf numFmtId="0" fontId="25" fillId="33" borderId="10" xfId="55" applyFont="1" applyFill="1" applyBorder="1" applyAlignment="1">
      <alignment horizontal="left" vertical="top" wrapText="1"/>
      <protection/>
    </xf>
    <xf numFmtId="49" fontId="27" fillId="33" borderId="13" xfId="55" applyNumberFormat="1" applyFont="1" applyFill="1" applyBorder="1" applyAlignment="1">
      <alignment horizontal="center" vertical="top"/>
      <protection/>
    </xf>
    <xf numFmtId="0" fontId="25" fillId="33" borderId="10" xfId="55" applyFont="1" applyFill="1" applyBorder="1" applyAlignment="1">
      <alignment horizontal="center" vertical="top"/>
      <protection/>
    </xf>
    <xf numFmtId="0" fontId="5" fillId="33" borderId="10" xfId="55" applyFont="1" applyFill="1" applyBorder="1" applyAlignment="1">
      <alignment vertical="top"/>
      <protection/>
    </xf>
    <xf numFmtId="0" fontId="25" fillId="33" borderId="10" xfId="0" applyFont="1" applyFill="1" applyBorder="1" applyAlignment="1" applyProtection="1">
      <alignment vertical="top" wrapText="1"/>
      <protection/>
    </xf>
    <xf numFmtId="0" fontId="25" fillId="33" borderId="10" xfId="0" applyFont="1" applyFill="1" applyBorder="1" applyAlignment="1" applyProtection="1">
      <alignment horizontal="center" vertical="top"/>
      <protection/>
    </xf>
    <xf numFmtId="3" fontId="51" fillId="33" borderId="10" xfId="0" applyNumberFormat="1" applyFont="1" applyFill="1" applyBorder="1" applyAlignment="1" applyProtection="1">
      <alignment horizontal="center" vertical="top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0" fontId="29" fillId="33" borderId="10" xfId="0" applyFont="1" applyFill="1" applyBorder="1" applyAlignment="1" applyProtection="1">
      <alignment vertical="top" wrapText="1"/>
      <protection/>
    </xf>
    <xf numFmtId="0" fontId="29" fillId="33" borderId="10" xfId="0" applyFont="1" applyFill="1" applyBorder="1" applyAlignment="1" applyProtection="1">
      <alignment horizontal="center" vertical="top"/>
      <protection/>
    </xf>
    <xf numFmtId="3" fontId="52" fillId="33" borderId="10" xfId="0" applyNumberFormat="1" applyFont="1" applyFill="1" applyBorder="1" applyAlignment="1" applyProtection="1">
      <alignment horizontal="center" vertical="top"/>
      <protection/>
    </xf>
    <xf numFmtId="3" fontId="26" fillId="33" borderId="10" xfId="0" applyNumberFormat="1" applyFont="1" applyFill="1" applyBorder="1" applyAlignment="1" applyProtection="1">
      <alignment horizontal="center" vertical="top"/>
      <protection/>
    </xf>
    <xf numFmtId="0" fontId="25" fillId="33" borderId="10" xfId="0" applyFont="1" applyFill="1" applyBorder="1" applyAlignment="1" applyProtection="1">
      <alignment horizontal="left" vertical="top" wrapText="1"/>
      <protection/>
    </xf>
    <xf numFmtId="3" fontId="53" fillId="33" borderId="10" xfId="0" applyNumberFormat="1" applyFont="1" applyFill="1" applyBorder="1" applyAlignment="1" applyProtection="1">
      <alignment horizontal="center" vertical="top"/>
      <protection locked="0"/>
    </xf>
    <xf numFmtId="3" fontId="25" fillId="33" borderId="10" xfId="0" applyNumberFormat="1" applyFont="1" applyFill="1" applyBorder="1" applyAlignment="1" applyProtection="1">
      <alignment horizontal="center" vertical="top"/>
      <protection locked="0"/>
    </xf>
    <xf numFmtId="0" fontId="25" fillId="33" borderId="12" xfId="0" applyFont="1" applyFill="1" applyBorder="1" applyAlignment="1" applyProtection="1">
      <alignment horizontal="left" vertical="top" wrapText="1"/>
      <protection/>
    </xf>
    <xf numFmtId="3" fontId="53" fillId="33" borderId="10" xfId="0" applyNumberFormat="1" applyFont="1" applyFill="1" applyBorder="1" applyAlignment="1" applyProtection="1">
      <alignment horizontal="center" vertical="top"/>
      <protection/>
    </xf>
    <xf numFmtId="3" fontId="25" fillId="33" borderId="10" xfId="0" applyNumberFormat="1" applyFont="1" applyFill="1" applyBorder="1" applyAlignment="1" applyProtection="1">
      <alignment horizontal="center" vertical="top"/>
      <protection/>
    </xf>
    <xf numFmtId="0" fontId="26" fillId="33" borderId="12" xfId="0" applyFont="1" applyFill="1" applyBorder="1" applyAlignment="1" applyProtection="1">
      <alignment vertical="top" wrapText="1"/>
      <protection/>
    </xf>
    <xf numFmtId="0" fontId="26" fillId="33" borderId="13" xfId="0" applyFont="1" applyFill="1" applyBorder="1" applyAlignment="1" applyProtection="1">
      <alignment horizontal="center" vertical="top"/>
      <protection/>
    </xf>
    <xf numFmtId="0" fontId="29" fillId="33" borderId="13" xfId="0" applyFont="1" applyFill="1" applyBorder="1" applyAlignment="1" applyProtection="1">
      <alignment horizontal="center" vertical="top"/>
      <protection/>
    </xf>
    <xf numFmtId="3" fontId="54" fillId="33" borderId="10" xfId="0" applyNumberFormat="1" applyFont="1" applyFill="1" applyBorder="1" applyAlignment="1" applyProtection="1">
      <alignment horizontal="center" vertical="top"/>
      <protection locked="0"/>
    </xf>
    <xf numFmtId="3" fontId="29" fillId="33" borderId="10" xfId="0" applyNumberFormat="1" applyFont="1" applyFill="1" applyBorder="1" applyAlignment="1" applyProtection="1">
      <alignment horizontal="center" vertical="top"/>
      <protection locked="0"/>
    </xf>
    <xf numFmtId="0" fontId="25" fillId="33" borderId="13" xfId="0" applyFont="1" applyFill="1" applyBorder="1" applyAlignment="1" applyProtection="1">
      <alignment horizontal="center" vertical="top"/>
      <protection/>
    </xf>
    <xf numFmtId="164" fontId="25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25" fillId="33" borderId="13" xfId="0" applyNumberFormat="1" applyFont="1" applyFill="1" applyBorder="1" applyAlignment="1" applyProtection="1">
      <alignment horizontal="center" vertical="top"/>
      <protection/>
    </xf>
    <xf numFmtId="0" fontId="29" fillId="33" borderId="14" xfId="0" applyFont="1" applyFill="1" applyBorder="1" applyAlignment="1" applyProtection="1">
      <alignment vertical="top" wrapText="1"/>
      <protection/>
    </xf>
    <xf numFmtId="3" fontId="53" fillId="33" borderId="10" xfId="56" applyNumberFormat="1" applyFont="1" applyFill="1" applyBorder="1" applyAlignment="1" applyProtection="1">
      <alignment horizontal="center" vertical="top"/>
      <protection locked="0"/>
    </xf>
    <xf numFmtId="3" fontId="25" fillId="33" borderId="10" xfId="56" applyNumberFormat="1" applyFont="1" applyFill="1" applyBorder="1" applyAlignment="1" applyProtection="1">
      <alignment horizontal="center" vertical="top"/>
      <protection locked="0"/>
    </xf>
    <xf numFmtId="0" fontId="26" fillId="33" borderId="10" xfId="0" applyFont="1" applyFill="1" applyBorder="1" applyAlignment="1" applyProtection="1">
      <alignment vertical="top" wrapText="1"/>
      <protection/>
    </xf>
    <xf numFmtId="0" fontId="26" fillId="33" borderId="10" xfId="0" applyFont="1" applyFill="1" applyBorder="1" applyAlignment="1" applyProtection="1">
      <alignment horizontal="center" vertical="top"/>
      <protection/>
    </xf>
    <xf numFmtId="3" fontId="51" fillId="33" borderId="10" xfId="56" applyNumberFormat="1" applyFont="1" applyFill="1" applyBorder="1" applyAlignment="1" applyProtection="1">
      <alignment horizontal="center" vertical="top"/>
      <protection/>
    </xf>
    <xf numFmtId="3" fontId="5" fillId="33" borderId="10" xfId="56" applyNumberFormat="1" applyFont="1" applyFill="1" applyBorder="1" applyAlignment="1" applyProtection="1">
      <alignment horizontal="center" vertical="top"/>
      <protection/>
    </xf>
    <xf numFmtId="0" fontId="25" fillId="33" borderId="10" xfId="56" applyFont="1" applyFill="1" applyBorder="1" applyAlignment="1" applyProtection="1">
      <alignment horizontal="center" vertical="top"/>
      <protection/>
    </xf>
    <xf numFmtId="0" fontId="5" fillId="33" borderId="17" xfId="56" applyFont="1" applyFill="1" applyBorder="1" applyAlignment="1" applyProtection="1">
      <alignment horizontal="left" vertical="top" wrapText="1"/>
      <protection/>
    </xf>
    <xf numFmtId="0" fontId="5" fillId="33" borderId="10" xfId="56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3" fontId="51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26" fillId="33" borderId="10" xfId="0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33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60" zoomScalePageLayoutView="0" workbookViewId="0" topLeftCell="A49">
      <selection activeCell="C12" sqref="C12:D74"/>
    </sheetView>
  </sheetViews>
  <sheetFormatPr defaultColWidth="9.00390625" defaultRowHeight="12.75"/>
  <cols>
    <col min="1" max="1" width="100.75390625" style="19" customWidth="1"/>
    <col min="2" max="2" width="14.00390625" style="19" customWidth="1"/>
    <col min="3" max="3" width="13.00390625" style="19" customWidth="1"/>
    <col min="4" max="4" width="16.00390625" style="19" customWidth="1"/>
    <col min="5" max="5" width="16.375" style="19" customWidth="1"/>
    <col min="6" max="6" width="15.75390625" style="19" customWidth="1"/>
    <col min="7" max="8" width="9.125" style="19" customWidth="1"/>
    <col min="9" max="9" width="11.75390625" style="19" customWidth="1"/>
    <col min="10" max="10" width="13.875" style="19" customWidth="1"/>
    <col min="11" max="11" width="9.125" style="19" customWidth="1"/>
    <col min="12" max="12" width="15.75390625" style="19" customWidth="1"/>
    <col min="13" max="13" width="16.375" style="19" customWidth="1"/>
    <col min="14" max="14" width="9.625" style="19" customWidth="1"/>
    <col min="15" max="15" width="15.25390625" style="19" customWidth="1"/>
    <col min="16" max="16" width="14.75390625" style="19" customWidth="1"/>
    <col min="17" max="16384" width="9.125" style="19" customWidth="1"/>
  </cols>
  <sheetData>
    <row r="1" spans="4:6" s="14" customFormat="1" ht="12.75">
      <c r="D1" s="46" t="s">
        <v>4</v>
      </c>
      <c r="F1" s="46"/>
    </row>
    <row r="2" s="14" customFormat="1" ht="12.75">
      <c r="F2" s="46"/>
    </row>
    <row r="3" spans="1:4" s="14" customFormat="1" ht="12.75">
      <c r="A3" s="60" t="s">
        <v>3</v>
      </c>
      <c r="B3" s="60"/>
      <c r="C3" s="60"/>
      <c r="D3" s="60"/>
    </row>
    <row r="4" spans="1:4" s="14" customFormat="1" ht="12.75">
      <c r="A4" s="60" t="s">
        <v>5</v>
      </c>
      <c r="B4" s="60"/>
      <c r="C4" s="60"/>
      <c r="D4" s="60"/>
    </row>
    <row r="5" spans="1:4" s="14" customFormat="1" ht="12.75">
      <c r="A5" s="61" t="s">
        <v>186</v>
      </c>
      <c r="B5" s="61"/>
      <c r="C5" s="61"/>
      <c r="D5" s="61"/>
    </row>
    <row r="6" spans="1:4" s="14" customFormat="1" ht="12.75">
      <c r="A6" s="61" t="s">
        <v>279</v>
      </c>
      <c r="B6" s="61"/>
      <c r="C6" s="61"/>
      <c r="D6" s="61"/>
    </row>
    <row r="7" s="14" customFormat="1" ht="12.75"/>
    <row r="8" s="14" customFormat="1" ht="12.75">
      <c r="D8" s="46" t="s">
        <v>0</v>
      </c>
    </row>
    <row r="9" spans="1:4" s="47" customFormat="1" ht="42" customHeight="1">
      <c r="A9" s="20" t="s">
        <v>1</v>
      </c>
      <c r="B9" s="21" t="s">
        <v>116</v>
      </c>
      <c r="C9" s="39" t="s">
        <v>7</v>
      </c>
      <c r="D9" s="39" t="s">
        <v>8</v>
      </c>
    </row>
    <row r="10" spans="1:4" s="14" customFormat="1" ht="12.75">
      <c r="A10" s="15">
        <v>1</v>
      </c>
      <c r="B10" s="15">
        <v>2</v>
      </c>
      <c r="C10" s="15">
        <v>3</v>
      </c>
      <c r="D10" s="15">
        <v>4</v>
      </c>
    </row>
    <row r="11" spans="1:4" s="14" customFormat="1" ht="12.75">
      <c r="A11" s="22" t="s">
        <v>9</v>
      </c>
      <c r="B11" s="15"/>
      <c r="C11" s="16"/>
      <c r="D11" s="16"/>
    </row>
    <row r="12" spans="1:4" s="14" customFormat="1" ht="15.75">
      <c r="A12" s="23" t="s">
        <v>187</v>
      </c>
      <c r="B12" s="15">
        <v>1</v>
      </c>
      <c r="C12" s="69">
        <v>593603</v>
      </c>
      <c r="D12" s="69">
        <v>349969</v>
      </c>
    </row>
    <row r="13" spans="1:4" s="14" customFormat="1" ht="15.75">
      <c r="A13" s="23" t="s">
        <v>10</v>
      </c>
      <c r="B13" s="15">
        <f>B12+1</f>
        <v>2</v>
      </c>
      <c r="C13" s="69">
        <v>1015533</v>
      </c>
      <c r="D13" s="69">
        <v>1362658</v>
      </c>
    </row>
    <row r="14" spans="1:4" s="14" customFormat="1" ht="25.5">
      <c r="A14" s="24" t="s">
        <v>11</v>
      </c>
      <c r="B14" s="15">
        <f aca="true" t="shared" si="0" ref="B14:B37">B13+1</f>
        <v>3</v>
      </c>
      <c r="C14" s="69">
        <v>2783410</v>
      </c>
      <c r="D14" s="69">
        <v>2507023</v>
      </c>
    </row>
    <row r="15" spans="1:4" s="14" customFormat="1" ht="15.75">
      <c r="A15" s="23" t="s">
        <v>12</v>
      </c>
      <c r="B15" s="15">
        <f t="shared" si="0"/>
        <v>4</v>
      </c>
      <c r="C15" s="70">
        <v>146922</v>
      </c>
      <c r="D15" s="70">
        <v>17666</v>
      </c>
    </row>
    <row r="16" spans="1:4" s="14" customFormat="1" ht="15.75">
      <c r="A16" s="23" t="s">
        <v>188</v>
      </c>
      <c r="B16" s="15">
        <f t="shared" si="0"/>
        <v>5</v>
      </c>
      <c r="C16" s="69">
        <v>461574</v>
      </c>
      <c r="D16" s="69">
        <v>287360</v>
      </c>
    </row>
    <row r="17" spans="1:4" s="14" customFormat="1" ht="15.75">
      <c r="A17" s="25" t="s">
        <v>13</v>
      </c>
      <c r="B17" s="15">
        <f t="shared" si="0"/>
        <v>6</v>
      </c>
      <c r="C17" s="69"/>
      <c r="D17" s="69"/>
    </row>
    <row r="18" spans="1:4" s="14" customFormat="1" ht="15.75">
      <c r="A18" s="25" t="s">
        <v>189</v>
      </c>
      <c r="B18" s="15">
        <f t="shared" si="0"/>
        <v>7</v>
      </c>
      <c r="C18" s="69"/>
      <c r="D18" s="69"/>
    </row>
    <row r="19" spans="1:4" s="14" customFormat="1" ht="15.75">
      <c r="A19" s="25" t="s">
        <v>14</v>
      </c>
      <c r="B19" s="15">
        <f t="shared" si="0"/>
        <v>8</v>
      </c>
      <c r="C19" s="69">
        <v>2124336</v>
      </c>
      <c r="D19" s="69">
        <v>1602996</v>
      </c>
    </row>
    <row r="20" spans="1:4" s="14" customFormat="1" ht="15.75">
      <c r="A20" s="26" t="s">
        <v>15</v>
      </c>
      <c r="B20" s="15">
        <f t="shared" si="0"/>
        <v>9</v>
      </c>
      <c r="C20" s="69">
        <v>310474</v>
      </c>
      <c r="D20" s="69">
        <v>235213</v>
      </c>
    </row>
    <row r="21" spans="1:4" s="14" customFormat="1" ht="25.5">
      <c r="A21" s="26" t="s">
        <v>190</v>
      </c>
      <c r="B21" s="15">
        <f t="shared" si="0"/>
        <v>10</v>
      </c>
      <c r="C21" s="69"/>
      <c r="D21" s="69"/>
    </row>
    <row r="22" spans="1:4" s="14" customFormat="1" ht="25.5">
      <c r="A22" s="26" t="s">
        <v>191</v>
      </c>
      <c r="B22" s="15">
        <f t="shared" si="0"/>
        <v>11</v>
      </c>
      <c r="C22" s="69"/>
      <c r="D22" s="69"/>
    </row>
    <row r="23" spans="1:4" s="14" customFormat="1" ht="15.75">
      <c r="A23" s="26" t="s">
        <v>16</v>
      </c>
      <c r="B23" s="15">
        <f t="shared" si="0"/>
        <v>12</v>
      </c>
      <c r="C23" s="69">
        <v>101336</v>
      </c>
      <c r="D23" s="69">
        <v>169763</v>
      </c>
    </row>
    <row r="24" spans="1:4" s="14" customFormat="1" ht="25.5">
      <c r="A24" s="27" t="s">
        <v>17</v>
      </c>
      <c r="B24" s="15">
        <v>13</v>
      </c>
      <c r="C24" s="70">
        <v>670127</v>
      </c>
      <c r="D24" s="70">
        <v>592967</v>
      </c>
    </row>
    <row r="25" spans="1:4" s="14" customFormat="1" ht="15.75">
      <c r="A25" s="27" t="s">
        <v>18</v>
      </c>
      <c r="B25" s="28" t="s">
        <v>192</v>
      </c>
      <c r="C25" s="70"/>
      <c r="D25" s="70"/>
    </row>
    <row r="26" spans="1:4" s="14" customFormat="1" ht="15.75">
      <c r="A26" s="29" t="s">
        <v>19</v>
      </c>
      <c r="B26" s="15">
        <v>15</v>
      </c>
      <c r="C26" s="70">
        <v>206916</v>
      </c>
      <c r="D26" s="70">
        <v>202642</v>
      </c>
    </row>
    <row r="27" spans="1:4" s="14" customFormat="1" ht="15.75">
      <c r="A27" s="23" t="s">
        <v>20</v>
      </c>
      <c r="B27" s="15">
        <f t="shared" si="0"/>
        <v>16</v>
      </c>
      <c r="C27" s="70"/>
      <c r="D27" s="70"/>
    </row>
    <row r="28" spans="1:4" s="14" customFormat="1" ht="15.75">
      <c r="A28" s="30" t="s">
        <v>21</v>
      </c>
      <c r="B28" s="15">
        <f t="shared" si="0"/>
        <v>17</v>
      </c>
      <c r="C28" s="70">
        <v>546027</v>
      </c>
      <c r="D28" s="70">
        <v>467678</v>
      </c>
    </row>
    <row r="29" spans="1:4" s="14" customFormat="1" ht="15.75">
      <c r="A29" s="23" t="s">
        <v>22</v>
      </c>
      <c r="B29" s="15">
        <f t="shared" si="0"/>
        <v>18</v>
      </c>
      <c r="C29" s="70">
        <v>37856</v>
      </c>
      <c r="D29" s="70">
        <v>34910</v>
      </c>
    </row>
    <row r="30" spans="1:4" s="14" customFormat="1" ht="15.75">
      <c r="A30" s="31" t="s">
        <v>23</v>
      </c>
      <c r="B30" s="15">
        <f t="shared" si="0"/>
        <v>19</v>
      </c>
      <c r="C30" s="70">
        <v>2900</v>
      </c>
      <c r="D30" s="70">
        <v>2900</v>
      </c>
    </row>
    <row r="31" spans="1:4" s="14" customFormat="1" ht="15.75">
      <c r="A31" s="23" t="s">
        <v>24</v>
      </c>
      <c r="B31" s="15">
        <v>20</v>
      </c>
      <c r="C31" s="70">
        <v>246244</v>
      </c>
      <c r="D31" s="70">
        <v>247121</v>
      </c>
    </row>
    <row r="32" spans="1:4" s="14" customFormat="1" ht="15.75">
      <c r="A32" s="23" t="s">
        <v>25</v>
      </c>
      <c r="B32" s="15">
        <f t="shared" si="0"/>
        <v>21</v>
      </c>
      <c r="C32" s="71"/>
      <c r="D32" s="71"/>
    </row>
    <row r="33" spans="1:4" s="14" customFormat="1" ht="15.75">
      <c r="A33" s="23" t="s">
        <v>193</v>
      </c>
      <c r="B33" s="15">
        <v>22</v>
      </c>
      <c r="C33" s="71">
        <v>4037</v>
      </c>
      <c r="D33" s="71">
        <v>4061</v>
      </c>
    </row>
    <row r="34" spans="1:4" s="14" customFormat="1" ht="15.75">
      <c r="A34" s="25" t="s">
        <v>26</v>
      </c>
      <c r="B34" s="15">
        <v>23</v>
      </c>
      <c r="C34" s="70">
        <v>783090</v>
      </c>
      <c r="D34" s="70">
        <v>798318</v>
      </c>
    </row>
    <row r="35" spans="1:4" s="14" customFormat="1" ht="15.75">
      <c r="A35" s="25" t="s">
        <v>27</v>
      </c>
      <c r="B35" s="15">
        <f t="shared" si="0"/>
        <v>24</v>
      </c>
      <c r="C35" s="69"/>
      <c r="D35" s="69"/>
    </row>
    <row r="36" spans="1:4" s="14" customFormat="1" ht="15.75">
      <c r="A36" s="25" t="s">
        <v>28</v>
      </c>
      <c r="B36" s="15">
        <f t="shared" si="0"/>
        <v>25</v>
      </c>
      <c r="C36" s="70"/>
      <c r="D36" s="70"/>
    </row>
    <row r="37" spans="1:4" s="14" customFormat="1" ht="15.75">
      <c r="A37" s="25" t="s">
        <v>29</v>
      </c>
      <c r="B37" s="15">
        <f t="shared" si="0"/>
        <v>26</v>
      </c>
      <c r="C37" s="70">
        <v>16671</v>
      </c>
      <c r="D37" s="70">
        <v>15390</v>
      </c>
    </row>
    <row r="38" spans="1:4" s="14" customFormat="1" ht="15.75">
      <c r="A38" s="23" t="s">
        <v>30</v>
      </c>
      <c r="B38" s="15">
        <v>27</v>
      </c>
      <c r="C38" s="70"/>
      <c r="D38" s="70"/>
    </row>
    <row r="39" spans="1:4" s="14" customFormat="1" ht="15.75">
      <c r="A39" s="22" t="s">
        <v>194</v>
      </c>
      <c r="B39" s="32">
        <v>28</v>
      </c>
      <c r="C39" s="72">
        <v>10051056</v>
      </c>
      <c r="D39" s="72">
        <v>8898635</v>
      </c>
    </row>
    <row r="40" spans="1:4" s="14" customFormat="1" ht="15.75">
      <c r="A40" s="22" t="s">
        <v>31</v>
      </c>
      <c r="B40" s="32"/>
      <c r="C40" s="72"/>
      <c r="D40" s="72"/>
    </row>
    <row r="41" spans="1:4" s="14" customFormat="1" ht="15.75">
      <c r="A41" s="25" t="s">
        <v>32</v>
      </c>
      <c r="B41" s="32">
        <v>29</v>
      </c>
      <c r="C41" s="69">
        <v>4469047</v>
      </c>
      <c r="D41" s="69">
        <v>3753843</v>
      </c>
    </row>
    <row r="42" spans="1:4" s="14" customFormat="1" ht="15.75">
      <c r="A42" s="25" t="s">
        <v>33</v>
      </c>
      <c r="B42" s="32">
        <f>B41+1</f>
        <v>30</v>
      </c>
      <c r="C42" s="69"/>
      <c r="D42" s="69"/>
    </row>
    <row r="43" spans="1:4" s="14" customFormat="1" ht="15.75">
      <c r="A43" s="25" t="s">
        <v>34</v>
      </c>
      <c r="B43" s="32">
        <f aca="true" t="shared" si="1" ref="B43:B59">B42+1</f>
        <v>31</v>
      </c>
      <c r="C43" s="73"/>
      <c r="D43" s="73"/>
    </row>
    <row r="44" spans="1:4" s="14" customFormat="1" ht="15.75">
      <c r="A44" s="25" t="s">
        <v>35</v>
      </c>
      <c r="B44" s="32">
        <f t="shared" si="1"/>
        <v>32</v>
      </c>
      <c r="C44" s="70">
        <v>566037</v>
      </c>
      <c r="D44" s="70">
        <v>563919</v>
      </c>
    </row>
    <row r="45" spans="1:4" s="14" customFormat="1" ht="15.75">
      <c r="A45" s="25" t="s">
        <v>36</v>
      </c>
      <c r="B45" s="32">
        <f t="shared" si="1"/>
        <v>33</v>
      </c>
      <c r="C45" s="70">
        <v>746124</v>
      </c>
      <c r="D45" s="70">
        <v>835808</v>
      </c>
    </row>
    <row r="46" spans="1:4" s="14" customFormat="1" ht="15.75">
      <c r="A46" s="25" t="s">
        <v>37</v>
      </c>
      <c r="B46" s="32">
        <v>34</v>
      </c>
      <c r="C46" s="73"/>
      <c r="D46" s="70"/>
    </row>
    <row r="47" spans="1:4" s="14" customFormat="1" ht="15.75">
      <c r="A47" s="33" t="s">
        <v>195</v>
      </c>
      <c r="B47" s="32">
        <f t="shared" si="1"/>
        <v>35</v>
      </c>
      <c r="C47" s="70">
        <v>148148</v>
      </c>
      <c r="D47" s="70">
        <v>115289</v>
      </c>
    </row>
    <row r="48" spans="1:4" s="14" customFormat="1" ht="15.75">
      <c r="A48" s="33" t="s">
        <v>196</v>
      </c>
      <c r="B48" s="32">
        <f t="shared" si="1"/>
        <v>36</v>
      </c>
      <c r="C48" s="73">
        <v>202442</v>
      </c>
      <c r="D48" s="73">
        <v>104728</v>
      </c>
    </row>
    <row r="49" spans="1:4" s="14" customFormat="1" ht="15.75">
      <c r="A49" s="33" t="s">
        <v>38</v>
      </c>
      <c r="B49" s="32">
        <f t="shared" si="1"/>
        <v>37</v>
      </c>
      <c r="C49" s="69"/>
      <c r="D49" s="69"/>
    </row>
    <row r="50" spans="1:4" s="14" customFormat="1" ht="15.75">
      <c r="A50" s="33" t="s">
        <v>39</v>
      </c>
      <c r="B50" s="32">
        <f t="shared" si="1"/>
        <v>38</v>
      </c>
      <c r="C50" s="69">
        <v>72652</v>
      </c>
      <c r="D50" s="69">
        <v>112437</v>
      </c>
    </row>
    <row r="51" spans="1:4" s="14" customFormat="1" ht="15.75">
      <c r="A51" s="33" t="s">
        <v>40</v>
      </c>
      <c r="B51" s="32">
        <f t="shared" si="1"/>
        <v>39</v>
      </c>
      <c r="C51" s="73">
        <v>10486</v>
      </c>
      <c r="D51" s="73">
        <v>47039</v>
      </c>
    </row>
    <row r="52" spans="1:4" s="14" customFormat="1" ht="15.75">
      <c r="A52" s="33" t="s">
        <v>41</v>
      </c>
      <c r="B52" s="32">
        <f t="shared" si="1"/>
        <v>40</v>
      </c>
      <c r="C52" s="69">
        <v>48757</v>
      </c>
      <c r="D52" s="69">
        <v>46123</v>
      </c>
    </row>
    <row r="53" spans="1:4" s="14" customFormat="1" ht="15.75">
      <c r="A53" s="33" t="s">
        <v>197</v>
      </c>
      <c r="B53" s="32">
        <f t="shared" si="1"/>
        <v>41</v>
      </c>
      <c r="C53" s="69"/>
      <c r="D53" s="69"/>
    </row>
    <row r="54" spans="1:4" s="14" customFormat="1" ht="15.75">
      <c r="A54" s="33" t="s">
        <v>189</v>
      </c>
      <c r="B54" s="32">
        <f t="shared" si="1"/>
        <v>42</v>
      </c>
      <c r="C54" s="73"/>
      <c r="D54" s="73"/>
    </row>
    <row r="55" spans="1:4" s="14" customFormat="1" ht="15.75">
      <c r="A55" s="33" t="s">
        <v>42</v>
      </c>
      <c r="B55" s="32">
        <v>43</v>
      </c>
      <c r="C55" s="73"/>
      <c r="D55" s="73"/>
    </row>
    <row r="56" spans="1:4" s="14" customFormat="1" ht="15.75">
      <c r="A56" s="25" t="s">
        <v>43</v>
      </c>
      <c r="B56" s="32">
        <v>44</v>
      </c>
      <c r="C56" s="70">
        <v>3917</v>
      </c>
      <c r="D56" s="70">
        <v>285</v>
      </c>
    </row>
    <row r="57" spans="1:4" s="14" customFormat="1" ht="15.75">
      <c r="A57" s="25" t="s">
        <v>44</v>
      </c>
      <c r="B57" s="32">
        <f t="shared" si="1"/>
        <v>45</v>
      </c>
      <c r="C57" s="70">
        <v>39559</v>
      </c>
      <c r="D57" s="70">
        <v>37672</v>
      </c>
    </row>
    <row r="58" spans="1:4" s="14" customFormat="1" ht="15.75">
      <c r="A58" s="34" t="s">
        <v>45</v>
      </c>
      <c r="B58" s="32">
        <f t="shared" si="1"/>
        <v>46</v>
      </c>
      <c r="C58" s="73"/>
      <c r="D58" s="73"/>
    </row>
    <row r="59" spans="1:4" s="14" customFormat="1" ht="15.75">
      <c r="A59" s="34" t="s">
        <v>46</v>
      </c>
      <c r="B59" s="32">
        <f t="shared" si="1"/>
        <v>47</v>
      </c>
      <c r="C59" s="70"/>
      <c r="D59" s="70"/>
    </row>
    <row r="60" spans="1:4" s="14" customFormat="1" ht="15.75">
      <c r="A60" s="35" t="s">
        <v>198</v>
      </c>
      <c r="B60" s="32">
        <v>48</v>
      </c>
      <c r="C60" s="72">
        <v>6307169</v>
      </c>
      <c r="D60" s="72">
        <v>5617143</v>
      </c>
    </row>
    <row r="61" spans="1:4" s="14" customFormat="1" ht="15.75">
      <c r="A61" s="22" t="s">
        <v>47</v>
      </c>
      <c r="B61" s="15"/>
      <c r="C61" s="74"/>
      <c r="D61" s="74"/>
    </row>
    <row r="62" spans="1:4" s="14" customFormat="1" ht="15.75">
      <c r="A62" s="23" t="s">
        <v>48</v>
      </c>
      <c r="B62" s="28" t="s">
        <v>199</v>
      </c>
      <c r="C62" s="70">
        <v>1630000</v>
      </c>
      <c r="D62" s="70">
        <v>1330000</v>
      </c>
    </row>
    <row r="63" spans="1:4" s="14" customFormat="1" ht="15.75">
      <c r="A63" s="36" t="s">
        <v>200</v>
      </c>
      <c r="B63" s="28" t="s">
        <v>201</v>
      </c>
      <c r="C63" s="70"/>
      <c r="D63" s="70"/>
    </row>
    <row r="64" spans="1:4" s="14" customFormat="1" ht="15.75">
      <c r="A64" s="23" t="s">
        <v>202</v>
      </c>
      <c r="B64" s="28" t="s">
        <v>203</v>
      </c>
      <c r="C64" s="70"/>
      <c r="D64" s="70"/>
    </row>
    <row r="65" spans="1:4" s="14" customFormat="1" ht="15.75">
      <c r="A65" s="23" t="s">
        <v>204</v>
      </c>
      <c r="B65" s="28" t="s">
        <v>205</v>
      </c>
      <c r="C65" s="70"/>
      <c r="D65" s="70"/>
    </row>
    <row r="66" spans="1:4" s="14" customFormat="1" ht="15.75">
      <c r="A66" s="23" t="s">
        <v>50</v>
      </c>
      <c r="B66" s="28" t="s">
        <v>206</v>
      </c>
      <c r="C66" s="70"/>
      <c r="D66" s="70"/>
    </row>
    <row r="67" spans="1:4" s="14" customFormat="1" ht="15.75">
      <c r="A67" s="23" t="s">
        <v>51</v>
      </c>
      <c r="B67" s="28" t="s">
        <v>207</v>
      </c>
      <c r="C67" s="70">
        <v>24040</v>
      </c>
      <c r="D67" s="70"/>
    </row>
    <row r="68" spans="1:4" s="14" customFormat="1" ht="15.75">
      <c r="A68" s="23" t="s">
        <v>163</v>
      </c>
      <c r="B68" s="28" t="s">
        <v>208</v>
      </c>
      <c r="C68" s="70">
        <v>589107</v>
      </c>
      <c r="D68" s="70">
        <v>589107</v>
      </c>
    </row>
    <row r="69" spans="1:4" s="14" customFormat="1" ht="15.75">
      <c r="A69" s="23" t="s">
        <v>209</v>
      </c>
      <c r="B69" s="28" t="s">
        <v>210</v>
      </c>
      <c r="C69" s="73">
        <v>1500740</v>
      </c>
      <c r="D69" s="73">
        <v>1362385</v>
      </c>
    </row>
    <row r="70" spans="1:4" s="14" customFormat="1" ht="15.75">
      <c r="A70" s="23" t="s">
        <v>52</v>
      </c>
      <c r="B70" s="28"/>
      <c r="C70" s="73"/>
      <c r="D70" s="73"/>
    </row>
    <row r="71" spans="1:4" s="14" customFormat="1" ht="15.75">
      <c r="A71" s="37" t="s">
        <v>211</v>
      </c>
      <c r="B71" s="28" t="s">
        <v>212</v>
      </c>
      <c r="C71" s="69">
        <v>1338345</v>
      </c>
      <c r="D71" s="69">
        <v>1208258</v>
      </c>
    </row>
    <row r="72" spans="1:4" s="14" customFormat="1" ht="15.75">
      <c r="A72" s="37" t="s">
        <v>213</v>
      </c>
      <c r="B72" s="28" t="s">
        <v>214</v>
      </c>
      <c r="C72" s="69">
        <v>162395</v>
      </c>
      <c r="D72" s="69">
        <v>154127</v>
      </c>
    </row>
    <row r="73" spans="1:4" s="14" customFormat="1" ht="15.75">
      <c r="A73" s="38" t="s">
        <v>215</v>
      </c>
      <c r="B73" s="28" t="s">
        <v>216</v>
      </c>
      <c r="C73" s="75">
        <v>3743887</v>
      </c>
      <c r="D73" s="75">
        <v>3281492</v>
      </c>
    </row>
    <row r="74" spans="1:4" ht="15.75">
      <c r="A74" s="22" t="s">
        <v>54</v>
      </c>
      <c r="B74" s="15">
        <v>58</v>
      </c>
      <c r="C74" s="74">
        <v>10051056</v>
      </c>
      <c r="D74" s="74">
        <v>8898635</v>
      </c>
    </row>
    <row r="75" spans="3:4" ht="12.75">
      <c r="C75" s="17"/>
      <c r="D75" s="17"/>
    </row>
    <row r="76" s="14" customFormat="1" ht="12.75">
      <c r="A76" s="48"/>
    </row>
    <row r="77" s="18" customFormat="1" ht="15.75">
      <c r="A77" s="18" t="s">
        <v>281</v>
      </c>
    </row>
    <row r="78" s="18" customFormat="1" ht="15.75"/>
    <row r="79" s="18" customFormat="1" ht="15.75">
      <c r="A79" s="18" t="s">
        <v>112</v>
      </c>
    </row>
    <row r="80" s="18" customFormat="1" ht="15.75"/>
    <row r="81" s="18" customFormat="1" ht="15.75">
      <c r="A81" s="18" t="s">
        <v>113</v>
      </c>
    </row>
    <row r="82" s="18" customFormat="1" ht="15.75"/>
    <row r="83" s="18" customFormat="1" ht="15.75">
      <c r="A83" s="18" t="s">
        <v>55</v>
      </c>
    </row>
    <row r="84" s="18" customFormat="1" ht="15.75"/>
    <row r="85" s="18" customFormat="1" ht="15.75">
      <c r="A85" s="18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="60" zoomScalePageLayoutView="0" workbookViewId="0" topLeftCell="A67">
      <selection activeCell="E84" sqref="E84"/>
    </sheetView>
  </sheetViews>
  <sheetFormatPr defaultColWidth="9.00390625" defaultRowHeight="12.75"/>
  <cols>
    <col min="1" max="1" width="70.875" style="19" customWidth="1"/>
    <col min="2" max="2" width="11.00390625" style="19" customWidth="1"/>
    <col min="3" max="3" width="13.00390625" style="19" customWidth="1"/>
    <col min="4" max="4" width="16.00390625" style="19" customWidth="1"/>
    <col min="5" max="5" width="16.375" style="19" customWidth="1"/>
    <col min="6" max="6" width="15.75390625" style="19" customWidth="1"/>
    <col min="7" max="8" width="9.125" style="19" customWidth="1"/>
    <col min="9" max="9" width="11.75390625" style="19" customWidth="1"/>
    <col min="10" max="10" width="13.875" style="19" customWidth="1"/>
    <col min="11" max="11" width="9.125" style="19" customWidth="1"/>
    <col min="12" max="12" width="15.75390625" style="19" customWidth="1"/>
    <col min="13" max="13" width="16.375" style="19" customWidth="1"/>
    <col min="14" max="14" width="9.625" style="19" customWidth="1"/>
    <col min="15" max="15" width="15.25390625" style="19" customWidth="1"/>
    <col min="16" max="16" width="14.75390625" style="19" customWidth="1"/>
    <col min="17" max="16384" width="9.125" style="19" customWidth="1"/>
  </cols>
  <sheetData>
    <row r="1" spans="2:9" ht="30.75" customHeight="1">
      <c r="B1" s="49"/>
      <c r="C1" s="49"/>
      <c r="D1" s="62" t="s">
        <v>56</v>
      </c>
      <c r="E1" s="62"/>
      <c r="F1" s="62"/>
      <c r="G1" s="45"/>
      <c r="H1" s="45"/>
      <c r="I1" s="45"/>
    </row>
    <row r="2" spans="1:9" s="50" customFormat="1" ht="15" customHeight="1">
      <c r="A2" s="49"/>
      <c r="B2" s="49"/>
      <c r="C2" s="49"/>
      <c r="D2" s="49"/>
      <c r="E2" s="49"/>
      <c r="F2" s="49"/>
      <c r="G2" s="49"/>
      <c r="H2" s="49"/>
      <c r="I2" s="49"/>
    </row>
    <row r="3" s="14" customFormat="1" ht="12.75">
      <c r="F3" s="46" t="s">
        <v>57</v>
      </c>
    </row>
    <row r="4" s="14" customFormat="1" ht="12.75">
      <c r="F4" s="46"/>
    </row>
    <row r="5" spans="1:6" s="14" customFormat="1" ht="12.75">
      <c r="A5" s="60" t="s">
        <v>58</v>
      </c>
      <c r="B5" s="60"/>
      <c r="C5" s="60"/>
      <c r="D5" s="60"/>
      <c r="E5" s="60"/>
      <c r="F5" s="60"/>
    </row>
    <row r="6" spans="1:6" s="14" customFormat="1" ht="12.75">
      <c r="A6" s="60" t="s">
        <v>5</v>
      </c>
      <c r="B6" s="60"/>
      <c r="C6" s="60"/>
      <c r="D6" s="60"/>
      <c r="E6" s="60"/>
      <c r="F6" s="60"/>
    </row>
    <row r="7" spans="1:6" s="14" customFormat="1" ht="12.75">
      <c r="A7" s="61" t="s">
        <v>186</v>
      </c>
      <c r="B7" s="61"/>
      <c r="C7" s="61"/>
      <c r="D7" s="61"/>
      <c r="E7" s="61"/>
      <c r="F7" s="61"/>
    </row>
    <row r="8" spans="1:6" s="14" customFormat="1" ht="12.75">
      <c r="A8" s="61" t="s">
        <v>279</v>
      </c>
      <c r="B8" s="61"/>
      <c r="C8" s="61"/>
      <c r="D8" s="61"/>
      <c r="E8" s="61"/>
      <c r="F8" s="61"/>
    </row>
    <row r="9" s="14" customFormat="1" ht="12.75">
      <c r="F9" s="46" t="s">
        <v>0</v>
      </c>
    </row>
    <row r="10" spans="1:6" s="14" customFormat="1" ht="64.5" customHeight="1">
      <c r="A10" s="40" t="s">
        <v>1</v>
      </c>
      <c r="B10" s="41" t="s">
        <v>6</v>
      </c>
      <c r="C10" s="40" t="s">
        <v>59</v>
      </c>
      <c r="D10" s="40" t="s">
        <v>60</v>
      </c>
      <c r="E10" s="40" t="s">
        <v>61</v>
      </c>
      <c r="F10" s="40" t="s">
        <v>62</v>
      </c>
    </row>
    <row r="11" spans="1:6" s="14" customFormat="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</row>
    <row r="12" spans="1:6" ht="12.75">
      <c r="A12" s="42" t="s">
        <v>63</v>
      </c>
      <c r="B12" s="15"/>
      <c r="C12" s="16"/>
      <c r="D12" s="16"/>
      <c r="E12" s="16"/>
      <c r="F12" s="16"/>
    </row>
    <row r="13" spans="1:6" ht="15.75">
      <c r="A13" s="83" t="s">
        <v>64</v>
      </c>
      <c r="B13" s="84"/>
      <c r="C13" s="76">
        <v>393952</v>
      </c>
      <c r="D13" s="76">
        <v>2311410</v>
      </c>
      <c r="E13" s="76">
        <v>384948</v>
      </c>
      <c r="F13" s="76">
        <v>1979935</v>
      </c>
    </row>
    <row r="14" spans="1:6" ht="15.75">
      <c r="A14" s="85" t="s">
        <v>65</v>
      </c>
      <c r="B14" s="86">
        <v>1</v>
      </c>
      <c r="C14" s="73">
        <v>648031</v>
      </c>
      <c r="D14" s="69">
        <v>5644881</v>
      </c>
      <c r="E14" s="73">
        <v>576229</v>
      </c>
      <c r="F14" s="69">
        <v>3376776</v>
      </c>
    </row>
    <row r="15" spans="1:6" ht="15.75">
      <c r="A15" s="85" t="s">
        <v>66</v>
      </c>
      <c r="B15" s="86">
        <f>B14+1</f>
        <v>2</v>
      </c>
      <c r="C15" s="73">
        <v>7866</v>
      </c>
      <c r="D15" s="77">
        <v>23426</v>
      </c>
      <c r="E15" s="73">
        <v>14103</v>
      </c>
      <c r="F15" s="77">
        <v>152503</v>
      </c>
    </row>
    <row r="16" spans="1:6" ht="15.75">
      <c r="A16" s="87" t="s">
        <v>67</v>
      </c>
      <c r="B16" s="86">
        <f aca="true" t="shared" si="0" ref="B16:B22">B15+1</f>
        <v>3</v>
      </c>
      <c r="C16" s="73">
        <v>212205</v>
      </c>
      <c r="D16" s="69">
        <v>3183584</v>
      </c>
      <c r="E16" s="73">
        <v>130334</v>
      </c>
      <c r="F16" s="69">
        <v>1101293</v>
      </c>
    </row>
    <row r="17" spans="1:6" ht="15.75">
      <c r="A17" s="87" t="s">
        <v>68</v>
      </c>
      <c r="B17" s="86">
        <f t="shared" si="0"/>
        <v>4</v>
      </c>
      <c r="C17" s="73">
        <v>443692</v>
      </c>
      <c r="D17" s="73">
        <v>2484723</v>
      </c>
      <c r="E17" s="73">
        <v>459998</v>
      </c>
      <c r="F17" s="73">
        <v>2427986</v>
      </c>
    </row>
    <row r="18" spans="1:6" ht="15.75">
      <c r="A18" s="87" t="s">
        <v>69</v>
      </c>
      <c r="B18" s="86">
        <f t="shared" si="0"/>
        <v>5</v>
      </c>
      <c r="C18" s="73">
        <v>-306275</v>
      </c>
      <c r="D18" s="69">
        <v>715204</v>
      </c>
      <c r="E18" s="73">
        <v>-25839</v>
      </c>
      <c r="F18" s="69">
        <v>98887</v>
      </c>
    </row>
    <row r="19" spans="1:6" ht="15.75">
      <c r="A19" s="88" t="s">
        <v>70</v>
      </c>
      <c r="B19" s="86">
        <f t="shared" si="0"/>
        <v>6</v>
      </c>
      <c r="C19" s="73">
        <v>-359455</v>
      </c>
      <c r="D19" s="69">
        <v>521340</v>
      </c>
      <c r="E19" s="73">
        <v>-103567</v>
      </c>
      <c r="F19" s="69">
        <v>-374190</v>
      </c>
    </row>
    <row r="20" spans="1:6" ht="15.75">
      <c r="A20" s="87" t="s">
        <v>71</v>
      </c>
      <c r="B20" s="86">
        <f t="shared" si="0"/>
        <v>7</v>
      </c>
      <c r="C20" s="73">
        <v>390512</v>
      </c>
      <c r="D20" s="73">
        <v>2290859</v>
      </c>
      <c r="E20" s="73">
        <v>382270</v>
      </c>
      <c r="F20" s="73">
        <v>1954909</v>
      </c>
    </row>
    <row r="21" spans="1:6" ht="15.75">
      <c r="A21" s="89" t="s">
        <v>72</v>
      </c>
      <c r="B21" s="86">
        <f t="shared" si="0"/>
        <v>8</v>
      </c>
      <c r="C21" s="73">
        <v>3440</v>
      </c>
      <c r="D21" s="69">
        <v>18129</v>
      </c>
      <c r="E21" s="73">
        <v>2678</v>
      </c>
      <c r="F21" s="69">
        <v>15920</v>
      </c>
    </row>
    <row r="22" spans="1:6" ht="15.75">
      <c r="A22" s="90" t="s">
        <v>73</v>
      </c>
      <c r="B22" s="91">
        <f t="shared" si="0"/>
        <v>9</v>
      </c>
      <c r="C22" s="73">
        <v>0</v>
      </c>
      <c r="D22" s="78" t="s">
        <v>282</v>
      </c>
      <c r="E22" s="73">
        <v>0</v>
      </c>
      <c r="F22" s="78" t="s">
        <v>280</v>
      </c>
    </row>
    <row r="23" spans="1:6" ht="15.75">
      <c r="A23" s="83" t="s">
        <v>74</v>
      </c>
      <c r="B23" s="92"/>
      <c r="C23" s="76">
        <v>29367</v>
      </c>
      <c r="D23" s="76">
        <v>172279</v>
      </c>
      <c r="E23" s="76">
        <v>77170</v>
      </c>
      <c r="F23" s="76">
        <v>135958</v>
      </c>
    </row>
    <row r="24" spans="1:6" ht="15.75">
      <c r="A24" s="89" t="s">
        <v>75</v>
      </c>
      <c r="B24" s="93">
        <v>10</v>
      </c>
      <c r="C24" s="73">
        <v>38315</v>
      </c>
      <c r="D24" s="70">
        <v>220919</v>
      </c>
      <c r="E24" s="73">
        <v>31023</v>
      </c>
      <c r="F24" s="70">
        <v>145636</v>
      </c>
    </row>
    <row r="25" spans="1:6" ht="15.75">
      <c r="A25" s="94" t="s">
        <v>52</v>
      </c>
      <c r="B25" s="95"/>
      <c r="C25" s="70"/>
      <c r="D25" s="79"/>
      <c r="E25" s="70"/>
      <c r="F25" s="79"/>
    </row>
    <row r="26" spans="1:6" ht="15.75">
      <c r="A26" s="96" t="s">
        <v>77</v>
      </c>
      <c r="B26" s="93">
        <v>10.1</v>
      </c>
      <c r="C26" s="73">
        <v>25059</v>
      </c>
      <c r="D26" s="80">
        <v>121240</v>
      </c>
      <c r="E26" s="73">
        <v>13421</v>
      </c>
      <c r="F26" s="80">
        <v>83362</v>
      </c>
    </row>
    <row r="27" spans="1:6" ht="15.75">
      <c r="A27" s="96" t="s">
        <v>78</v>
      </c>
      <c r="B27" s="93">
        <v>10.2</v>
      </c>
      <c r="C27" s="73">
        <v>13256</v>
      </c>
      <c r="D27" s="80">
        <v>99679</v>
      </c>
      <c r="E27" s="73">
        <v>17602</v>
      </c>
      <c r="F27" s="80">
        <v>62274</v>
      </c>
    </row>
    <row r="28" spans="1:6" ht="15.75">
      <c r="A28" s="97" t="s">
        <v>217</v>
      </c>
      <c r="B28" s="93">
        <v>11</v>
      </c>
      <c r="C28" s="73">
        <v>6326</v>
      </c>
      <c r="D28" s="80">
        <v>78859</v>
      </c>
      <c r="E28" s="73">
        <v>6921</v>
      </c>
      <c r="F28" s="80">
        <v>11623</v>
      </c>
    </row>
    <row r="29" spans="1:6" ht="15.75">
      <c r="A29" s="98" t="s">
        <v>52</v>
      </c>
      <c r="B29" s="99"/>
      <c r="C29" s="70"/>
      <c r="D29" s="80"/>
      <c r="E29" s="70"/>
      <c r="F29" s="80"/>
    </row>
    <row r="30" spans="1:6" ht="15.75">
      <c r="A30" s="96" t="s">
        <v>218</v>
      </c>
      <c r="B30" s="93">
        <v>11.1</v>
      </c>
      <c r="C30" s="73">
        <v>1000</v>
      </c>
      <c r="D30" s="80">
        <v>57044</v>
      </c>
      <c r="E30" s="73">
        <v>0</v>
      </c>
      <c r="F30" s="80"/>
    </row>
    <row r="31" spans="1:6" ht="15.75">
      <c r="A31" s="96" t="s">
        <v>219</v>
      </c>
      <c r="B31" s="93">
        <v>11.2</v>
      </c>
      <c r="C31" s="73">
        <v>5326</v>
      </c>
      <c r="D31" s="80">
        <v>21815</v>
      </c>
      <c r="E31" s="73">
        <v>6921</v>
      </c>
      <c r="F31" s="80">
        <v>11623</v>
      </c>
    </row>
    <row r="32" spans="1:6" ht="15.75">
      <c r="A32" s="100" t="s">
        <v>79</v>
      </c>
      <c r="B32" s="93">
        <v>11.3</v>
      </c>
      <c r="C32" s="73"/>
      <c r="D32" s="80"/>
      <c r="E32" s="73"/>
      <c r="F32" s="80"/>
    </row>
    <row r="33" spans="1:6" ht="27.75" customHeight="1">
      <c r="A33" s="100" t="s">
        <v>220</v>
      </c>
      <c r="B33" s="93">
        <v>11.4</v>
      </c>
      <c r="C33" s="73"/>
      <c r="D33" s="80"/>
      <c r="E33" s="73"/>
      <c r="F33" s="80"/>
    </row>
    <row r="34" spans="1:6" ht="15.75">
      <c r="A34" s="89" t="s">
        <v>221</v>
      </c>
      <c r="B34" s="93">
        <v>12</v>
      </c>
      <c r="C34" s="73">
        <v>-14182</v>
      </c>
      <c r="D34" s="80">
        <v>-121622</v>
      </c>
      <c r="E34" s="73">
        <v>40227</v>
      </c>
      <c r="F34" s="80">
        <v>-11613</v>
      </c>
    </row>
    <row r="35" spans="1:6" ht="15.75">
      <c r="A35" s="101" t="s">
        <v>76</v>
      </c>
      <c r="B35" s="99"/>
      <c r="C35" s="70"/>
      <c r="D35" s="80"/>
      <c r="E35" s="70"/>
      <c r="F35" s="80"/>
    </row>
    <row r="36" spans="1:6" ht="46.5" customHeight="1">
      <c r="A36" s="98" t="s">
        <v>80</v>
      </c>
      <c r="B36" s="93">
        <v>12.1</v>
      </c>
      <c r="C36" s="73">
        <v>24215</v>
      </c>
      <c r="D36" s="80">
        <v>-2729</v>
      </c>
      <c r="E36" s="73">
        <v>43282</v>
      </c>
      <c r="F36" s="80">
        <v>57953</v>
      </c>
    </row>
    <row r="37" spans="1:6" ht="26.25" customHeight="1">
      <c r="A37" s="98" t="s">
        <v>222</v>
      </c>
      <c r="B37" s="93">
        <v>12.2</v>
      </c>
      <c r="C37" s="73">
        <v>-72144</v>
      </c>
      <c r="D37" s="80">
        <v>-72144</v>
      </c>
      <c r="E37" s="73"/>
      <c r="F37" s="80"/>
    </row>
    <row r="38" spans="1:6" ht="15.75">
      <c r="A38" s="98" t="s">
        <v>223</v>
      </c>
      <c r="B38" s="93">
        <v>12.3</v>
      </c>
      <c r="C38" s="73">
        <v>33747</v>
      </c>
      <c r="D38" s="80">
        <v>-46749</v>
      </c>
      <c r="E38" s="73">
        <v>-3055</v>
      </c>
      <c r="F38" s="80">
        <v>-69566</v>
      </c>
    </row>
    <row r="39" spans="1:6" ht="31.5">
      <c r="A39" s="102" t="s">
        <v>81</v>
      </c>
      <c r="B39" s="93">
        <v>12.4</v>
      </c>
      <c r="C39" s="73"/>
      <c r="D39" s="77"/>
      <c r="E39" s="73"/>
      <c r="F39" s="77"/>
    </row>
    <row r="40" spans="1:6" ht="31.5">
      <c r="A40" s="102" t="s">
        <v>224</v>
      </c>
      <c r="B40" s="93">
        <v>12.5</v>
      </c>
      <c r="C40" s="73"/>
      <c r="D40" s="77"/>
      <c r="E40" s="73"/>
      <c r="F40" s="77"/>
    </row>
    <row r="41" spans="1:6" ht="15.75">
      <c r="A41" s="101" t="s">
        <v>82</v>
      </c>
      <c r="B41" s="93">
        <v>13</v>
      </c>
      <c r="C41" s="73"/>
      <c r="D41" s="81"/>
      <c r="E41" s="73"/>
      <c r="F41" s="81"/>
    </row>
    <row r="42" spans="1:6" ht="15.75">
      <c r="A42" s="101" t="s">
        <v>83</v>
      </c>
      <c r="B42" s="93">
        <v>14</v>
      </c>
      <c r="C42" s="73">
        <v>-1092</v>
      </c>
      <c r="D42" s="73">
        <v>-5877</v>
      </c>
      <c r="E42" s="73">
        <v>-1001</v>
      </c>
      <c r="F42" s="73">
        <v>-9688</v>
      </c>
    </row>
    <row r="43" spans="1:6" ht="15.75">
      <c r="A43" s="83" t="s">
        <v>84</v>
      </c>
      <c r="B43" s="92"/>
      <c r="C43" s="76">
        <v>5559</v>
      </c>
      <c r="D43" s="76">
        <v>12422</v>
      </c>
      <c r="E43" s="76">
        <v>1960</v>
      </c>
      <c r="F43" s="76">
        <v>42225</v>
      </c>
    </row>
    <row r="44" spans="1:6" ht="15.75">
      <c r="A44" s="89" t="s">
        <v>85</v>
      </c>
      <c r="B44" s="93">
        <v>15</v>
      </c>
      <c r="C44" s="73">
        <v>-1074</v>
      </c>
      <c r="D44" s="80">
        <v>-14426</v>
      </c>
      <c r="E44" s="73">
        <v>150</v>
      </c>
      <c r="F44" s="80">
        <v>-986</v>
      </c>
    </row>
    <row r="45" spans="1:6" ht="15.75">
      <c r="A45" s="89" t="s">
        <v>86</v>
      </c>
      <c r="B45" s="93">
        <v>16</v>
      </c>
      <c r="C45" s="73">
        <v>6633</v>
      </c>
      <c r="D45" s="80">
        <v>26848</v>
      </c>
      <c r="E45" s="73">
        <v>1810</v>
      </c>
      <c r="F45" s="80">
        <v>43211</v>
      </c>
    </row>
    <row r="46" spans="1:6" ht="15.75">
      <c r="A46" s="89" t="s">
        <v>87</v>
      </c>
      <c r="B46" s="93">
        <v>17</v>
      </c>
      <c r="C46" s="73"/>
      <c r="D46" s="80"/>
      <c r="E46" s="73"/>
      <c r="F46" s="80"/>
    </row>
    <row r="47" spans="1:6" ht="15.75">
      <c r="A47" s="103" t="s">
        <v>88</v>
      </c>
      <c r="B47" s="104" t="s">
        <v>225</v>
      </c>
      <c r="C47" s="74">
        <v>428878</v>
      </c>
      <c r="D47" s="74">
        <v>2496111</v>
      </c>
      <c r="E47" s="74">
        <v>464078</v>
      </c>
      <c r="F47" s="74">
        <v>2158118</v>
      </c>
    </row>
    <row r="48" spans="1:6" ht="15.75">
      <c r="A48" s="103" t="s">
        <v>89</v>
      </c>
      <c r="B48" s="104"/>
      <c r="C48" s="73"/>
      <c r="D48" s="74"/>
      <c r="E48" s="73"/>
      <c r="F48" s="74"/>
    </row>
    <row r="49" spans="1:6" ht="15.75">
      <c r="A49" s="85" t="s">
        <v>90</v>
      </c>
      <c r="B49" s="105" t="s">
        <v>226</v>
      </c>
      <c r="C49" s="73">
        <v>158476</v>
      </c>
      <c r="D49" s="80">
        <v>1057529</v>
      </c>
      <c r="E49" s="73">
        <v>152424</v>
      </c>
      <c r="F49" s="80">
        <v>1165909</v>
      </c>
    </row>
    <row r="50" spans="1:6" ht="31.5">
      <c r="A50" s="106" t="s">
        <v>91</v>
      </c>
      <c r="B50" s="105" t="s">
        <v>227</v>
      </c>
      <c r="C50" s="73">
        <v>-7463</v>
      </c>
      <c r="D50" s="80">
        <v>26082</v>
      </c>
      <c r="E50" s="73">
        <v>654</v>
      </c>
      <c r="F50" s="80">
        <v>30838</v>
      </c>
    </row>
    <row r="51" spans="1:6" ht="15.75">
      <c r="A51" s="85" t="s">
        <v>92</v>
      </c>
      <c r="B51" s="105" t="s">
        <v>228</v>
      </c>
      <c r="C51" s="73">
        <v>510</v>
      </c>
      <c r="D51" s="80">
        <v>77762</v>
      </c>
      <c r="E51" s="73">
        <v>4169</v>
      </c>
      <c r="F51" s="80">
        <v>26572</v>
      </c>
    </row>
    <row r="52" spans="1:6" ht="15.75">
      <c r="A52" s="85" t="s">
        <v>93</v>
      </c>
      <c r="B52" s="105" t="s">
        <v>229</v>
      </c>
      <c r="C52" s="73">
        <v>38117</v>
      </c>
      <c r="D52" s="80">
        <v>186080</v>
      </c>
      <c r="E52" s="73">
        <v>21023</v>
      </c>
      <c r="F52" s="80">
        <v>236244</v>
      </c>
    </row>
    <row r="53" spans="1:6" ht="15.75">
      <c r="A53" s="85" t="s">
        <v>94</v>
      </c>
      <c r="B53" s="105" t="s">
        <v>230</v>
      </c>
      <c r="C53" s="73">
        <v>112386</v>
      </c>
      <c r="D53" s="80">
        <v>819769</v>
      </c>
      <c r="E53" s="73">
        <v>127886</v>
      </c>
      <c r="F53" s="80">
        <v>933931</v>
      </c>
    </row>
    <row r="54" spans="1:6" ht="15.75">
      <c r="A54" s="107" t="s">
        <v>95</v>
      </c>
      <c r="B54" s="105" t="s">
        <v>231</v>
      </c>
      <c r="C54" s="73">
        <v>3044</v>
      </c>
      <c r="D54" s="80">
        <v>18855</v>
      </c>
      <c r="E54" s="73">
        <v>2982</v>
      </c>
      <c r="F54" s="80">
        <v>17627</v>
      </c>
    </row>
    <row r="55" spans="1:6" ht="31.5">
      <c r="A55" s="106" t="s">
        <v>96</v>
      </c>
      <c r="B55" s="105" t="s">
        <v>232</v>
      </c>
      <c r="C55" s="73"/>
      <c r="D55" s="80"/>
      <c r="E55" s="73"/>
      <c r="F55" s="80"/>
    </row>
    <row r="56" spans="1:6" ht="31.5">
      <c r="A56" s="106" t="s">
        <v>233</v>
      </c>
      <c r="B56" s="105" t="s">
        <v>234</v>
      </c>
      <c r="C56" s="73"/>
      <c r="D56" s="80"/>
      <c r="E56" s="73"/>
      <c r="F56" s="80"/>
    </row>
    <row r="57" spans="1:6" ht="15.75">
      <c r="A57" s="85" t="s">
        <v>97</v>
      </c>
      <c r="B57" s="105" t="s">
        <v>235</v>
      </c>
      <c r="C57" s="73"/>
      <c r="D57" s="80"/>
      <c r="E57" s="73"/>
      <c r="F57" s="80"/>
    </row>
    <row r="58" spans="1:6" ht="31.5">
      <c r="A58" s="106" t="s">
        <v>98</v>
      </c>
      <c r="B58" s="105" t="s">
        <v>236</v>
      </c>
      <c r="C58" s="73"/>
      <c r="D58" s="80"/>
      <c r="E58" s="73"/>
      <c r="F58" s="80"/>
    </row>
    <row r="59" spans="1:6" ht="15.75">
      <c r="A59" s="85" t="s">
        <v>99</v>
      </c>
      <c r="B59" s="105" t="s">
        <v>237</v>
      </c>
      <c r="C59" s="73">
        <v>22738</v>
      </c>
      <c r="D59" s="80">
        <v>2118</v>
      </c>
      <c r="E59" s="73">
        <v>80783</v>
      </c>
      <c r="F59" s="80">
        <v>-79973</v>
      </c>
    </row>
    <row r="60" spans="1:6" ht="15.75">
      <c r="A60" s="85" t="s">
        <v>238</v>
      </c>
      <c r="B60" s="105" t="s">
        <v>239</v>
      </c>
      <c r="C60" s="73">
        <v>5295</v>
      </c>
      <c r="D60" s="80">
        <v>75261</v>
      </c>
      <c r="E60" s="73">
        <v>-11123</v>
      </c>
      <c r="F60" s="80">
        <v>-71862</v>
      </c>
    </row>
    <row r="61" spans="1:6" ht="15.75">
      <c r="A61" s="85" t="s">
        <v>100</v>
      </c>
      <c r="B61" s="105" t="s">
        <v>240</v>
      </c>
      <c r="C61" s="73">
        <v>112372</v>
      </c>
      <c r="D61" s="80">
        <v>-89684</v>
      </c>
      <c r="E61" s="73">
        <v>41071</v>
      </c>
      <c r="F61" s="80">
        <v>-23483</v>
      </c>
    </row>
    <row r="62" spans="1:6" ht="24" customHeight="1">
      <c r="A62" s="85" t="s">
        <v>241</v>
      </c>
      <c r="B62" s="105" t="s">
        <v>242</v>
      </c>
      <c r="C62" s="73">
        <v>9354</v>
      </c>
      <c r="D62" s="80">
        <v>-68427</v>
      </c>
      <c r="E62" s="73">
        <v>5805</v>
      </c>
      <c r="F62" s="80">
        <v>72169</v>
      </c>
    </row>
    <row r="63" spans="1:6" ht="15.75">
      <c r="A63" s="85" t="s">
        <v>101</v>
      </c>
      <c r="B63" s="105" t="s">
        <v>243</v>
      </c>
      <c r="C63" s="73">
        <v>88149</v>
      </c>
      <c r="D63" s="82">
        <v>506210</v>
      </c>
      <c r="E63" s="73">
        <v>80403</v>
      </c>
      <c r="F63" s="82">
        <v>420152</v>
      </c>
    </row>
    <row r="64" spans="1:6" ht="15.75">
      <c r="A64" s="85" t="s">
        <v>244</v>
      </c>
      <c r="B64" s="105" t="s">
        <v>245</v>
      </c>
      <c r="C64" s="73">
        <v>0</v>
      </c>
      <c r="D64" s="73">
        <v>0</v>
      </c>
      <c r="E64" s="73">
        <v>0</v>
      </c>
      <c r="F64" s="80">
        <v>0</v>
      </c>
    </row>
    <row r="65" spans="1:6" ht="15.75">
      <c r="A65" s="85" t="s">
        <v>246</v>
      </c>
      <c r="B65" s="105" t="s">
        <v>247</v>
      </c>
      <c r="C65" s="73"/>
      <c r="D65" s="80"/>
      <c r="E65" s="73"/>
      <c r="F65" s="80"/>
    </row>
    <row r="66" spans="1:6" ht="15.75">
      <c r="A66" s="100" t="s">
        <v>52</v>
      </c>
      <c r="B66" s="108"/>
      <c r="C66" s="73"/>
      <c r="D66" s="80"/>
      <c r="E66" s="73"/>
      <c r="F66" s="80"/>
    </row>
    <row r="67" spans="1:6" ht="15.75">
      <c r="A67" s="100" t="s">
        <v>102</v>
      </c>
      <c r="B67" s="105" t="s">
        <v>248</v>
      </c>
      <c r="C67" s="73">
        <v>0</v>
      </c>
      <c r="D67" s="80"/>
      <c r="E67" s="73">
        <v>0</v>
      </c>
      <c r="F67" s="80"/>
    </row>
    <row r="68" spans="1:6" ht="15.75">
      <c r="A68" s="85" t="s">
        <v>103</v>
      </c>
      <c r="B68" s="105" t="s">
        <v>249</v>
      </c>
      <c r="C68" s="73">
        <v>15659</v>
      </c>
      <c r="D68" s="80">
        <v>50128</v>
      </c>
      <c r="E68" s="73">
        <v>15232</v>
      </c>
      <c r="F68" s="80">
        <v>69333</v>
      </c>
    </row>
    <row r="69" spans="1:6" ht="15.75">
      <c r="A69" s="85" t="s">
        <v>104</v>
      </c>
      <c r="B69" s="105" t="s">
        <v>250</v>
      </c>
      <c r="C69" s="73">
        <v>13448</v>
      </c>
      <c r="D69" s="80">
        <v>31925</v>
      </c>
      <c r="E69" s="73">
        <v>2053</v>
      </c>
      <c r="F69" s="80">
        <v>25544</v>
      </c>
    </row>
    <row r="70" spans="1:6" ht="15.75">
      <c r="A70" s="85" t="s">
        <v>105</v>
      </c>
      <c r="B70" s="105" t="s">
        <v>251</v>
      </c>
      <c r="C70" s="73">
        <v>2211</v>
      </c>
      <c r="D70" s="80">
        <v>18203</v>
      </c>
      <c r="E70" s="73">
        <v>13179</v>
      </c>
      <c r="F70" s="80">
        <v>43789</v>
      </c>
    </row>
    <row r="71" spans="1:6" ht="15.75">
      <c r="A71" s="85" t="s">
        <v>252</v>
      </c>
      <c r="B71" s="105" t="s">
        <v>253</v>
      </c>
      <c r="C71" s="73">
        <v>191499</v>
      </c>
      <c r="D71" s="80">
        <v>1043157</v>
      </c>
      <c r="E71" s="73">
        <v>184101</v>
      </c>
      <c r="F71" s="80">
        <v>968391</v>
      </c>
    </row>
    <row r="72" spans="1:6" ht="15.75">
      <c r="A72" s="100" t="s">
        <v>52</v>
      </c>
      <c r="B72" s="105"/>
      <c r="C72" s="73"/>
      <c r="D72" s="77"/>
      <c r="E72" s="73"/>
      <c r="F72" s="77"/>
    </row>
    <row r="73" spans="1:6" ht="15.75">
      <c r="A73" s="100" t="s">
        <v>254</v>
      </c>
      <c r="B73" s="105" t="s">
        <v>255</v>
      </c>
      <c r="C73" s="73">
        <v>114864</v>
      </c>
      <c r="D73" s="77">
        <v>625201</v>
      </c>
      <c r="E73" s="73">
        <v>104455</v>
      </c>
      <c r="F73" s="77">
        <v>546655</v>
      </c>
    </row>
    <row r="74" spans="1:6" ht="31.5">
      <c r="A74" s="102" t="s">
        <v>256</v>
      </c>
      <c r="B74" s="105" t="s">
        <v>257</v>
      </c>
      <c r="C74" s="73">
        <v>11481</v>
      </c>
      <c r="D74" s="77">
        <v>64449</v>
      </c>
      <c r="E74" s="73">
        <v>11016</v>
      </c>
      <c r="F74" s="77">
        <v>58066</v>
      </c>
    </row>
    <row r="75" spans="1:6" ht="15.75">
      <c r="A75" s="102" t="s">
        <v>106</v>
      </c>
      <c r="B75" s="105" t="s">
        <v>258</v>
      </c>
      <c r="C75" s="73">
        <v>25223</v>
      </c>
      <c r="D75" s="77">
        <v>148841</v>
      </c>
      <c r="E75" s="73">
        <v>29306</v>
      </c>
      <c r="F75" s="77">
        <v>151065</v>
      </c>
    </row>
    <row r="76" spans="1:6" ht="15.75">
      <c r="A76" s="100" t="s">
        <v>119</v>
      </c>
      <c r="B76" s="105" t="s">
        <v>259</v>
      </c>
      <c r="C76" s="73">
        <v>6963</v>
      </c>
      <c r="D76" s="77">
        <v>41699</v>
      </c>
      <c r="E76" s="73">
        <v>6517</v>
      </c>
      <c r="F76" s="77">
        <v>38886</v>
      </c>
    </row>
    <row r="77" spans="1:6" ht="15.75">
      <c r="A77" s="85" t="s">
        <v>260</v>
      </c>
      <c r="B77" s="105" t="s">
        <v>261</v>
      </c>
      <c r="C77" s="73"/>
      <c r="D77" s="77"/>
      <c r="E77" s="73"/>
      <c r="F77" s="77"/>
    </row>
    <row r="78" spans="1:6" ht="15.75">
      <c r="A78" s="85" t="s">
        <v>107</v>
      </c>
      <c r="B78" s="109">
        <v>42</v>
      </c>
      <c r="C78" s="74">
        <v>517750</v>
      </c>
      <c r="D78" s="74">
        <v>2311794</v>
      </c>
      <c r="E78" s="74">
        <v>535723</v>
      </c>
      <c r="F78" s="74">
        <v>2280127</v>
      </c>
    </row>
    <row r="79" spans="1:6" ht="15.75">
      <c r="A79" s="85" t="s">
        <v>108</v>
      </c>
      <c r="B79" s="109">
        <v>43</v>
      </c>
      <c r="C79" s="77">
        <v>-88872</v>
      </c>
      <c r="D79" s="77">
        <v>184317</v>
      </c>
      <c r="E79" s="77">
        <v>-71645</v>
      </c>
      <c r="F79" s="77">
        <v>-122009</v>
      </c>
    </row>
    <row r="80" spans="1:6" ht="15.75">
      <c r="A80" s="85" t="s">
        <v>109</v>
      </c>
      <c r="B80" s="109">
        <v>44</v>
      </c>
      <c r="C80" s="73"/>
      <c r="D80" s="77"/>
      <c r="E80" s="73"/>
      <c r="F80" s="77"/>
    </row>
    <row r="81" spans="1:6" ht="15.75">
      <c r="A81" s="110" t="s">
        <v>262</v>
      </c>
      <c r="B81" s="109">
        <v>45</v>
      </c>
      <c r="C81" s="73">
        <v>-88872</v>
      </c>
      <c r="D81" s="73">
        <v>184317</v>
      </c>
      <c r="E81" s="73">
        <v>-71645</v>
      </c>
      <c r="F81" s="73">
        <v>-122009</v>
      </c>
    </row>
    <row r="82" spans="1:6" ht="15.75">
      <c r="A82" s="85" t="s">
        <v>110</v>
      </c>
      <c r="B82" s="109">
        <v>46</v>
      </c>
      <c r="C82" s="73">
        <v>1988</v>
      </c>
      <c r="D82" s="73">
        <v>21922</v>
      </c>
      <c r="E82" s="73">
        <v>4641</v>
      </c>
      <c r="F82" s="73">
        <v>17089</v>
      </c>
    </row>
    <row r="83" spans="1:6" ht="15.75">
      <c r="A83" s="85" t="s">
        <v>52</v>
      </c>
      <c r="B83" s="109"/>
      <c r="C83" s="73"/>
      <c r="D83" s="73"/>
      <c r="E83" s="73"/>
      <c r="F83" s="73"/>
    </row>
    <row r="84" spans="1:6" ht="15.75">
      <c r="A84" s="85" t="s">
        <v>111</v>
      </c>
      <c r="B84" s="109">
        <v>46.1</v>
      </c>
      <c r="C84" s="73">
        <v>-1</v>
      </c>
      <c r="D84" s="77">
        <v>6970</v>
      </c>
      <c r="E84" s="73">
        <v>2001</v>
      </c>
      <c r="F84" s="77">
        <v>7882</v>
      </c>
    </row>
    <row r="85" spans="1:6" ht="15.75">
      <c r="A85" s="85" t="s">
        <v>263</v>
      </c>
      <c r="B85" s="109">
        <v>46.2</v>
      </c>
      <c r="C85" s="73">
        <v>1989</v>
      </c>
      <c r="D85" s="77">
        <v>14952</v>
      </c>
      <c r="E85" s="73">
        <v>2640</v>
      </c>
      <c r="F85" s="77">
        <v>9207</v>
      </c>
    </row>
    <row r="86" spans="1:6" ht="15.75">
      <c r="A86" s="110" t="s">
        <v>264</v>
      </c>
      <c r="B86" s="109">
        <v>47</v>
      </c>
      <c r="C86" s="74">
        <v>-90860</v>
      </c>
      <c r="D86" s="74">
        <v>162395</v>
      </c>
      <c r="E86" s="74">
        <v>-76286</v>
      </c>
      <c r="F86" s="74">
        <v>-139098</v>
      </c>
    </row>
    <row r="88" spans="1:4" s="14" customFormat="1" ht="12.75">
      <c r="A88" s="48"/>
      <c r="B88" s="47"/>
      <c r="C88" s="47"/>
      <c r="D88" s="47"/>
    </row>
    <row r="89" spans="1:4" s="14" customFormat="1" ht="12.75">
      <c r="A89" s="48"/>
      <c r="B89" s="47"/>
      <c r="C89" s="47"/>
      <c r="D89" s="47"/>
    </row>
    <row r="90" spans="1:4" s="14" customFormat="1" ht="12.75">
      <c r="A90" s="48"/>
      <c r="B90" s="47"/>
      <c r="C90" s="47"/>
      <c r="D90" s="47"/>
    </row>
    <row r="91" s="18" customFormat="1" ht="15.75">
      <c r="A91" s="18" t="s">
        <v>281</v>
      </c>
    </row>
    <row r="92" s="18" customFormat="1" ht="15.75"/>
    <row r="93" s="18" customFormat="1" ht="15.75">
      <c r="A93" s="18" t="s">
        <v>112</v>
      </c>
    </row>
    <row r="94" s="18" customFormat="1" ht="15.75"/>
    <row r="95" s="18" customFormat="1" ht="15.75">
      <c r="A95" s="18" t="s">
        <v>113</v>
      </c>
    </row>
    <row r="96" s="18" customFormat="1" ht="15.75"/>
    <row r="97" s="18" customFormat="1" ht="15.75">
      <c r="A97" s="18" t="s">
        <v>55</v>
      </c>
    </row>
    <row r="98" s="18" customFormat="1" ht="15.75"/>
    <row r="99" s="18" customFormat="1" ht="15.75">
      <c r="A99" s="18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64">
      <selection activeCell="B74" sqref="B74"/>
    </sheetView>
  </sheetViews>
  <sheetFormatPr defaultColWidth="9.00390625" defaultRowHeight="12.75"/>
  <cols>
    <col min="1" max="1" width="64.25390625" style="19" customWidth="1"/>
    <col min="2" max="2" width="12.25390625" style="56" customWidth="1"/>
    <col min="3" max="3" width="18.25390625" style="56" customWidth="1"/>
    <col min="4" max="4" width="22.875" style="56" customWidth="1"/>
    <col min="5" max="16384" width="9.125" style="19" customWidth="1"/>
  </cols>
  <sheetData>
    <row r="1" spans="1:9" ht="12.75">
      <c r="A1" s="49"/>
      <c r="B1" s="51"/>
      <c r="C1" s="51"/>
      <c r="D1" s="51"/>
      <c r="E1" s="14"/>
      <c r="F1" s="14"/>
      <c r="G1" s="14"/>
      <c r="H1" s="14"/>
      <c r="I1" s="14"/>
    </row>
    <row r="2" spans="1:9" ht="12.75">
      <c r="A2" s="14"/>
      <c r="B2" s="58"/>
      <c r="C2" s="58"/>
      <c r="D2" s="58" t="s">
        <v>114</v>
      </c>
      <c r="E2" s="14"/>
      <c r="F2" s="46"/>
      <c r="G2" s="14"/>
      <c r="H2" s="14"/>
      <c r="I2" s="14"/>
    </row>
    <row r="3" spans="1:9" ht="12.75">
      <c r="A3" s="14"/>
      <c r="B3" s="58"/>
      <c r="C3" s="58"/>
      <c r="D3" s="58"/>
      <c r="E3" s="52"/>
      <c r="F3" s="52"/>
      <c r="G3" s="14"/>
      <c r="H3" s="14"/>
      <c r="I3" s="14"/>
    </row>
    <row r="4" spans="1:9" ht="12.75">
      <c r="A4" s="60" t="s">
        <v>115</v>
      </c>
      <c r="B4" s="60"/>
      <c r="C4" s="60"/>
      <c r="D4" s="60"/>
      <c r="E4" s="52"/>
      <c r="F4" s="52"/>
      <c r="G4" s="14"/>
      <c r="H4" s="14"/>
      <c r="I4" s="14"/>
    </row>
    <row r="5" spans="1:9" ht="12.75">
      <c r="A5" s="60" t="s">
        <v>5</v>
      </c>
      <c r="B5" s="60"/>
      <c r="C5" s="60"/>
      <c r="D5" s="60"/>
      <c r="E5" s="14"/>
      <c r="F5" s="14"/>
      <c r="G5" s="14"/>
      <c r="H5" s="14"/>
      <c r="I5" s="14"/>
    </row>
    <row r="6" spans="1:9" ht="12.75">
      <c r="A6" s="61" t="s">
        <v>186</v>
      </c>
      <c r="B6" s="61"/>
      <c r="C6" s="61"/>
      <c r="D6" s="61"/>
      <c r="E6" s="14"/>
      <c r="F6" s="14"/>
      <c r="G6" s="14"/>
      <c r="H6" s="14"/>
      <c r="I6" s="14"/>
    </row>
    <row r="7" spans="1:9" ht="12.75">
      <c r="A7" s="61" t="s">
        <v>279</v>
      </c>
      <c r="B7" s="61"/>
      <c r="C7" s="61"/>
      <c r="D7" s="61"/>
      <c r="E7" s="58"/>
      <c r="F7" s="58"/>
      <c r="G7" s="14"/>
      <c r="H7" s="14"/>
      <c r="I7" s="14"/>
    </row>
    <row r="8" spans="1:9" ht="12.75">
      <c r="A8" s="58"/>
      <c r="B8" s="58"/>
      <c r="C8" s="58"/>
      <c r="D8" s="58"/>
      <c r="E8" s="14"/>
      <c r="F8" s="14"/>
      <c r="G8" s="14"/>
      <c r="H8" s="14"/>
      <c r="I8" s="14"/>
    </row>
    <row r="9" spans="1:9" ht="12.75">
      <c r="A9" s="14"/>
      <c r="B9" s="58"/>
      <c r="C9" s="58"/>
      <c r="D9" s="58" t="s">
        <v>0</v>
      </c>
      <c r="E9" s="14"/>
      <c r="F9" s="14"/>
      <c r="G9" s="14"/>
      <c r="H9" s="14"/>
      <c r="I9" s="14"/>
    </row>
    <row r="10" spans="1:9" ht="57.75" customHeight="1">
      <c r="A10" s="53" t="s">
        <v>1</v>
      </c>
      <c r="B10" s="54" t="s">
        <v>116</v>
      </c>
      <c r="C10" s="53" t="s">
        <v>60</v>
      </c>
      <c r="D10" s="53" t="s">
        <v>62</v>
      </c>
      <c r="E10" s="14"/>
      <c r="F10" s="14"/>
      <c r="G10" s="14"/>
      <c r="H10" s="14"/>
      <c r="I10" s="14"/>
    </row>
    <row r="11" spans="1:4" ht="12.75">
      <c r="A11" s="53">
        <v>1</v>
      </c>
      <c r="B11" s="53">
        <v>2</v>
      </c>
      <c r="C11" s="53">
        <v>3</v>
      </c>
      <c r="D11" s="53">
        <v>4</v>
      </c>
    </row>
    <row r="12" spans="1:4" ht="29.25" customHeight="1">
      <c r="A12" s="111" t="s">
        <v>117</v>
      </c>
      <c r="B12" s="112"/>
      <c r="C12" s="113">
        <v>184317</v>
      </c>
      <c r="D12" s="114">
        <v>-122009</v>
      </c>
    </row>
    <row r="13" spans="1:4" ht="29.25" customHeight="1">
      <c r="A13" s="115" t="s">
        <v>118</v>
      </c>
      <c r="B13" s="116"/>
      <c r="C13" s="117">
        <v>41699</v>
      </c>
      <c r="D13" s="118">
        <v>38886</v>
      </c>
    </row>
    <row r="14" spans="1:4" ht="29.25" customHeight="1">
      <c r="A14" s="119" t="s">
        <v>119</v>
      </c>
      <c r="B14" s="112">
        <v>1</v>
      </c>
      <c r="C14" s="120">
        <v>41699</v>
      </c>
      <c r="D14" s="121">
        <v>38886</v>
      </c>
    </row>
    <row r="15" spans="1:4" ht="29.25" customHeight="1">
      <c r="A15" s="119" t="s">
        <v>120</v>
      </c>
      <c r="B15" s="112">
        <v>2</v>
      </c>
      <c r="C15" s="120"/>
      <c r="D15" s="121"/>
    </row>
    <row r="16" spans="1:4" ht="29.25" customHeight="1">
      <c r="A16" s="119" t="s">
        <v>121</v>
      </c>
      <c r="B16" s="112">
        <v>3</v>
      </c>
      <c r="C16" s="120"/>
      <c r="D16" s="121"/>
    </row>
    <row r="17" spans="1:4" ht="29.25" customHeight="1">
      <c r="A17" s="119" t="s">
        <v>265</v>
      </c>
      <c r="B17" s="112">
        <v>4</v>
      </c>
      <c r="C17" s="120"/>
      <c r="D17" s="121"/>
    </row>
    <row r="18" spans="1:4" ht="29.25" customHeight="1">
      <c r="A18" s="119" t="s">
        <v>266</v>
      </c>
      <c r="B18" s="112">
        <v>5</v>
      </c>
      <c r="C18" s="117"/>
      <c r="D18" s="118"/>
    </row>
    <row r="19" spans="1:4" ht="29.25" customHeight="1">
      <c r="A19" s="122" t="s">
        <v>122</v>
      </c>
      <c r="B19" s="112">
        <v>6</v>
      </c>
      <c r="C19" s="123"/>
      <c r="D19" s="124"/>
    </row>
    <row r="20" spans="1:4" ht="29.25" customHeight="1">
      <c r="A20" s="125" t="s">
        <v>123</v>
      </c>
      <c r="B20" s="126"/>
      <c r="C20" s="113">
        <v>226016</v>
      </c>
      <c r="D20" s="114">
        <v>-83123</v>
      </c>
    </row>
    <row r="21" spans="1:4" ht="29.25" customHeight="1">
      <c r="A21" s="115" t="s">
        <v>124</v>
      </c>
      <c r="B21" s="127"/>
      <c r="C21" s="128">
        <v>-923611</v>
      </c>
      <c r="D21" s="129">
        <v>77795</v>
      </c>
    </row>
    <row r="22" spans="1:4" ht="29.25" customHeight="1">
      <c r="A22" s="119" t="s">
        <v>125</v>
      </c>
      <c r="B22" s="130">
        <v>7</v>
      </c>
      <c r="C22" s="120">
        <v>347125</v>
      </c>
      <c r="D22" s="121">
        <v>-195964</v>
      </c>
    </row>
    <row r="23" spans="1:4" ht="29.25" customHeight="1">
      <c r="A23" s="119" t="s">
        <v>126</v>
      </c>
      <c r="B23" s="130">
        <v>8</v>
      </c>
      <c r="C23" s="120">
        <v>-405643</v>
      </c>
      <c r="D23" s="121">
        <v>28287</v>
      </c>
    </row>
    <row r="24" spans="1:4" ht="29.25" customHeight="1">
      <c r="A24" s="119" t="s">
        <v>127</v>
      </c>
      <c r="B24" s="130">
        <v>9</v>
      </c>
      <c r="C24" s="120">
        <v>-174214</v>
      </c>
      <c r="D24" s="121">
        <v>-539238</v>
      </c>
    </row>
    <row r="25" spans="1:4" ht="29.25" customHeight="1">
      <c r="A25" s="131" t="s">
        <v>128</v>
      </c>
      <c r="B25" s="130">
        <v>10</v>
      </c>
      <c r="C25" s="120">
        <v>-528174</v>
      </c>
      <c r="D25" s="121">
        <v>373883</v>
      </c>
    </row>
    <row r="26" spans="1:4" ht="29.25" customHeight="1">
      <c r="A26" s="119" t="s">
        <v>129</v>
      </c>
      <c r="B26" s="130">
        <v>11</v>
      </c>
      <c r="C26" s="120">
        <v>-77160</v>
      </c>
      <c r="D26" s="121">
        <v>328944</v>
      </c>
    </row>
    <row r="27" spans="1:4" ht="29.25" customHeight="1">
      <c r="A27" s="119" t="s">
        <v>130</v>
      </c>
      <c r="B27" s="132" t="s">
        <v>267</v>
      </c>
      <c r="C27" s="120"/>
      <c r="D27" s="121"/>
    </row>
    <row r="28" spans="1:4" ht="29.25" customHeight="1">
      <c r="A28" s="119" t="s">
        <v>131</v>
      </c>
      <c r="B28" s="130">
        <v>12</v>
      </c>
      <c r="C28" s="120">
        <v>-4274</v>
      </c>
      <c r="D28" s="121">
        <v>191941</v>
      </c>
    </row>
    <row r="29" spans="1:4" ht="29.25" customHeight="1">
      <c r="A29" s="119" t="s">
        <v>132</v>
      </c>
      <c r="B29" s="130">
        <v>13</v>
      </c>
      <c r="C29" s="120"/>
      <c r="D29" s="121"/>
    </row>
    <row r="30" spans="1:4" ht="29.25" customHeight="1">
      <c r="A30" s="119" t="s">
        <v>133</v>
      </c>
      <c r="B30" s="130">
        <v>14</v>
      </c>
      <c r="C30" s="123">
        <v>-78349</v>
      </c>
      <c r="D30" s="124">
        <v>-95110</v>
      </c>
    </row>
    <row r="31" spans="1:4" ht="29.25" customHeight="1">
      <c r="A31" s="119" t="s">
        <v>134</v>
      </c>
      <c r="B31" s="130">
        <v>15</v>
      </c>
      <c r="C31" s="120">
        <v>-2922</v>
      </c>
      <c r="D31" s="121">
        <v>-14948</v>
      </c>
    </row>
    <row r="32" spans="1:4" ht="29.25" customHeight="1">
      <c r="A32" s="133" t="s">
        <v>135</v>
      </c>
      <c r="B32" s="116"/>
      <c r="C32" s="113">
        <v>690026</v>
      </c>
      <c r="D32" s="114">
        <v>-550269</v>
      </c>
    </row>
    <row r="33" spans="1:4" ht="29.25" customHeight="1">
      <c r="A33" s="131" t="s">
        <v>268</v>
      </c>
      <c r="B33" s="112">
        <v>16</v>
      </c>
      <c r="C33" s="120">
        <v>715204</v>
      </c>
      <c r="D33" s="121">
        <v>98887</v>
      </c>
    </row>
    <row r="34" spans="1:4" ht="29.25" customHeight="1">
      <c r="A34" s="131" t="s">
        <v>269</v>
      </c>
      <c r="B34" s="112">
        <v>17</v>
      </c>
      <c r="C34" s="120"/>
      <c r="D34" s="121"/>
    </row>
    <row r="35" spans="1:4" ht="29.25" customHeight="1">
      <c r="A35" s="131" t="s">
        <v>270</v>
      </c>
      <c r="B35" s="112">
        <v>18</v>
      </c>
      <c r="C35" s="120"/>
      <c r="D35" s="121"/>
    </row>
    <row r="36" spans="1:4" ht="29.25" customHeight="1">
      <c r="A36" s="131" t="s">
        <v>271</v>
      </c>
      <c r="B36" s="112">
        <v>19</v>
      </c>
      <c r="C36" s="120">
        <v>2118</v>
      </c>
      <c r="D36" s="121">
        <v>-79973</v>
      </c>
    </row>
    <row r="37" spans="1:4" ht="29.25" customHeight="1">
      <c r="A37" s="131" t="s">
        <v>272</v>
      </c>
      <c r="B37" s="112">
        <v>20</v>
      </c>
      <c r="C37" s="120">
        <v>-89684</v>
      </c>
      <c r="D37" s="121">
        <v>-23483</v>
      </c>
    </row>
    <row r="38" spans="1:4" ht="29.25" customHeight="1">
      <c r="A38" s="131" t="s">
        <v>273</v>
      </c>
      <c r="B38" s="112">
        <v>21</v>
      </c>
      <c r="C38" s="120"/>
      <c r="D38" s="121"/>
    </row>
    <row r="39" spans="1:4" ht="29.25" customHeight="1">
      <c r="A39" s="131" t="s">
        <v>136</v>
      </c>
      <c r="B39" s="112">
        <v>22</v>
      </c>
      <c r="C39" s="120">
        <v>32859</v>
      </c>
      <c r="D39" s="121">
        <v>-581267</v>
      </c>
    </row>
    <row r="40" spans="1:4" ht="29.25" customHeight="1">
      <c r="A40" s="131" t="s">
        <v>137</v>
      </c>
      <c r="B40" s="112">
        <v>23</v>
      </c>
      <c r="C40" s="120">
        <v>97714</v>
      </c>
      <c r="D40" s="121">
        <v>48282</v>
      </c>
    </row>
    <row r="41" spans="1:4" ht="29.25" customHeight="1">
      <c r="A41" s="131" t="s">
        <v>138</v>
      </c>
      <c r="B41" s="112">
        <v>24</v>
      </c>
      <c r="C41" s="120">
        <v>-39785</v>
      </c>
      <c r="D41" s="121">
        <v>22564</v>
      </c>
    </row>
    <row r="42" spans="1:4" ht="29.25" customHeight="1">
      <c r="A42" s="131" t="s">
        <v>139</v>
      </c>
      <c r="B42" s="112">
        <v>25</v>
      </c>
      <c r="C42" s="120">
        <v>-36553</v>
      </c>
      <c r="D42" s="121">
        <v>-30138</v>
      </c>
    </row>
    <row r="43" spans="1:4" ht="29.25" customHeight="1">
      <c r="A43" s="131" t="s">
        <v>140</v>
      </c>
      <c r="B43" s="112">
        <v>26</v>
      </c>
      <c r="C43" s="120"/>
      <c r="D43" s="121"/>
    </row>
    <row r="44" spans="1:4" ht="29.25" customHeight="1">
      <c r="A44" s="131" t="s">
        <v>141</v>
      </c>
      <c r="B44" s="112">
        <v>27</v>
      </c>
      <c r="C44" s="123">
        <v>3632</v>
      </c>
      <c r="D44" s="124">
        <v>-165</v>
      </c>
    </row>
    <row r="45" spans="1:4" ht="29.25" customHeight="1">
      <c r="A45" s="131" t="s">
        <v>142</v>
      </c>
      <c r="B45" s="112">
        <v>28</v>
      </c>
      <c r="C45" s="134">
        <v>4521</v>
      </c>
      <c r="D45" s="135">
        <v>-4976</v>
      </c>
    </row>
    <row r="46" spans="1:4" ht="29.25" customHeight="1">
      <c r="A46" s="136" t="s">
        <v>143</v>
      </c>
      <c r="B46" s="137"/>
      <c r="C46" s="138">
        <v>-233585</v>
      </c>
      <c r="D46" s="139">
        <v>-472474</v>
      </c>
    </row>
    <row r="47" spans="1:4" ht="29.25" customHeight="1">
      <c r="A47" s="119" t="s">
        <v>274</v>
      </c>
      <c r="B47" s="140">
        <v>29</v>
      </c>
      <c r="C47" s="120">
        <v>21922</v>
      </c>
      <c r="D47" s="121">
        <v>17089</v>
      </c>
    </row>
    <row r="48" spans="1:4" ht="29.25" customHeight="1">
      <c r="A48" s="141" t="s">
        <v>144</v>
      </c>
      <c r="B48" s="142"/>
      <c r="C48" s="113">
        <v>-255507</v>
      </c>
      <c r="D48" s="114">
        <v>-489563</v>
      </c>
    </row>
    <row r="49" spans="1:4" ht="29.25" customHeight="1">
      <c r="A49" s="119" t="s">
        <v>145</v>
      </c>
      <c r="B49" s="112"/>
      <c r="C49" s="120"/>
      <c r="D49" s="121"/>
    </row>
    <row r="50" spans="1:4" ht="29.25" customHeight="1">
      <c r="A50" s="111" t="s">
        <v>275</v>
      </c>
      <c r="B50" s="112">
        <v>30</v>
      </c>
      <c r="C50" s="120">
        <v>877</v>
      </c>
      <c r="D50" s="121">
        <v>2317</v>
      </c>
    </row>
    <row r="51" spans="1:4" ht="29.25" customHeight="1">
      <c r="A51" s="111" t="s">
        <v>146</v>
      </c>
      <c r="B51" s="112">
        <v>31</v>
      </c>
      <c r="C51" s="120">
        <v>-34273</v>
      </c>
      <c r="D51" s="121">
        <v>-27814</v>
      </c>
    </row>
    <row r="52" spans="1:4" ht="29.25" customHeight="1">
      <c r="A52" s="111" t="s">
        <v>147</v>
      </c>
      <c r="B52" s="112">
        <v>32</v>
      </c>
      <c r="C52" s="120">
        <v>6521</v>
      </c>
      <c r="D52" s="121">
        <v>4618</v>
      </c>
    </row>
    <row r="53" spans="1:4" ht="29.25" customHeight="1">
      <c r="A53" s="111" t="s">
        <v>276</v>
      </c>
      <c r="B53" s="143">
        <v>33</v>
      </c>
      <c r="C53" s="144"/>
      <c r="D53" s="145"/>
    </row>
    <row r="54" spans="1:4" ht="29.25" customHeight="1">
      <c r="A54" s="111" t="s">
        <v>148</v>
      </c>
      <c r="B54" s="112">
        <v>34</v>
      </c>
      <c r="C54" s="120"/>
      <c r="D54" s="121"/>
    </row>
    <row r="55" spans="1:4" ht="29.25" customHeight="1">
      <c r="A55" s="146" t="s">
        <v>149</v>
      </c>
      <c r="B55" s="147"/>
      <c r="C55" s="113">
        <v>-26875</v>
      </c>
      <c r="D55" s="114">
        <v>-20879</v>
      </c>
    </row>
    <row r="56" spans="1:4" ht="29.25" customHeight="1">
      <c r="A56" s="119" t="s">
        <v>150</v>
      </c>
      <c r="B56" s="112"/>
      <c r="C56" s="120"/>
      <c r="D56" s="121"/>
    </row>
    <row r="57" spans="1:4" ht="29.25" customHeight="1">
      <c r="A57" s="111" t="s">
        <v>151</v>
      </c>
      <c r="B57" s="112">
        <v>35</v>
      </c>
      <c r="C57" s="120"/>
      <c r="D57" s="121"/>
    </row>
    <row r="58" spans="1:4" ht="29.25" customHeight="1">
      <c r="A58" s="111" t="s">
        <v>277</v>
      </c>
      <c r="B58" s="112">
        <v>36</v>
      </c>
      <c r="C58" s="120"/>
      <c r="D58" s="121"/>
    </row>
    <row r="59" spans="1:4" ht="29.25" customHeight="1">
      <c r="A59" s="131" t="s">
        <v>152</v>
      </c>
      <c r="B59" s="112" t="s">
        <v>153</v>
      </c>
      <c r="C59" s="120">
        <v>300000</v>
      </c>
      <c r="D59" s="121">
        <v>90000</v>
      </c>
    </row>
    <row r="60" spans="1:4" ht="29.25" customHeight="1">
      <c r="A60" s="111" t="s">
        <v>37</v>
      </c>
      <c r="B60" s="112">
        <v>37</v>
      </c>
      <c r="C60" s="120"/>
      <c r="D60" s="121"/>
    </row>
    <row r="61" spans="1:4" ht="29.25" customHeight="1">
      <c r="A61" s="111" t="s">
        <v>154</v>
      </c>
      <c r="B61" s="112">
        <v>38</v>
      </c>
      <c r="C61" s="144">
        <v>0</v>
      </c>
      <c r="D61" s="124">
        <v>-60000</v>
      </c>
    </row>
    <row r="62" spans="1:4" ht="29.25" customHeight="1">
      <c r="A62" s="111" t="s">
        <v>148</v>
      </c>
      <c r="B62" s="112">
        <v>39</v>
      </c>
      <c r="C62" s="117"/>
      <c r="D62" s="118"/>
    </row>
    <row r="63" spans="1:4" ht="29.25" customHeight="1">
      <c r="A63" s="146" t="s">
        <v>155</v>
      </c>
      <c r="B63" s="147"/>
      <c r="C63" s="120">
        <v>300000</v>
      </c>
      <c r="D63" s="114">
        <v>30000</v>
      </c>
    </row>
    <row r="64" spans="1:7" ht="29.25" customHeight="1">
      <c r="A64" s="148" t="s">
        <v>156</v>
      </c>
      <c r="B64" s="137"/>
      <c r="C64" s="113">
        <v>243634</v>
      </c>
      <c r="D64" s="114">
        <v>-563565</v>
      </c>
      <c r="G64" s="17"/>
    </row>
    <row r="65" spans="1:4" ht="31.5">
      <c r="A65" s="111" t="s">
        <v>157</v>
      </c>
      <c r="B65" s="112">
        <v>40</v>
      </c>
      <c r="C65" s="113">
        <v>349969</v>
      </c>
      <c r="D65" s="114">
        <v>828629</v>
      </c>
    </row>
    <row r="66" spans="1:4" ht="31.5">
      <c r="A66" s="111" t="s">
        <v>278</v>
      </c>
      <c r="B66" s="112">
        <v>41</v>
      </c>
      <c r="C66" s="113">
        <v>593603</v>
      </c>
      <c r="D66" s="114">
        <v>265064</v>
      </c>
    </row>
    <row r="67" spans="1:4" ht="12.75">
      <c r="A67" s="43"/>
      <c r="B67" s="44"/>
      <c r="C67" s="55"/>
      <c r="D67" s="59"/>
    </row>
    <row r="68" spans="1:4" s="18" customFormat="1" ht="15.75">
      <c r="A68" s="18" t="s">
        <v>281</v>
      </c>
      <c r="C68" s="56"/>
      <c r="D68" s="56"/>
    </row>
    <row r="69" spans="2:4" s="18" customFormat="1" ht="15.75">
      <c r="B69" s="57"/>
      <c r="C69" s="56"/>
      <c r="D69" s="56"/>
    </row>
    <row r="70" spans="1:4" s="18" customFormat="1" ht="15.75">
      <c r="A70" s="18" t="s">
        <v>112</v>
      </c>
      <c r="B70" s="57"/>
      <c r="C70" s="56"/>
      <c r="D70" s="56"/>
    </row>
    <row r="71" spans="2:4" s="18" customFormat="1" ht="15.75">
      <c r="B71" s="57"/>
      <c r="C71" s="56"/>
      <c r="D71" s="56"/>
    </row>
    <row r="72" spans="1:4" s="18" customFormat="1" ht="15.75">
      <c r="A72" s="18" t="s">
        <v>113</v>
      </c>
      <c r="B72" s="57"/>
      <c r="C72" s="56"/>
      <c r="D72" s="56"/>
    </row>
    <row r="73" spans="2:4" s="18" customFormat="1" ht="15.75">
      <c r="B73" s="57"/>
      <c r="C73" s="56"/>
      <c r="D73" s="56"/>
    </row>
    <row r="74" spans="1:4" s="18" customFormat="1" ht="15.75">
      <c r="A74" s="18" t="s">
        <v>55</v>
      </c>
      <c r="B74" s="57"/>
      <c r="C74" s="56"/>
      <c r="D74" s="56"/>
    </row>
    <row r="75" spans="2:4" s="18" customFormat="1" ht="15.75">
      <c r="B75" s="57"/>
      <c r="C75" s="56"/>
      <c r="D75" s="56"/>
    </row>
    <row r="76" spans="1:4" s="18" customFormat="1" ht="15.75">
      <c r="A76" s="18" t="s">
        <v>2</v>
      </c>
      <c r="B76" s="57"/>
      <c r="C76" s="56"/>
      <c r="D76" s="56"/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 topLeftCell="A44">
      <selection activeCell="E72" sqref="E72"/>
    </sheetView>
  </sheetViews>
  <sheetFormatPr defaultColWidth="36.125" defaultRowHeight="12.75"/>
  <cols>
    <col min="1" max="1" width="36.125" style="0" customWidth="1"/>
    <col min="2" max="2" width="17.875" style="8" customWidth="1"/>
    <col min="3" max="3" width="18.375" style="8" customWidth="1"/>
    <col min="4" max="4" width="17.25390625" style="8" customWidth="1"/>
    <col min="5" max="5" width="33.375" style="8" customWidth="1"/>
    <col min="6" max="6" width="17.125" style="8" customWidth="1"/>
    <col min="7" max="7" width="10.75390625" style="8" customWidth="1"/>
    <col min="8" max="8" width="13.625" style="8" customWidth="1"/>
  </cols>
  <sheetData>
    <row r="1" spans="1:9" ht="12.75">
      <c r="A1" s="1"/>
      <c r="B1" s="9"/>
      <c r="C1" s="9"/>
      <c r="D1" s="9"/>
      <c r="E1" s="9"/>
      <c r="F1" s="9"/>
      <c r="G1" s="9"/>
      <c r="H1" s="9"/>
      <c r="I1" s="1"/>
    </row>
    <row r="2" spans="1:9" ht="12.75">
      <c r="A2" s="2"/>
      <c r="B2" s="3"/>
      <c r="C2" s="3"/>
      <c r="D2" s="3"/>
      <c r="E2" s="3"/>
      <c r="F2" s="3"/>
      <c r="G2" s="3"/>
      <c r="H2" s="3" t="s">
        <v>158</v>
      </c>
      <c r="I2" s="2"/>
    </row>
    <row r="3" spans="1:9" ht="12.75">
      <c r="A3" s="2"/>
      <c r="B3" s="3"/>
      <c r="C3" s="3"/>
      <c r="D3" s="3"/>
      <c r="E3" s="3"/>
      <c r="F3" s="3"/>
      <c r="G3" s="3"/>
      <c r="H3" s="3"/>
      <c r="I3" s="2"/>
    </row>
    <row r="4" spans="1:9" ht="12.75">
      <c r="A4" s="66" t="s">
        <v>159</v>
      </c>
      <c r="B4" s="66"/>
      <c r="C4" s="66"/>
      <c r="D4" s="66"/>
      <c r="E4" s="66"/>
      <c r="F4" s="66"/>
      <c r="G4" s="66"/>
      <c r="H4" s="66"/>
      <c r="I4" s="2"/>
    </row>
    <row r="5" spans="1:9" ht="12.75">
      <c r="A5" s="66" t="s">
        <v>5</v>
      </c>
      <c r="B5" s="66"/>
      <c r="C5" s="66"/>
      <c r="D5" s="66"/>
      <c r="E5" s="66"/>
      <c r="F5" s="66"/>
      <c r="G5" s="66"/>
      <c r="H5" s="66"/>
      <c r="I5" s="2"/>
    </row>
    <row r="6" spans="1:9" ht="12.75">
      <c r="A6" s="67" t="s">
        <v>186</v>
      </c>
      <c r="B6" s="67"/>
      <c r="C6" s="67"/>
      <c r="D6" s="67"/>
      <c r="E6" s="67"/>
      <c r="F6" s="67"/>
      <c r="G6" s="67"/>
      <c r="H6" s="67"/>
      <c r="I6" s="2"/>
    </row>
    <row r="7" spans="1:9" ht="12.75">
      <c r="A7" s="67" t="s">
        <v>279</v>
      </c>
      <c r="B7" s="67"/>
      <c r="C7" s="67"/>
      <c r="D7" s="67"/>
      <c r="E7" s="67"/>
      <c r="F7" s="67"/>
      <c r="G7" s="67"/>
      <c r="H7" s="67"/>
      <c r="I7" s="2"/>
    </row>
    <row r="8" spans="1:9" ht="12.75">
      <c r="A8" s="3"/>
      <c r="B8" s="3"/>
      <c r="C8" s="3"/>
      <c r="D8" s="3"/>
      <c r="E8" s="3"/>
      <c r="F8" s="3"/>
      <c r="G8" s="3"/>
      <c r="H8" s="3"/>
      <c r="I8" s="2"/>
    </row>
    <row r="9" spans="1:9" ht="12.75">
      <c r="A9" s="2"/>
      <c r="B9" s="3"/>
      <c r="C9" s="3"/>
      <c r="D9" s="3"/>
      <c r="E9" s="3"/>
      <c r="F9" s="3"/>
      <c r="G9" s="68" t="s">
        <v>0</v>
      </c>
      <c r="H9" s="68"/>
      <c r="I9" s="2"/>
    </row>
    <row r="10" spans="1:9" ht="12.75">
      <c r="A10" s="63" t="s">
        <v>160</v>
      </c>
      <c r="B10" s="63" t="s">
        <v>161</v>
      </c>
      <c r="C10" s="63"/>
      <c r="D10" s="63"/>
      <c r="E10" s="63"/>
      <c r="F10" s="63"/>
      <c r="G10" s="64" t="s">
        <v>162</v>
      </c>
      <c r="H10" s="64" t="s">
        <v>53</v>
      </c>
      <c r="I10" s="6"/>
    </row>
    <row r="11" spans="1:9" ht="12.75">
      <c r="A11" s="63"/>
      <c r="B11" s="12" t="s">
        <v>185</v>
      </c>
      <c r="C11" s="12" t="s">
        <v>49</v>
      </c>
      <c r="D11" s="12" t="s">
        <v>163</v>
      </c>
      <c r="E11" s="12" t="s">
        <v>164</v>
      </c>
      <c r="F11" s="12" t="s">
        <v>165</v>
      </c>
      <c r="G11" s="65"/>
      <c r="H11" s="65"/>
      <c r="I11" s="6"/>
    </row>
    <row r="12" spans="1:9" ht="12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6"/>
    </row>
    <row r="13" spans="1:8" ht="44.25" customHeight="1">
      <c r="A13" s="153" t="s">
        <v>166</v>
      </c>
      <c r="B13" s="149">
        <v>1240000</v>
      </c>
      <c r="C13" s="149"/>
      <c r="D13" s="149">
        <v>576317</v>
      </c>
      <c r="E13" s="149">
        <v>1493828</v>
      </c>
      <c r="F13" s="149">
        <f>SUM(B13:E13)</f>
        <v>3310145</v>
      </c>
      <c r="G13" s="149"/>
      <c r="H13" s="149">
        <f>F13</f>
        <v>3310145</v>
      </c>
    </row>
    <row r="14" spans="1:8" ht="44.25" customHeight="1">
      <c r="A14" s="154" t="s">
        <v>167</v>
      </c>
      <c r="B14" s="150"/>
      <c r="C14" s="150"/>
      <c r="D14" s="150"/>
      <c r="E14" s="150"/>
      <c r="F14" s="150"/>
      <c r="G14" s="150"/>
      <c r="H14" s="150"/>
    </row>
    <row r="15" spans="1:8" ht="44.25" customHeight="1">
      <c r="A15" s="154" t="s">
        <v>168</v>
      </c>
      <c r="B15" s="150">
        <f>B13</f>
        <v>1240000</v>
      </c>
      <c r="C15" s="150">
        <f aca="true" t="shared" si="0" ref="C15:H15">C13</f>
        <v>0</v>
      </c>
      <c r="D15" s="150">
        <f t="shared" si="0"/>
        <v>576317</v>
      </c>
      <c r="E15" s="150">
        <f t="shared" si="0"/>
        <v>1493828</v>
      </c>
      <c r="F15" s="150">
        <f t="shared" si="0"/>
        <v>3310145</v>
      </c>
      <c r="G15" s="150"/>
      <c r="H15" s="150">
        <f t="shared" si="0"/>
        <v>3310145</v>
      </c>
    </row>
    <row r="16" spans="1:8" ht="44.25" customHeight="1">
      <c r="A16" s="154" t="s">
        <v>169</v>
      </c>
      <c r="B16" s="150"/>
      <c r="C16" s="150"/>
      <c r="D16" s="150"/>
      <c r="E16" s="150"/>
      <c r="F16" s="150"/>
      <c r="G16" s="150"/>
      <c r="H16" s="150"/>
    </row>
    <row r="17" spans="1:8" ht="44.25" customHeight="1">
      <c r="A17" s="154" t="s">
        <v>170</v>
      </c>
      <c r="B17" s="150"/>
      <c r="C17" s="150"/>
      <c r="D17" s="150"/>
      <c r="E17" s="150"/>
      <c r="F17" s="150"/>
      <c r="G17" s="150"/>
      <c r="H17" s="150"/>
    </row>
    <row r="18" spans="1:8" ht="44.25" customHeight="1">
      <c r="A18" s="154" t="s">
        <v>171</v>
      </c>
      <c r="B18" s="150"/>
      <c r="C18" s="150"/>
      <c r="D18" s="150"/>
      <c r="E18" s="150"/>
      <c r="F18" s="150"/>
      <c r="G18" s="150"/>
      <c r="H18" s="150"/>
    </row>
    <row r="19" spans="1:8" ht="44.25" customHeight="1">
      <c r="A19" s="154" t="s">
        <v>172</v>
      </c>
      <c r="B19" s="150"/>
      <c r="C19" s="150"/>
      <c r="D19" s="150"/>
      <c r="E19" s="150"/>
      <c r="F19" s="150"/>
      <c r="G19" s="150"/>
      <c r="H19" s="150"/>
    </row>
    <row r="20" spans="1:8" ht="44.25" customHeight="1">
      <c r="A20" s="154" t="s">
        <v>173</v>
      </c>
      <c r="B20" s="150"/>
      <c r="C20" s="150"/>
      <c r="D20" s="150"/>
      <c r="E20" s="150"/>
      <c r="F20" s="150"/>
      <c r="G20" s="150"/>
      <c r="H20" s="150"/>
    </row>
    <row r="21" spans="1:8" ht="44.25" customHeight="1">
      <c r="A21" s="154" t="s">
        <v>108</v>
      </c>
      <c r="B21" s="150"/>
      <c r="C21" s="150"/>
      <c r="D21" s="150"/>
      <c r="E21" s="150">
        <v>154127</v>
      </c>
      <c r="F21" s="150">
        <f>E21</f>
        <v>154127</v>
      </c>
      <c r="G21" s="150"/>
      <c r="H21" s="150">
        <f>F21</f>
        <v>154127</v>
      </c>
    </row>
    <row r="22" spans="1:8" ht="44.25" customHeight="1">
      <c r="A22" s="154" t="s">
        <v>174</v>
      </c>
      <c r="B22" s="150"/>
      <c r="C22" s="150"/>
      <c r="D22" s="150"/>
      <c r="E22" s="150">
        <f>E21</f>
        <v>154127</v>
      </c>
      <c r="F22" s="150">
        <f>F21</f>
        <v>154127</v>
      </c>
      <c r="G22" s="150"/>
      <c r="H22" s="150">
        <f>H21</f>
        <v>154127</v>
      </c>
    </row>
    <row r="23" spans="1:8" ht="44.25" customHeight="1">
      <c r="A23" s="154" t="s">
        <v>175</v>
      </c>
      <c r="B23" s="150"/>
      <c r="C23" s="150"/>
      <c r="D23" s="150"/>
      <c r="E23" s="150">
        <v>-290000</v>
      </c>
      <c r="F23" s="150">
        <f>E23</f>
        <v>-290000</v>
      </c>
      <c r="G23" s="150"/>
      <c r="H23" s="150">
        <f>F23</f>
        <v>-290000</v>
      </c>
    </row>
    <row r="24" spans="1:8" ht="44.25" customHeight="1">
      <c r="A24" s="154" t="s">
        <v>176</v>
      </c>
      <c r="B24" s="150"/>
      <c r="C24" s="150"/>
      <c r="D24" s="150"/>
      <c r="E24" s="150"/>
      <c r="F24" s="150"/>
      <c r="G24" s="150"/>
      <c r="H24" s="150"/>
    </row>
    <row r="25" spans="1:8" ht="44.25" customHeight="1">
      <c r="A25" s="154" t="s">
        <v>177</v>
      </c>
      <c r="B25" s="150">
        <v>90000</v>
      </c>
      <c r="C25" s="150"/>
      <c r="D25" s="150"/>
      <c r="E25" s="150"/>
      <c r="F25" s="150">
        <f>B25</f>
        <v>90000</v>
      </c>
      <c r="G25" s="150"/>
      <c r="H25" s="150">
        <f>F25</f>
        <v>90000</v>
      </c>
    </row>
    <row r="26" spans="1:8" ht="44.25" customHeight="1">
      <c r="A26" s="154" t="s">
        <v>178</v>
      </c>
      <c r="B26" s="150"/>
      <c r="C26" s="151">
        <f>C28+C29</f>
        <v>0</v>
      </c>
      <c r="D26" s="151">
        <f>D28+D29</f>
        <v>12790</v>
      </c>
      <c r="E26" s="151">
        <f>E28+E29+E30</f>
        <v>4430</v>
      </c>
      <c r="F26" s="150">
        <f>SUM(C26:E26)</f>
        <v>17220</v>
      </c>
      <c r="G26" s="150"/>
      <c r="H26" s="150">
        <f>F26</f>
        <v>17220</v>
      </c>
    </row>
    <row r="27" spans="1:8" ht="44.25" customHeight="1">
      <c r="A27" s="154" t="s">
        <v>52</v>
      </c>
      <c r="B27" s="152"/>
      <c r="C27" s="152"/>
      <c r="D27" s="152"/>
      <c r="E27" s="152"/>
      <c r="F27" s="152"/>
      <c r="G27" s="152"/>
      <c r="H27" s="152"/>
    </row>
    <row r="28" spans="1:8" ht="44.25" customHeight="1">
      <c r="A28" s="154" t="s">
        <v>179</v>
      </c>
      <c r="B28" s="150"/>
      <c r="C28" s="150"/>
      <c r="D28" s="150">
        <v>12790</v>
      </c>
      <c r="E28" s="150">
        <v>4430</v>
      </c>
      <c r="F28" s="150">
        <f>D28+E28</f>
        <v>17220</v>
      </c>
      <c r="G28" s="150"/>
      <c r="H28" s="150">
        <f>F28</f>
        <v>17220</v>
      </c>
    </row>
    <row r="29" spans="1:8" ht="44.25" customHeight="1">
      <c r="A29" s="154" t="s">
        <v>180</v>
      </c>
      <c r="B29" s="150"/>
      <c r="C29" s="150"/>
      <c r="D29" s="150"/>
      <c r="E29" s="150"/>
      <c r="F29" s="150">
        <v>0</v>
      </c>
      <c r="G29" s="150"/>
      <c r="H29" s="150">
        <v>0</v>
      </c>
    </row>
    <row r="30" spans="1:8" ht="44.25" customHeight="1">
      <c r="A30" s="154" t="s">
        <v>181</v>
      </c>
      <c r="B30" s="150"/>
      <c r="C30" s="150"/>
      <c r="D30" s="150"/>
      <c r="E30" s="150"/>
      <c r="F30" s="150">
        <f>E30</f>
        <v>0</v>
      </c>
      <c r="G30" s="150"/>
      <c r="H30" s="150">
        <f>F30</f>
        <v>0</v>
      </c>
    </row>
    <row r="31" spans="1:8" ht="44.25" customHeight="1">
      <c r="A31" s="154" t="s">
        <v>182</v>
      </c>
      <c r="B31" s="151">
        <f>B25+B15</f>
        <v>1330000</v>
      </c>
      <c r="C31" s="151">
        <f>C26+C15</f>
        <v>0</v>
      </c>
      <c r="D31" s="151">
        <f>D26+D15</f>
        <v>589107</v>
      </c>
      <c r="E31" s="151">
        <f>E26+E21+E15+E23</f>
        <v>1362385</v>
      </c>
      <c r="F31" s="151">
        <f>F15+F21+F25+F26+F23</f>
        <v>3281492</v>
      </c>
      <c r="G31" s="151"/>
      <c r="H31" s="151">
        <f>H21+H15+H25+H26+H23</f>
        <v>3281492</v>
      </c>
    </row>
    <row r="32" spans="1:8" ht="44.25" customHeight="1">
      <c r="A32" s="154" t="s">
        <v>167</v>
      </c>
      <c r="B32" s="150"/>
      <c r="C32" s="150"/>
      <c r="D32" s="150"/>
      <c r="E32" s="150"/>
      <c r="F32" s="150"/>
      <c r="G32" s="150"/>
      <c r="H32" s="150"/>
    </row>
    <row r="33" spans="1:8" ht="44.25" customHeight="1">
      <c r="A33" s="154" t="s">
        <v>183</v>
      </c>
      <c r="B33" s="151">
        <f>B31</f>
        <v>1330000</v>
      </c>
      <c r="C33" s="151">
        <f>C31</f>
        <v>0</v>
      </c>
      <c r="D33" s="151">
        <f>D31</f>
        <v>589107</v>
      </c>
      <c r="E33" s="151">
        <f>E31</f>
        <v>1362385</v>
      </c>
      <c r="F33" s="151">
        <f>F31</f>
        <v>3281492</v>
      </c>
      <c r="G33" s="151"/>
      <c r="H33" s="151">
        <f>H31</f>
        <v>3281492</v>
      </c>
    </row>
    <row r="34" spans="1:8" ht="44.25" customHeight="1">
      <c r="A34" s="154" t="s">
        <v>169</v>
      </c>
      <c r="B34" s="150"/>
      <c r="C34" s="150"/>
      <c r="D34" s="150"/>
      <c r="E34" s="150"/>
      <c r="F34" s="150"/>
      <c r="G34" s="150"/>
      <c r="H34" s="150"/>
    </row>
    <row r="35" spans="1:8" ht="44.25" customHeight="1">
      <c r="A35" s="154" t="s">
        <v>170</v>
      </c>
      <c r="B35" s="150"/>
      <c r="C35" s="150"/>
      <c r="D35" s="150"/>
      <c r="E35" s="150"/>
      <c r="F35" s="150"/>
      <c r="G35" s="150"/>
      <c r="H35" s="150"/>
    </row>
    <row r="36" spans="1:8" ht="44.25" customHeight="1">
      <c r="A36" s="154" t="s">
        <v>171</v>
      </c>
      <c r="B36" s="150"/>
      <c r="C36" s="150"/>
      <c r="D36" s="150"/>
      <c r="E36" s="150"/>
      <c r="F36" s="150"/>
      <c r="G36" s="150"/>
      <c r="H36" s="150"/>
    </row>
    <row r="37" spans="1:8" ht="44.25" customHeight="1">
      <c r="A37" s="154" t="s">
        <v>172</v>
      </c>
      <c r="B37" s="150"/>
      <c r="C37" s="150"/>
      <c r="D37" s="150"/>
      <c r="E37" s="150"/>
      <c r="F37" s="150"/>
      <c r="G37" s="150"/>
      <c r="H37" s="150"/>
    </row>
    <row r="38" spans="1:8" ht="44.25" customHeight="1">
      <c r="A38" s="154" t="s">
        <v>173</v>
      </c>
      <c r="B38" s="150"/>
      <c r="C38" s="150"/>
      <c r="D38" s="150"/>
      <c r="E38" s="150"/>
      <c r="F38" s="150"/>
      <c r="G38" s="150"/>
      <c r="H38" s="150"/>
    </row>
    <row r="39" spans="1:8" ht="44.25" customHeight="1">
      <c r="A39" s="154" t="s">
        <v>108</v>
      </c>
      <c r="B39" s="150"/>
      <c r="C39" s="150"/>
      <c r="D39" s="150"/>
      <c r="E39" s="150">
        <f>'ф1'!C72</f>
        <v>162395</v>
      </c>
      <c r="F39" s="150">
        <f>E39</f>
        <v>162395</v>
      </c>
      <c r="G39" s="150"/>
      <c r="H39" s="150">
        <f>F39</f>
        <v>162395</v>
      </c>
    </row>
    <row r="40" spans="1:8" ht="44.25" customHeight="1">
      <c r="A40" s="154" t="s">
        <v>174</v>
      </c>
      <c r="B40" s="150"/>
      <c r="C40" s="150"/>
      <c r="D40" s="150"/>
      <c r="E40" s="150">
        <f>E39</f>
        <v>162395</v>
      </c>
      <c r="F40" s="150">
        <f>F39</f>
        <v>162395</v>
      </c>
      <c r="G40" s="150"/>
      <c r="H40" s="150">
        <f>H39</f>
        <v>162395</v>
      </c>
    </row>
    <row r="41" spans="1:8" ht="44.25" customHeight="1">
      <c r="A41" s="154" t="s">
        <v>175</v>
      </c>
      <c r="B41" s="150"/>
      <c r="C41" s="150"/>
      <c r="D41" s="150"/>
      <c r="E41" s="150"/>
      <c r="F41" s="150"/>
      <c r="G41" s="150"/>
      <c r="H41" s="150"/>
    </row>
    <row r="42" spans="1:8" ht="44.25" customHeight="1">
      <c r="A42" s="154" t="s">
        <v>176</v>
      </c>
      <c r="B42" s="150"/>
      <c r="C42" s="150"/>
      <c r="D42" s="150"/>
      <c r="E42" s="150"/>
      <c r="F42" s="150"/>
      <c r="G42" s="150"/>
      <c r="H42" s="150"/>
    </row>
    <row r="43" spans="1:8" ht="44.25" customHeight="1">
      <c r="A43" s="154" t="s">
        <v>177</v>
      </c>
      <c r="B43" s="150">
        <v>300000</v>
      </c>
      <c r="C43" s="150"/>
      <c r="D43" s="150"/>
      <c r="E43" s="150"/>
      <c r="F43" s="150">
        <f>B43</f>
        <v>300000</v>
      </c>
      <c r="G43" s="150"/>
      <c r="H43" s="150">
        <f aca="true" t="shared" si="1" ref="H43:H48">F43</f>
        <v>300000</v>
      </c>
    </row>
    <row r="44" spans="1:8" ht="44.25" customHeight="1">
      <c r="A44" s="154" t="s">
        <v>178</v>
      </c>
      <c r="B44" s="150"/>
      <c r="C44" s="151">
        <f>C47</f>
        <v>24040</v>
      </c>
      <c r="D44" s="151">
        <f>D46</f>
        <v>0</v>
      </c>
      <c r="E44" s="151">
        <f>E46+E47+E48</f>
        <v>-24040</v>
      </c>
      <c r="F44" s="151">
        <f>C44+B44+D44+E44</f>
        <v>0</v>
      </c>
      <c r="G44" s="151"/>
      <c r="H44" s="151">
        <f t="shared" si="1"/>
        <v>0</v>
      </c>
    </row>
    <row r="45" spans="1:8" ht="44.25" customHeight="1">
      <c r="A45" s="154" t="s">
        <v>52</v>
      </c>
      <c r="B45" s="152"/>
      <c r="C45" s="152"/>
      <c r="D45" s="152"/>
      <c r="E45" s="152"/>
      <c r="F45" s="152"/>
      <c r="G45" s="152"/>
      <c r="H45" s="150">
        <f t="shared" si="1"/>
        <v>0</v>
      </c>
    </row>
    <row r="46" spans="1:8" ht="44.25" customHeight="1">
      <c r="A46" s="154" t="s">
        <v>179</v>
      </c>
      <c r="B46" s="150"/>
      <c r="C46" s="150"/>
      <c r="D46" s="150"/>
      <c r="E46" s="150"/>
      <c r="F46" s="150">
        <f>E46+D46+C46+B46</f>
        <v>0</v>
      </c>
      <c r="G46" s="150"/>
      <c r="H46" s="150">
        <f t="shared" si="1"/>
        <v>0</v>
      </c>
    </row>
    <row r="47" spans="1:8" ht="44.25" customHeight="1">
      <c r="A47" s="154" t="s">
        <v>180</v>
      </c>
      <c r="B47" s="150"/>
      <c r="C47" s="150">
        <f>'ф1'!C67</f>
        <v>24040</v>
      </c>
      <c r="D47" s="150"/>
      <c r="E47" s="150">
        <f>-C47</f>
        <v>-24040</v>
      </c>
      <c r="F47" s="150">
        <f>E47+D47+C47+B47</f>
        <v>0</v>
      </c>
      <c r="G47" s="150"/>
      <c r="H47" s="150">
        <f t="shared" si="1"/>
        <v>0</v>
      </c>
    </row>
    <row r="48" spans="1:8" ht="44.25" customHeight="1">
      <c r="A48" s="154" t="s">
        <v>181</v>
      </c>
      <c r="B48" s="150"/>
      <c r="C48" s="150"/>
      <c r="D48" s="150"/>
      <c r="E48" s="150"/>
      <c r="F48" s="150">
        <f>E48+D48+C48+B48</f>
        <v>0</v>
      </c>
      <c r="G48" s="150"/>
      <c r="H48" s="150">
        <f t="shared" si="1"/>
        <v>0</v>
      </c>
    </row>
    <row r="49" spans="1:8" ht="44.25" customHeight="1">
      <c r="A49" s="154" t="s">
        <v>184</v>
      </c>
      <c r="B49" s="151">
        <f>B33+B43</f>
        <v>1630000</v>
      </c>
      <c r="C49" s="151">
        <f>C44+C33</f>
        <v>24040</v>
      </c>
      <c r="D49" s="151">
        <f>D44+D33</f>
        <v>589107</v>
      </c>
      <c r="E49" s="151">
        <f>E44+E39+E33</f>
        <v>1500740</v>
      </c>
      <c r="F49" s="151">
        <f>F44+F39+F33+F43</f>
        <v>3743887</v>
      </c>
      <c r="G49" s="151"/>
      <c r="H49" s="151">
        <f>H33+H39+H44+H43</f>
        <v>3743887</v>
      </c>
    </row>
    <row r="50" spans="2:8" ht="12.75">
      <c r="B50" s="10"/>
      <c r="C50" s="10"/>
      <c r="D50" s="10"/>
      <c r="E50" s="10"/>
      <c r="F50" s="10"/>
      <c r="H50" s="10"/>
    </row>
    <row r="51" spans="1:8" ht="12.75">
      <c r="A51" s="7"/>
      <c r="B51" s="11"/>
      <c r="C51" s="6"/>
      <c r="D51" s="6"/>
      <c r="E51" s="6"/>
      <c r="F51" s="6"/>
      <c r="G51" s="6"/>
      <c r="H51" s="6"/>
    </row>
    <row r="52" s="4" customFormat="1" ht="15.75">
      <c r="A52" s="4" t="s">
        <v>281</v>
      </c>
    </row>
    <row r="53" spans="1:4" s="5" customFormat="1" ht="15.75">
      <c r="A53" s="4"/>
      <c r="B53" s="4"/>
      <c r="C53" s="4"/>
      <c r="D53" s="4"/>
    </row>
    <row r="54" spans="1:4" s="5" customFormat="1" ht="15.75">
      <c r="A54" s="4" t="s">
        <v>112</v>
      </c>
      <c r="B54" s="4"/>
      <c r="C54" s="4"/>
      <c r="D54" s="4"/>
    </row>
    <row r="55" spans="1:4" s="5" customFormat="1" ht="15.75">
      <c r="A55" s="4"/>
      <c r="B55" s="4"/>
      <c r="C55" s="4"/>
      <c r="D55" s="4"/>
    </row>
    <row r="56" spans="1:4" s="5" customFormat="1" ht="15.75">
      <c r="A56" s="4" t="s">
        <v>113</v>
      </c>
      <c r="B56" s="4"/>
      <c r="C56" s="4"/>
      <c r="D56" s="4"/>
    </row>
    <row r="57" spans="1:4" s="5" customFormat="1" ht="15.75">
      <c r="A57" s="4"/>
      <c r="B57" s="4"/>
      <c r="C57" s="4"/>
      <c r="D57" s="4"/>
    </row>
    <row r="58" spans="1:4" s="5" customFormat="1" ht="15.75">
      <c r="A58" s="4" t="s">
        <v>55</v>
      </c>
      <c r="B58" s="4"/>
      <c r="C58" s="4"/>
      <c r="D58" s="4"/>
    </row>
    <row r="59" spans="1:4" s="5" customFormat="1" ht="15.75">
      <c r="A59" s="4"/>
      <c r="B59" s="4"/>
      <c r="C59" s="4"/>
      <c r="D59" s="4"/>
    </row>
    <row r="60" spans="1:4" s="5" customFormat="1" ht="15.75">
      <c r="A60" s="4" t="s">
        <v>2</v>
      </c>
      <c r="B60" s="4"/>
      <c r="C60" s="4"/>
      <c r="D60" s="4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</sheetData>
  <sheetProtection/>
  <mergeCells count="9">
    <mergeCell ref="A10:A11"/>
    <mergeCell ref="B10:F10"/>
    <mergeCell ref="G10:G11"/>
    <mergeCell ref="H10:H11"/>
    <mergeCell ref="A4:H4"/>
    <mergeCell ref="A5:H5"/>
    <mergeCell ref="A6:H6"/>
    <mergeCell ref="A7:H7"/>
    <mergeCell ref="G9:H9"/>
  </mergeCells>
  <printOptions/>
  <pageMargins left="0.7086614173228347" right="0.7086614173228347" top="0.7480314960629921" bottom="0.7480314960629921" header="0.31496062992125984" footer="0.31496062992125984"/>
  <pageSetup orientation="landscape" paperSize="9" scale="46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2017-07-17T05:39:23Z</cp:lastPrinted>
  <dcterms:created xsi:type="dcterms:W3CDTF">2007-10-15T08:13:10Z</dcterms:created>
  <dcterms:modified xsi:type="dcterms:W3CDTF">2017-07-17T05:41:20Z</dcterms:modified>
  <cp:category/>
  <cp:version/>
  <cp:contentType/>
  <cp:contentStatus/>
</cp:coreProperties>
</file>