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_MAIN__">'ф1'!$A$1:$D$89</definedName>
    <definedName name="__RECORDS__">'ф1'!$A$12:$D$75</definedName>
    <definedName name="_xlnm.Print_Area" localSheetId="2">'ф3'!$A$1:$E$77</definedName>
  </definedNames>
  <calcPr fullCalcOnLoad="1"/>
</workbook>
</file>

<file path=xl/sharedStrings.xml><?xml version="1.0" encoding="utf-8"?>
<sst xmlns="http://schemas.openxmlformats.org/spreadsheetml/2006/main" count="348" uniqueCount="288">
  <si>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</si>
  <si>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</si>
  <si>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</si>
  <si>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</si>
  <si>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</si>
  <si>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</si>
  <si>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</si>
  <si>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</si>
  <si>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</si>
  <si>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</si>
  <si>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Активы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</si>
  <si>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</si>
  <si>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</si>
  <si>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</si>
  <si>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</si>
  <si>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</si>
  <si>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</si>
  <si>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</si>
  <si>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</si>
  <si>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</si>
  <si>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</si>
  <si>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</si>
  <si>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</si>
  <si>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</si>
  <si>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</si>
  <si>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</si>
  <si>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</si>
  <si>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</si>
  <si>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</si>
  <si>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</si>
  <si>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</si>
  <si>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</si>
  <si>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</si>
  <si>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</si>
  <si>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</si>
  <si>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</si>
  <si>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</si>
  <si>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</si>
  <si>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</si>
  <si>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</si>
  <si>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</si>
  <si>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</si>
  <si>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</si>
  <si>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</si>
  <si>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</si>
  <si>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</si>
  <si>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</si>
  <si>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</si>
  <si>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Капитал</t>
  </si>
  <si>
    <t>Уставный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</si>
  <si>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</si>
  <si>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</si>
  <si>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</si>
  <si>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в том числе:</t>
  </si>
  <si>
    <t>Итого капитал</t>
  </si>
  <si>
    <t>Итого капитал и обязательства</t>
  </si>
  <si>
    <t>Телефон:8(7272)44-33-44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</si>
  <si>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</si>
  <si>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</si>
  <si>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</si>
  <si>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</si>
  <si>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</si>
  <si>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</si>
  <si>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</si>
  <si>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</si>
  <si>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</si>
  <si>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</si>
  <si>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</si>
  <si>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</si>
  <si>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</si>
  <si>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</si>
  <si>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</si>
  <si>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</si>
  <si>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</si>
  <si>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</si>
  <si>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</si>
  <si>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</si>
  <si>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</si>
  <si>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</si>
  <si>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</si>
  <si>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от операций с аффинированными драгоценными металлами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</si>
  <si>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</si>
  <si>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</si>
  <si>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</si>
  <si>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</si>
  <si>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</si>
  <si>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</si>
  <si>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</si>
  <si>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</si>
  <si>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</si>
  <si>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</si>
  <si>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</si>
  <si>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</si>
  <si>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</si>
  <si>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</si>
  <si>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</si>
  <si>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</si>
  <si>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</si>
  <si>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</si>
  <si>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</si>
  <si>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</si>
  <si>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</si>
  <si>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>Расходы по выплате комиссионного вознаграждения по страховой деятельности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</si>
  <si>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</si>
  <si>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</si>
  <si>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</si>
  <si>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</si>
  <si>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расходы по текущей аренде</t>
  </si>
  <si>
    <t>Итого расходов</t>
  </si>
  <si>
    <t>Прибыль (убыток) за период</t>
  </si>
  <si>
    <t>Прибыль (убыток) от прекращенной деятельности</t>
  </si>
  <si>
    <t>Корпоративный подоходный налог</t>
  </si>
  <si>
    <t>от основной деятельности</t>
  </si>
  <si>
    <t>Главный бухгалтер _____________________ Агибаева Д.К.</t>
  </si>
  <si>
    <t>Исполнитель __________________Агибаева Д.К.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</si>
  <si>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</si>
  <si>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</si>
  <si>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</si>
  <si>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</si>
  <si>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</si>
  <si>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</si>
  <si>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</si>
  <si>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</si>
  <si>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</si>
  <si>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</si>
  <si>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</si>
  <si>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</si>
  <si>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</si>
  <si>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</si>
  <si>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</si>
  <si>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</si>
  <si>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</si>
  <si>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</si>
  <si>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</si>
  <si>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</si>
  <si>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</si>
  <si>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</si>
  <si>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</si>
  <si>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</si>
  <si>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</si>
  <si>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</si>
  <si>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</si>
  <si>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</si>
  <si>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</si>
  <si>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</si>
  <si>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</si>
  <si>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</si>
  <si>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</si>
  <si>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</si>
  <si>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</si>
  <si>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</si>
  <si>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</si>
  <si>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</si>
  <si>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</si>
  <si>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</si>
  <si>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</si>
  <si>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</si>
  <si>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</si>
  <si>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</si>
  <si>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</si>
  <si>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</si>
  <si>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</si>
  <si>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</si>
  <si>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</si>
  <si>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</si>
  <si>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</si>
  <si>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</si>
  <si>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</si>
  <si>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</si>
  <si>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</si>
  <si>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</si>
  <si>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</si>
  <si>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</si>
  <si>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</si>
  <si>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</si>
  <si>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</si>
  <si>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</si>
  <si>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</si>
  <si>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</si>
  <si>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</si>
  <si>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</si>
  <si>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</si>
  <si>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</si>
  <si>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</si>
  <si>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</si>
  <si>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</si>
  <si>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</si>
  <si>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</si>
  <si>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</si>
  <si>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</si>
  <si>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Уставный капитал</t>
  </si>
  <si>
    <t>Первый руководитель (на период его отсутствия - лицо, его замещающее)  ______________________ Бегимбетов Е.Н.</t>
  </si>
  <si>
    <t>АО "СК Amanat"</t>
  </si>
  <si>
    <t>7809</t>
  </si>
  <si>
    <t>по состоянию на "1" апреля 2017 года</t>
  </si>
  <si>
    <t>Денежные средства и эквиваленты денежных средств</t>
  </si>
  <si>
    <t>Операции "обратное РЕПО"</t>
  </si>
  <si>
    <t>Производные финансовые инструменты</t>
  </si>
  <si>
    <t>Активы перестрахования по не 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</si>
  <si>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</si>
  <si>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14</t>
  </si>
  <si>
    <t>Запасы</t>
  </si>
  <si>
    <t>ИТОГО АКТИВЫ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</si>
  <si>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</si>
  <si>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</si>
  <si>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Операции "РЕПО"</t>
  </si>
  <si>
    <t>ИТОГО ОБЯЗАТЕЛЬСТВА</t>
  </si>
  <si>
    <t>49</t>
  </si>
  <si>
    <t>Изъятый капитал  (взносы учредителей)</t>
  </si>
  <si>
    <t>50</t>
  </si>
  <si>
    <t xml:space="preserve">Резервный капитал </t>
  </si>
  <si>
    <t>51</t>
  </si>
  <si>
    <t>Премии (дополнительно оплаченный капитал)</t>
  </si>
  <si>
    <t>52</t>
  </si>
  <si>
    <t>53</t>
  </si>
  <si>
    <t>54</t>
  </si>
  <si>
    <t>55</t>
  </si>
  <si>
    <t xml:space="preserve">Нераспределенная прибыль (непокрытый убыток): </t>
  </si>
  <si>
    <t>56</t>
  </si>
  <si>
    <t xml:space="preserve"> предыдущих лет</t>
  </si>
  <si>
    <t>56.1</t>
  </si>
  <si>
    <t xml:space="preserve">отчетного периода </t>
  </si>
  <si>
    <t>56.2</t>
  </si>
  <si>
    <t>ИТОГО КАПИТАЛ</t>
  </si>
  <si>
    <t>57</t>
  </si>
  <si>
    <t>Доходы (расходы) по операциям с финансовыми активами (нетто):</t>
  </si>
  <si>
    <t>доходы (расходы) от купли/продажи ценных бумаг (нетто)</t>
  </si>
  <si>
    <t>доходы (расходы) от операции "Репо" (нетто)</t>
  </si>
  <si>
    <t>доходы (расходы) от операций с производными  финансовыми инструментами</t>
  </si>
  <si>
    <t>Доходы (расходы) от переоценки (нетто):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</si>
  <si>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</si>
  <si>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</si>
  <si>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производных  финансовых инструментов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</si>
  <si>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</si>
  <si>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</si>
  <si>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</si>
  <si>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</si>
  <si>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</si>
  <si>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</si>
  <si>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</si>
  <si>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</si>
  <si>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Изменение активов перестрахования по непроизошедшим убыткам по договорам страхования (перестрахования) жизни   </t>
  </si>
  <si>
    <t>26</t>
  </si>
  <si>
    <t>27</t>
  </si>
  <si>
    <t>28</t>
  </si>
  <si>
    <t>29</t>
  </si>
  <si>
    <t xml:space="preserve">Изменение активов перестрахования по произошедшим, но незаявленным убыткам </t>
  </si>
  <si>
    <t>30</t>
  </si>
  <si>
    <t>31</t>
  </si>
  <si>
    <t xml:space="preserve">Изменение активов перестрахования по заявленным, но неурегулированным убыткам    </t>
  </si>
  <si>
    <t>32</t>
  </si>
  <si>
    <t>33</t>
  </si>
  <si>
    <t>Расходы, связанные с расторжением договора страхования</t>
  </si>
  <si>
    <t>34</t>
  </si>
  <si>
    <t xml:space="preserve">Расходы, связанные с выплатой вознаграждения </t>
  </si>
  <si>
    <t>35</t>
  </si>
  <si>
    <t>35,1</t>
  </si>
  <si>
    <t>36</t>
  </si>
  <si>
    <t>37</t>
  </si>
  <si>
    <t>38</t>
  </si>
  <si>
    <t xml:space="preserve">Общие и административные расходы </t>
  </si>
  <si>
    <t>39</t>
  </si>
  <si>
    <t xml:space="preserve">расходы на оплату труда и командировочные </t>
  </si>
  <si>
    <t>39,1</t>
  </si>
  <si>
    <t>текущие налоги и другие обязательные платежи в бюджет за исключением корпоративного подоходного налога</t>
  </si>
  <si>
    <t>39,2</t>
  </si>
  <si>
    <t>39,3</t>
  </si>
  <si>
    <t>40</t>
  </si>
  <si>
    <t xml:space="preserve">Прочие расходы </t>
  </si>
  <si>
    <t>41</t>
  </si>
  <si>
    <t xml:space="preserve">Чистая прибыль (убыток) до уплаты корпоративного подоходного налога </t>
  </si>
  <si>
    <t xml:space="preserve"> от иной деятельности</t>
  </si>
  <si>
    <t>Итого Чистая прибыль (убыток) после уплаты налогов</t>
  </si>
  <si>
    <t>доходы начисленные в виде вознаграждения к получению</t>
  </si>
  <si>
    <t>расходы на выплату вознаграждения</t>
  </si>
  <si>
    <t>11-1</t>
  </si>
  <si>
    <t xml:space="preserve">Увеличение (уменьшение) суммы резерва незаработанной премии </t>
  </si>
  <si>
    <t xml:space="preserve">Увеличение (уменьшение) суммы резерва не произошедших убытков по договорам страхования (перестрахования) жизни </t>
  </si>
  <si>
    <t xml:space="preserve">Увеличение (уменьшение) суммы резерва не произошедших убытков по договорам аннуитета </t>
  </si>
  <si>
    <t xml:space="preserve">Увеличение (уменьшение) суммы резерва произошедших, но незаявленных убытков </t>
  </si>
  <si>
    <t xml:space="preserve">Увеличение (уменьшение) суммы резерва заявленных, но неурегулированных убытков </t>
  </si>
  <si>
    <t xml:space="preserve">Увеличение (уменьшение) суммы дополнительных резервов </t>
  </si>
  <si>
    <t xml:space="preserve">Уплаченный корпоративный подоходный налог </t>
  </si>
  <si>
    <t xml:space="preserve">Покупка (продажа) ценных бумаг, удерживаемых до погашения </t>
  </si>
  <si>
    <t>Инвестиции  в капитал других юридических лиц</t>
  </si>
  <si>
    <t>Изъятие акций</t>
  </si>
  <si>
    <t xml:space="preserve">Остаток денег и денежных эквивалентов на конец отчетного периода </t>
  </si>
  <si>
    <t>744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</si>
</sst>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О\с\н\о\в\н\о\й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center" vertical="top"/>
      <protection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54" applyNumberFormat="1" applyFont="1" applyFill="1" applyBorder="1" applyAlignment="1" applyProtection="1">
      <alignment horizontal="center" vertical="center"/>
      <protection locked="0"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3" fontId="6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/>
    </xf>
    <xf numFmtId="3" fontId="2" fillId="33" borderId="10" xfId="0" applyNumberFormat="1" applyFont="1" applyFill="1" applyBorder="1" applyAlignment="1">
      <alignment horizontal="center" vertical="top"/>
    </xf>
    <xf numFmtId="3" fontId="7" fillId="33" borderId="10" xfId="0" applyNumberFormat="1" applyFont="1" applyFill="1" applyBorder="1" applyAlignment="1" applyProtection="1">
      <alignment horizontal="center" vertical="top"/>
      <protection/>
    </xf>
    <xf numFmtId="3" fontId="2" fillId="33" borderId="10" xfId="56" applyNumberFormat="1" applyFont="1" applyFill="1" applyBorder="1" applyAlignment="1" applyProtection="1">
      <alignment horizontal="center" vertical="top"/>
      <protection locked="0"/>
    </xf>
    <xf numFmtId="3" fontId="6" fillId="33" borderId="10" xfId="56" applyNumberFormat="1" applyFont="1" applyFill="1" applyBorder="1" applyAlignment="1" applyProtection="1">
      <alignment horizontal="center" vertical="top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center" wrapText="1"/>
    </xf>
    <xf numFmtId="0" fontId="2" fillId="33" borderId="10" xfId="55" applyFont="1" applyFill="1" applyBorder="1" applyAlignment="1">
      <alignment vertical="top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/>
    </xf>
    <xf numFmtId="0" fontId="2" fillId="33" borderId="10" xfId="56" applyFont="1" applyFill="1" applyBorder="1" applyAlignment="1">
      <alignment vertical="top"/>
      <protection/>
    </xf>
    <xf numFmtId="0" fontId="2" fillId="33" borderId="13" xfId="0" applyFont="1" applyFill="1" applyBorder="1" applyAlignment="1">
      <alignment horizontal="center" vertical="top"/>
    </xf>
    <xf numFmtId="0" fontId="2" fillId="33" borderId="10" xfId="55" applyFont="1" applyFill="1" applyBorder="1" applyAlignment="1">
      <alignment horizontal="left" vertical="top"/>
      <protection/>
    </xf>
    <xf numFmtId="0" fontId="2" fillId="33" borderId="10" xfId="56" applyFont="1" applyFill="1" applyBorder="1">
      <alignment/>
      <protection/>
    </xf>
    <xf numFmtId="0" fontId="6" fillId="33" borderId="10" xfId="56" applyFont="1" applyFill="1" applyBorder="1">
      <alignment/>
      <protection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2" fillId="33" borderId="12" xfId="55" applyFont="1" applyFill="1" applyBorder="1" applyAlignment="1">
      <alignment vertical="top"/>
      <protection/>
    </xf>
    <xf numFmtId="0" fontId="2" fillId="33" borderId="12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left" vertical="top" indent="1"/>
    </xf>
    <xf numFmtId="49" fontId="2" fillId="33" borderId="14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indent="1"/>
    </xf>
    <xf numFmtId="0" fontId="2" fillId="33" borderId="10" xfId="55" applyFont="1" applyFill="1" applyBorder="1" applyAlignment="1">
      <alignment horizontal="left" vertical="top" indent="1"/>
      <protection/>
    </xf>
    <xf numFmtId="0" fontId="2" fillId="33" borderId="10" xfId="55" applyFont="1" applyFill="1" applyBorder="1" applyAlignment="1">
      <alignment horizontal="left" vertical="top" wrapText="1" indent="1"/>
      <protection/>
    </xf>
    <xf numFmtId="0" fontId="6" fillId="33" borderId="10" xfId="0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horizontal="center" vertical="top"/>
    </xf>
    <xf numFmtId="49" fontId="2" fillId="33" borderId="13" xfId="55" applyNumberFormat="1" applyFont="1" applyFill="1" applyBorder="1" applyAlignment="1">
      <alignment horizontal="center" vertical="top"/>
      <protection/>
    </xf>
    <xf numFmtId="0" fontId="2" fillId="33" borderId="10" xfId="55" applyFont="1" applyFill="1" applyBorder="1" applyAlignment="1">
      <alignment vertical="top" wrapText="1"/>
      <protection/>
    </xf>
    <xf numFmtId="49" fontId="11" fillId="33" borderId="13" xfId="55" applyNumberFormat="1" applyFont="1" applyFill="1" applyBorder="1" applyAlignment="1">
      <alignment horizontal="center" vertical="top"/>
      <protection/>
    </xf>
    <xf numFmtId="0" fontId="2" fillId="33" borderId="10" xfId="55" applyFont="1" applyFill="1" applyBorder="1" applyAlignment="1">
      <alignment horizontal="center" vertical="top"/>
      <protection/>
    </xf>
    <xf numFmtId="0" fontId="6" fillId="33" borderId="10" xfId="55" applyFont="1" applyFill="1" applyBorder="1" applyAlignment="1">
      <alignment vertical="top"/>
      <protection/>
    </xf>
    <xf numFmtId="0" fontId="2" fillId="33" borderId="10" xfId="55" applyFont="1" applyFill="1" applyBorder="1" applyAlignment="1">
      <alignment horizontal="center" vertical="top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9" fillId="33" borderId="1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 applyProtection="1">
      <alignment vertical="top" wrapText="1"/>
      <protection/>
    </xf>
    <xf numFmtId="0" fontId="7" fillId="33" borderId="13" xfId="0" applyFont="1" applyFill="1" applyBorder="1" applyAlignment="1" applyProtection="1">
      <alignment horizontal="center" vertical="top"/>
      <protection/>
    </xf>
    <xf numFmtId="0" fontId="9" fillId="33" borderId="13" xfId="0" applyFont="1" applyFill="1" applyBorder="1" applyAlignment="1" applyProtection="1">
      <alignment horizontal="center" vertical="top"/>
      <protection/>
    </xf>
    <xf numFmtId="0" fontId="2" fillId="33" borderId="13" xfId="0" applyFont="1" applyFill="1" applyBorder="1" applyAlignment="1" applyProtection="1">
      <alignment horizontal="center" vertical="top"/>
      <protection/>
    </xf>
    <xf numFmtId="164" fontId="2" fillId="33" borderId="10" xfId="53" applyNumberFormat="1" applyFont="1" applyFill="1" applyBorder="1" applyAlignment="1" applyProtection="1">
      <alignment horizontal="left" vertical="top" wrapText="1"/>
      <protection locked="0"/>
    </xf>
    <xf numFmtId="49" fontId="2" fillId="33" borderId="13" xfId="0" applyNumberFormat="1" applyFont="1" applyFill="1" applyBorder="1" applyAlignment="1" applyProtection="1">
      <alignment horizontal="center" vertical="top"/>
      <protection/>
    </xf>
    <xf numFmtId="0" fontId="9" fillId="33" borderId="14" xfId="0" applyFont="1" applyFill="1" applyBorder="1" applyAlignment="1" applyProtection="1">
      <alignment vertical="top" wrapText="1"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33" borderId="10" xfId="0" applyFont="1" applyFill="1" applyBorder="1" applyAlignment="1" applyProtection="1">
      <alignment horizontal="center" vertical="top"/>
      <protection/>
    </xf>
    <xf numFmtId="0" fontId="2" fillId="33" borderId="10" xfId="56" applyFont="1" applyFill="1" applyBorder="1" applyAlignment="1" applyProtection="1">
      <alignment horizontal="center" vertical="top"/>
      <protection/>
    </xf>
    <xf numFmtId="0" fontId="6" fillId="33" borderId="15" xfId="56" applyFont="1" applyFill="1" applyBorder="1" applyAlignment="1" applyProtection="1">
      <alignment horizontal="left" vertical="top" wrapText="1"/>
      <protection/>
    </xf>
    <xf numFmtId="0" fontId="6" fillId="33" borderId="10" xfId="56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 applyProtection="1">
      <alignment horizontal="center" vertical="top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33" borderId="10" xfId="0" applyFont="1" applyFill="1" applyBorder="1" applyAlignment="1" applyProtection="1">
      <alignment horizontal="center" vertical="top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 vertical="top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top"/>
    </xf>
    <xf numFmtId="3" fontId="2" fillId="33" borderId="10" xfId="55" applyNumberFormat="1" applyFont="1" applyFill="1" applyBorder="1" applyAlignment="1">
      <alignment horizontal="center" vertical="top"/>
      <protection/>
    </xf>
    <xf numFmtId="49" fontId="2" fillId="33" borderId="11" xfId="55" applyNumberFormat="1" applyFont="1" applyFill="1" applyBorder="1" applyAlignment="1">
      <alignment horizontal="center" vertical="top"/>
      <protection/>
    </xf>
    <xf numFmtId="3" fontId="2" fillId="33" borderId="17" xfId="55" applyNumberFormat="1" applyFont="1" applyFill="1" applyBorder="1" applyAlignment="1">
      <alignment horizontal="center" vertical="top"/>
      <protection/>
    </xf>
    <xf numFmtId="3" fontId="2" fillId="33" borderId="13" xfId="55" applyNumberFormat="1" applyFont="1" applyFill="1" applyBorder="1" applyAlignment="1">
      <alignment horizontal="center" vertical="top"/>
      <protection/>
    </xf>
    <xf numFmtId="3" fontId="2" fillId="33" borderId="13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49" fillId="33" borderId="10" xfId="0" applyNumberFormat="1" applyFont="1" applyFill="1" applyBorder="1" applyAlignment="1" applyProtection="1">
      <alignment horizontal="center" vertical="top"/>
      <protection locked="0"/>
    </xf>
    <xf numFmtId="3" fontId="50" fillId="33" borderId="10" xfId="0" applyNumberFormat="1" applyFont="1" applyFill="1" applyBorder="1" applyAlignment="1" applyProtection="1">
      <alignment horizontal="center" vertical="top"/>
      <protection/>
    </xf>
    <xf numFmtId="3" fontId="51" fillId="33" borderId="10" xfId="0" applyNumberFormat="1" applyFont="1" applyFill="1" applyBorder="1" applyAlignment="1" applyProtection="1">
      <alignment horizontal="center" vertical="top"/>
      <protection locked="0"/>
    </xf>
    <xf numFmtId="3" fontId="51" fillId="33" borderId="10" xfId="0" applyNumberFormat="1" applyFont="1" applyFill="1" applyBorder="1" applyAlignment="1" applyProtection="1">
      <alignment horizontal="center" vertical="top"/>
      <protection/>
    </xf>
    <xf numFmtId="3" fontId="52" fillId="33" borderId="10" xfId="0" applyNumberFormat="1" applyFont="1" applyFill="1" applyBorder="1" applyAlignment="1" applyProtection="1">
      <alignment horizontal="center" vertical="top"/>
      <protection locked="0"/>
    </xf>
    <xf numFmtId="3" fontId="51" fillId="33" borderId="10" xfId="56" applyNumberFormat="1" applyFont="1" applyFill="1" applyBorder="1" applyAlignment="1" applyProtection="1">
      <alignment horizontal="center" vertical="top"/>
      <protection locked="0"/>
    </xf>
    <xf numFmtId="3" fontId="49" fillId="33" borderId="10" xfId="56" applyNumberFormat="1" applyFont="1" applyFill="1" applyBorder="1" applyAlignment="1" applyProtection="1">
      <alignment horizontal="center" vertical="top"/>
      <protection/>
    </xf>
    <xf numFmtId="3" fontId="49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 applyProtection="1">
      <alignment horizontal="center" vertical="top"/>
      <protection/>
    </xf>
    <xf numFmtId="3" fontId="9" fillId="33" borderId="10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_деньги" xfId="53"/>
    <cellStyle name="Обычный_Прилож.к ф.№1_10_06_03" xfId="54"/>
    <cellStyle name="Обычный_Формы фин.отчетности по ПП №241" xfId="55"/>
    <cellStyle name="Обычный_Формы ФО для НПФ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100.75390625" style="38" customWidth="1"/>
    <col min="2" max="2" width="14.00390625" style="38" customWidth="1"/>
    <col min="3" max="3" width="13.00390625" style="38" customWidth="1"/>
    <col min="4" max="4" width="16.00390625" style="38" customWidth="1"/>
    <col min="5" max="5" width="16.375" style="38" customWidth="1"/>
    <col min="6" max="6" width="15.75390625" style="38" customWidth="1"/>
    <col min="7" max="8" width="9.125" style="38" customWidth="1"/>
    <col min="9" max="9" width="11.75390625" style="38" customWidth="1"/>
    <col min="10" max="10" width="13.875" style="38" customWidth="1"/>
    <col min="11" max="11" width="9.125" style="38" customWidth="1"/>
    <col min="12" max="12" width="15.75390625" style="38" customWidth="1"/>
    <col min="13" max="13" width="16.375" style="38" customWidth="1"/>
    <col min="14" max="14" width="9.625" style="38" customWidth="1"/>
    <col min="15" max="15" width="15.25390625" style="38" customWidth="1"/>
    <col min="16" max="16" width="14.75390625" style="38" customWidth="1"/>
    <col min="17" max="16384" width="9.125" style="38" customWidth="1"/>
  </cols>
  <sheetData>
    <row r="1" spans="2:9" ht="76.5" customHeight="1">
      <c r="B1" s="119" t="s">
        <v>9</v>
      </c>
      <c r="C1" s="119"/>
      <c r="D1" s="119"/>
      <c r="E1" s="120"/>
      <c r="F1" s="120"/>
      <c r="G1" s="120"/>
      <c r="H1" s="120"/>
      <c r="I1" s="120"/>
    </row>
    <row r="2" spans="4:6" s="33" customFormat="1" ht="12.75">
      <c r="D2" s="121" t="s">
        <v>4</v>
      </c>
      <c r="F2" s="121"/>
    </row>
    <row r="3" s="33" customFormat="1" ht="12.75">
      <c r="F3" s="121"/>
    </row>
    <row r="4" spans="1:4" s="33" customFormat="1" ht="12.75">
      <c r="A4" s="122" t="s">
        <v>3</v>
      </c>
      <c r="B4" s="122"/>
      <c r="C4" s="122"/>
      <c r="D4" s="122"/>
    </row>
    <row r="5" spans="1:4" s="33" customFormat="1" ht="12.75">
      <c r="A5" s="122" t="s">
        <v>5</v>
      </c>
      <c r="B5" s="122"/>
      <c r="C5" s="122"/>
      <c r="D5" s="122"/>
    </row>
    <row r="6" spans="1:4" s="33" customFormat="1" ht="12.75">
      <c r="A6" s="123" t="s">
        <v>192</v>
      </c>
      <c r="B6" s="123"/>
      <c r="C6" s="123"/>
      <c r="D6" s="123"/>
    </row>
    <row r="7" spans="1:4" s="33" customFormat="1" ht="12.75">
      <c r="A7" s="123" t="s">
        <v>194</v>
      </c>
      <c r="B7" s="123"/>
      <c r="C7" s="123"/>
      <c r="D7" s="123"/>
    </row>
    <row r="8" s="33" customFormat="1" ht="12.75"/>
    <row r="9" s="33" customFormat="1" ht="12.75">
      <c r="D9" s="121" t="s">
        <v>0</v>
      </c>
    </row>
    <row r="10" spans="1:4" s="124" customFormat="1" ht="42" customHeight="1">
      <c r="A10" s="43" t="s">
        <v>1</v>
      </c>
      <c r="B10" s="44" t="s">
        <v>118</v>
      </c>
      <c r="C10" s="62" t="s">
        <v>7</v>
      </c>
      <c r="D10" s="62" t="s">
        <v>8</v>
      </c>
    </row>
    <row r="11" spans="1:4" s="33" customFormat="1" ht="12.75">
      <c r="A11" s="34">
        <v>1</v>
      </c>
      <c r="B11" s="34">
        <v>2</v>
      </c>
      <c r="C11" s="34">
        <v>3</v>
      </c>
      <c r="D11" s="34">
        <v>4</v>
      </c>
    </row>
    <row r="12" spans="1:4" s="33" customFormat="1" ht="12.75">
      <c r="A12" s="45" t="s">
        <v>10</v>
      </c>
      <c r="B12" s="34"/>
      <c r="C12" s="35"/>
      <c r="D12" s="35"/>
    </row>
    <row r="13" spans="1:4" s="33" customFormat="1" ht="12.75">
      <c r="A13" s="46" t="s">
        <v>195</v>
      </c>
      <c r="B13" s="34">
        <v>1</v>
      </c>
      <c r="C13" s="25">
        <v>383731</v>
      </c>
      <c r="D13" s="25">
        <v>349969</v>
      </c>
    </row>
    <row r="14" spans="1:4" s="33" customFormat="1" ht="12.75">
      <c r="A14" s="46" t="s">
        <v>11</v>
      </c>
      <c r="B14" s="34">
        <f>B13+1</f>
        <v>2</v>
      </c>
      <c r="C14" s="25">
        <v>1737037</v>
      </c>
      <c r="D14" s="25">
        <v>1362658</v>
      </c>
    </row>
    <row r="15" spans="1:4" s="33" customFormat="1" ht="25.5">
      <c r="A15" s="47" t="s">
        <v>12</v>
      </c>
      <c r="B15" s="34">
        <f aca="true" t="shared" si="0" ref="B15:B38">B14+1</f>
        <v>3</v>
      </c>
      <c r="C15" s="25">
        <v>2494665</v>
      </c>
      <c r="D15" s="25">
        <v>2507023</v>
      </c>
    </row>
    <row r="16" spans="1:4" s="33" customFormat="1" ht="12.75">
      <c r="A16" s="46" t="s">
        <v>13</v>
      </c>
      <c r="B16" s="34">
        <f t="shared" si="0"/>
        <v>4</v>
      </c>
      <c r="C16" s="27">
        <v>17666</v>
      </c>
      <c r="D16" s="27">
        <v>17666</v>
      </c>
    </row>
    <row r="17" spans="1:4" s="33" customFormat="1" ht="12.75">
      <c r="A17" s="46" t="s">
        <v>196</v>
      </c>
      <c r="B17" s="34">
        <f t="shared" si="0"/>
        <v>5</v>
      </c>
      <c r="C17" s="25">
        <v>0</v>
      </c>
      <c r="D17" s="25">
        <v>287360</v>
      </c>
    </row>
    <row r="18" spans="1:4" s="33" customFormat="1" ht="12.75">
      <c r="A18" s="48" t="s">
        <v>14</v>
      </c>
      <c r="B18" s="34">
        <f t="shared" si="0"/>
        <v>6</v>
      </c>
      <c r="C18" s="25"/>
      <c r="D18" s="25"/>
    </row>
    <row r="19" spans="1:4" s="33" customFormat="1" ht="12.75">
      <c r="A19" s="48" t="s">
        <v>197</v>
      </c>
      <c r="B19" s="34">
        <f t="shared" si="0"/>
        <v>7</v>
      </c>
      <c r="C19" s="25"/>
      <c r="D19" s="25"/>
    </row>
    <row r="20" spans="1:4" s="33" customFormat="1" ht="12.75">
      <c r="A20" s="48" t="s">
        <v>15</v>
      </c>
      <c r="B20" s="34">
        <f t="shared" si="0"/>
        <v>8</v>
      </c>
      <c r="C20" s="25">
        <v>2699105</v>
      </c>
      <c r="D20" s="25">
        <v>1602996</v>
      </c>
    </row>
    <row r="21" spans="1:4" s="33" customFormat="1" ht="12.75">
      <c r="A21" s="49" t="s">
        <v>16</v>
      </c>
      <c r="B21" s="34">
        <f t="shared" si="0"/>
        <v>9</v>
      </c>
      <c r="C21" s="25">
        <v>306026</v>
      </c>
      <c r="D21" s="25">
        <v>235213</v>
      </c>
    </row>
    <row r="22" spans="1:4" s="33" customFormat="1" ht="25.5">
      <c r="A22" s="49" t="s">
        <v>198</v>
      </c>
      <c r="B22" s="34">
        <f t="shared" si="0"/>
        <v>10</v>
      </c>
      <c r="C22" s="25"/>
      <c r="D22" s="25"/>
    </row>
    <row r="23" spans="1:4" s="33" customFormat="1" ht="12.75">
      <c r="A23" s="49" t="s">
        <v>199</v>
      </c>
      <c r="B23" s="34">
        <f t="shared" si="0"/>
        <v>11</v>
      </c>
      <c r="C23" s="25"/>
      <c r="D23" s="25"/>
    </row>
    <row r="24" spans="1:4" s="33" customFormat="1" ht="12.75">
      <c r="A24" s="49" t="s">
        <v>17</v>
      </c>
      <c r="B24" s="34">
        <f t="shared" si="0"/>
        <v>12</v>
      </c>
      <c r="C24" s="25">
        <v>142472</v>
      </c>
      <c r="D24" s="25">
        <v>150362</v>
      </c>
    </row>
    <row r="25" spans="1:4" s="33" customFormat="1" ht="25.5">
      <c r="A25" s="50" t="s">
        <v>18</v>
      </c>
      <c r="B25" s="34">
        <v>13</v>
      </c>
      <c r="C25" s="27">
        <v>737479</v>
      </c>
      <c r="D25" s="27">
        <v>592967</v>
      </c>
    </row>
    <row r="26" spans="1:4" s="33" customFormat="1" ht="12.75">
      <c r="A26" s="50" t="s">
        <v>19</v>
      </c>
      <c r="B26" s="51" t="s">
        <v>200</v>
      </c>
      <c r="C26" s="27"/>
      <c r="D26" s="27"/>
    </row>
    <row r="27" spans="1:4" s="33" customFormat="1" ht="12.75">
      <c r="A27" s="52" t="s">
        <v>20</v>
      </c>
      <c r="B27" s="34">
        <v>15</v>
      </c>
      <c r="C27" s="27">
        <v>175072</v>
      </c>
      <c r="D27" s="27">
        <v>202642</v>
      </c>
    </row>
    <row r="28" spans="1:4" s="33" customFormat="1" ht="12.75">
      <c r="A28" s="46" t="s">
        <v>21</v>
      </c>
      <c r="B28" s="34">
        <f t="shared" si="0"/>
        <v>16</v>
      </c>
      <c r="C28" s="27"/>
      <c r="D28" s="27"/>
    </row>
    <row r="29" spans="1:4" s="33" customFormat="1" ht="12.75">
      <c r="A29" s="53" t="s">
        <v>22</v>
      </c>
      <c r="B29" s="34">
        <f t="shared" si="0"/>
        <v>17</v>
      </c>
      <c r="C29" s="27">
        <v>488212</v>
      </c>
      <c r="D29" s="27">
        <v>467678</v>
      </c>
    </row>
    <row r="30" spans="1:4" s="33" customFormat="1" ht="12.75">
      <c r="A30" s="46" t="s">
        <v>23</v>
      </c>
      <c r="B30" s="34">
        <f t="shared" si="0"/>
        <v>18</v>
      </c>
      <c r="C30" s="27">
        <v>37880</v>
      </c>
      <c r="D30" s="27">
        <v>45108</v>
      </c>
    </row>
    <row r="31" spans="1:4" s="33" customFormat="1" ht="12.75">
      <c r="A31" s="54" t="s">
        <v>24</v>
      </c>
      <c r="B31" s="34">
        <f t="shared" si="0"/>
        <v>19</v>
      </c>
      <c r="C31" s="27">
        <v>2900</v>
      </c>
      <c r="D31" s="27">
        <v>2900</v>
      </c>
    </row>
    <row r="32" spans="1:4" s="33" customFormat="1" ht="12.75">
      <c r="A32" s="46" t="s">
        <v>25</v>
      </c>
      <c r="B32" s="34">
        <v>20</v>
      </c>
      <c r="C32" s="27">
        <v>251796</v>
      </c>
      <c r="D32" s="27">
        <v>247121</v>
      </c>
    </row>
    <row r="33" spans="1:4" s="33" customFormat="1" ht="12.75">
      <c r="A33" s="46" t="s">
        <v>26</v>
      </c>
      <c r="B33" s="34">
        <f t="shared" si="0"/>
        <v>21</v>
      </c>
      <c r="C33" s="28"/>
      <c r="D33" s="28"/>
    </row>
    <row r="34" spans="1:4" s="33" customFormat="1" ht="12.75">
      <c r="A34" s="46" t="s">
        <v>201</v>
      </c>
      <c r="B34" s="34">
        <v>22</v>
      </c>
      <c r="C34" s="28">
        <v>5493</v>
      </c>
      <c r="D34" s="28">
        <v>4061</v>
      </c>
    </row>
    <row r="35" spans="1:4" s="33" customFormat="1" ht="12.75">
      <c r="A35" s="48" t="s">
        <v>27</v>
      </c>
      <c r="B35" s="34">
        <v>23</v>
      </c>
      <c r="C35" s="27">
        <v>783464</v>
      </c>
      <c r="D35" s="27">
        <v>798318</v>
      </c>
    </row>
    <row r="36" spans="1:4" s="33" customFormat="1" ht="12.75">
      <c r="A36" s="48" t="s">
        <v>28</v>
      </c>
      <c r="B36" s="34">
        <f t="shared" si="0"/>
        <v>24</v>
      </c>
      <c r="C36" s="25"/>
      <c r="D36" s="25"/>
    </row>
    <row r="37" spans="1:4" s="33" customFormat="1" ht="12.75">
      <c r="A37" s="48" t="s">
        <v>29</v>
      </c>
      <c r="B37" s="34">
        <f t="shared" si="0"/>
        <v>25</v>
      </c>
      <c r="C37" s="27"/>
      <c r="D37" s="27"/>
    </row>
    <row r="38" spans="1:4" s="33" customFormat="1" ht="12.75">
      <c r="A38" s="48" t="s">
        <v>30</v>
      </c>
      <c r="B38" s="34">
        <f t="shared" si="0"/>
        <v>26</v>
      </c>
      <c r="C38" s="27">
        <v>14359</v>
      </c>
      <c r="D38" s="27">
        <v>15390</v>
      </c>
    </row>
    <row r="39" spans="1:4" s="33" customFormat="1" ht="12.75">
      <c r="A39" s="46" t="s">
        <v>31</v>
      </c>
      <c r="B39" s="34">
        <v>27</v>
      </c>
      <c r="C39" s="27"/>
      <c r="D39" s="27"/>
    </row>
    <row r="40" spans="1:4" s="33" customFormat="1" ht="12.75">
      <c r="A40" s="45" t="s">
        <v>202</v>
      </c>
      <c r="B40" s="55">
        <v>28</v>
      </c>
      <c r="C40" s="30">
        <v>10277357</v>
      </c>
      <c r="D40" s="29">
        <v>8889432</v>
      </c>
    </row>
    <row r="41" spans="1:4" s="33" customFormat="1" ht="12.75">
      <c r="A41" s="45" t="s">
        <v>32</v>
      </c>
      <c r="B41" s="55"/>
      <c r="C41" s="30"/>
      <c r="D41" s="30"/>
    </row>
    <row r="42" spans="1:4" s="33" customFormat="1" ht="12.75">
      <c r="A42" s="48" t="s">
        <v>33</v>
      </c>
      <c r="B42" s="55">
        <v>29</v>
      </c>
      <c r="C42" s="25">
        <v>4838857</v>
      </c>
      <c r="D42" s="25">
        <v>3753843</v>
      </c>
    </row>
    <row r="43" spans="1:4" s="33" customFormat="1" ht="12.75">
      <c r="A43" s="48" t="s">
        <v>34</v>
      </c>
      <c r="B43" s="55">
        <f>B42+1</f>
        <v>30</v>
      </c>
      <c r="C43" s="25"/>
      <c r="D43" s="25"/>
    </row>
    <row r="44" spans="1:4" s="33" customFormat="1" ht="12.75">
      <c r="A44" s="48" t="s">
        <v>35</v>
      </c>
      <c r="B44" s="55">
        <f aca="true" t="shared" si="1" ref="B44:B60">B43+1</f>
        <v>31</v>
      </c>
      <c r="C44" s="26"/>
      <c r="D44" s="26"/>
    </row>
    <row r="45" spans="1:4" s="33" customFormat="1" ht="12.75">
      <c r="A45" s="48" t="s">
        <v>36</v>
      </c>
      <c r="B45" s="55">
        <f t="shared" si="1"/>
        <v>32</v>
      </c>
      <c r="C45" s="27">
        <v>526581</v>
      </c>
      <c r="D45" s="27">
        <v>557086</v>
      </c>
    </row>
    <row r="46" spans="1:4" s="33" customFormat="1" ht="12.75">
      <c r="A46" s="48" t="s">
        <v>37</v>
      </c>
      <c r="B46" s="55">
        <f t="shared" si="1"/>
        <v>33</v>
      </c>
      <c r="C46" s="27">
        <v>741833</v>
      </c>
      <c r="D46" s="27">
        <v>649594</v>
      </c>
    </row>
    <row r="47" spans="1:4" s="33" customFormat="1" ht="12.75">
      <c r="A47" s="48" t="s">
        <v>38</v>
      </c>
      <c r="B47" s="55">
        <v>34</v>
      </c>
      <c r="C47" s="26"/>
      <c r="D47" s="27"/>
    </row>
    <row r="48" spans="1:4" s="33" customFormat="1" ht="12.75">
      <c r="A48" s="56" t="s">
        <v>203</v>
      </c>
      <c r="B48" s="55">
        <f t="shared" si="1"/>
        <v>35</v>
      </c>
      <c r="C48" s="27">
        <v>304102</v>
      </c>
      <c r="D48" s="27">
        <v>115289</v>
      </c>
    </row>
    <row r="49" spans="1:4" s="33" customFormat="1" ht="12.75">
      <c r="A49" s="56" t="s">
        <v>204</v>
      </c>
      <c r="B49" s="55">
        <f t="shared" si="1"/>
        <v>36</v>
      </c>
      <c r="C49" s="26">
        <v>157226</v>
      </c>
      <c r="D49" s="26">
        <v>104728</v>
      </c>
    </row>
    <row r="50" spans="1:4" s="33" customFormat="1" ht="12.75">
      <c r="A50" s="56" t="s">
        <v>39</v>
      </c>
      <c r="B50" s="55">
        <f t="shared" si="1"/>
        <v>37</v>
      </c>
      <c r="C50" s="25"/>
      <c r="D50" s="25"/>
    </row>
    <row r="51" spans="1:4" s="33" customFormat="1" ht="12.75">
      <c r="A51" s="56" t="s">
        <v>40</v>
      </c>
      <c r="B51" s="55">
        <f t="shared" si="1"/>
        <v>38</v>
      </c>
      <c r="C51" s="25">
        <v>47694</v>
      </c>
      <c r="D51" s="25">
        <v>112437</v>
      </c>
    </row>
    <row r="52" spans="1:4" s="33" customFormat="1" ht="12.75">
      <c r="A52" s="56" t="s">
        <v>41</v>
      </c>
      <c r="B52" s="55">
        <f t="shared" si="1"/>
        <v>39</v>
      </c>
      <c r="C52" s="26">
        <v>20793</v>
      </c>
      <c r="D52" s="26">
        <v>47039</v>
      </c>
    </row>
    <row r="53" spans="1:4" s="33" customFormat="1" ht="12.75">
      <c r="A53" s="56" t="s">
        <v>42</v>
      </c>
      <c r="B53" s="55">
        <f t="shared" si="1"/>
        <v>40</v>
      </c>
      <c r="C53" s="25">
        <v>44790</v>
      </c>
      <c r="D53" s="25">
        <v>46123</v>
      </c>
    </row>
    <row r="54" spans="1:4" s="33" customFormat="1" ht="12.75">
      <c r="A54" s="56" t="s">
        <v>205</v>
      </c>
      <c r="B54" s="55">
        <f t="shared" si="1"/>
        <v>41</v>
      </c>
      <c r="C54" s="25"/>
      <c r="D54" s="25"/>
    </row>
    <row r="55" spans="1:4" s="33" customFormat="1" ht="12.75">
      <c r="A55" s="56" t="s">
        <v>197</v>
      </c>
      <c r="B55" s="55">
        <f t="shared" si="1"/>
        <v>42</v>
      </c>
      <c r="C55" s="26"/>
      <c r="D55" s="26"/>
    </row>
    <row r="56" spans="1:4" s="33" customFormat="1" ht="12.75">
      <c r="A56" s="56" t="s">
        <v>43</v>
      </c>
      <c r="B56" s="55">
        <v>43</v>
      </c>
      <c r="C56" s="26"/>
      <c r="D56" s="26"/>
    </row>
    <row r="57" spans="1:4" s="33" customFormat="1" ht="12.75">
      <c r="A57" s="48" t="s">
        <v>44</v>
      </c>
      <c r="B57" s="55">
        <v>44</v>
      </c>
      <c r="C57" s="27">
        <v>265</v>
      </c>
      <c r="D57" s="27">
        <v>285</v>
      </c>
    </row>
    <row r="58" spans="1:4" s="33" customFormat="1" ht="12.75">
      <c r="A58" s="48" t="s">
        <v>45</v>
      </c>
      <c r="B58" s="55">
        <f t="shared" si="1"/>
        <v>45</v>
      </c>
      <c r="C58" s="27">
        <v>41527</v>
      </c>
      <c r="D58" s="27">
        <v>47870</v>
      </c>
    </row>
    <row r="59" spans="1:4" s="33" customFormat="1" ht="12.75">
      <c r="A59" s="57" t="s">
        <v>46</v>
      </c>
      <c r="B59" s="55">
        <f t="shared" si="1"/>
        <v>46</v>
      </c>
      <c r="C59" s="26"/>
      <c r="D59" s="26"/>
    </row>
    <row r="60" spans="1:4" s="33" customFormat="1" ht="12.75">
      <c r="A60" s="57" t="s">
        <v>47</v>
      </c>
      <c r="B60" s="55">
        <f t="shared" si="1"/>
        <v>47</v>
      </c>
      <c r="C60" s="27"/>
      <c r="D60" s="27"/>
    </row>
    <row r="61" spans="1:4" s="33" customFormat="1" ht="12.75">
      <c r="A61" s="58" t="s">
        <v>206</v>
      </c>
      <c r="B61" s="55">
        <v>48</v>
      </c>
      <c r="C61" s="30">
        <v>6723668</v>
      </c>
      <c r="D61" s="29">
        <v>5434294</v>
      </c>
    </row>
    <row r="62" spans="1:4" s="33" customFormat="1" ht="12.75">
      <c r="A62" s="45" t="s">
        <v>48</v>
      </c>
      <c r="B62" s="34"/>
      <c r="C62" s="31"/>
      <c r="D62" s="31"/>
    </row>
    <row r="63" spans="1:4" s="33" customFormat="1" ht="12.75">
      <c r="A63" s="46" t="s">
        <v>49</v>
      </c>
      <c r="B63" s="51" t="s">
        <v>207</v>
      </c>
      <c r="C63" s="27">
        <v>1480000</v>
      </c>
      <c r="D63" s="27">
        <v>1330000</v>
      </c>
    </row>
    <row r="64" spans="1:4" s="33" customFormat="1" ht="12.75">
      <c r="A64" s="59" t="s">
        <v>208</v>
      </c>
      <c r="B64" s="51" t="s">
        <v>209</v>
      </c>
      <c r="C64" s="27"/>
      <c r="D64" s="27"/>
    </row>
    <row r="65" spans="1:4" s="33" customFormat="1" ht="12.75">
      <c r="A65" s="46" t="s">
        <v>210</v>
      </c>
      <c r="B65" s="51" t="s">
        <v>211</v>
      </c>
      <c r="C65" s="27"/>
      <c r="D65" s="27"/>
    </row>
    <row r="66" spans="1:4" s="33" customFormat="1" ht="12.75">
      <c r="A66" s="46" t="s">
        <v>212</v>
      </c>
      <c r="B66" s="51" t="s">
        <v>213</v>
      </c>
      <c r="C66" s="27"/>
      <c r="D66" s="27"/>
    </row>
    <row r="67" spans="1:4" s="33" customFormat="1" ht="12.75">
      <c r="A67" s="46" t="s">
        <v>51</v>
      </c>
      <c r="B67" s="51" t="s">
        <v>214</v>
      </c>
      <c r="C67" s="27"/>
      <c r="D67" s="27"/>
    </row>
    <row r="68" spans="1:4" s="33" customFormat="1" ht="12.75">
      <c r="A68" s="46" t="s">
        <v>52</v>
      </c>
      <c r="B68" s="51" t="s">
        <v>215</v>
      </c>
      <c r="C68" s="27">
        <v>52663</v>
      </c>
      <c r="D68" s="27"/>
    </row>
    <row r="69" spans="1:4" s="33" customFormat="1" ht="12.75">
      <c r="A69" s="46" t="s">
        <v>166</v>
      </c>
      <c r="B69" s="51" t="s">
        <v>216</v>
      </c>
      <c r="C69" s="27">
        <v>589107</v>
      </c>
      <c r="D69" s="27">
        <v>589107</v>
      </c>
    </row>
    <row r="70" spans="1:4" s="33" customFormat="1" ht="12.75">
      <c r="A70" s="46" t="s">
        <v>217</v>
      </c>
      <c r="B70" s="51" t="s">
        <v>218</v>
      </c>
      <c r="C70" s="26">
        <v>1431919</v>
      </c>
      <c r="D70" s="26">
        <v>1536031</v>
      </c>
    </row>
    <row r="71" spans="1:4" s="33" customFormat="1" ht="12.75">
      <c r="A71" s="46" t="s">
        <v>53</v>
      </c>
      <c r="B71" s="51"/>
      <c r="C71" s="26"/>
      <c r="D71" s="26"/>
    </row>
    <row r="72" spans="1:4" s="33" customFormat="1" ht="12.75">
      <c r="A72" s="60" t="s">
        <v>219</v>
      </c>
      <c r="B72" s="51" t="s">
        <v>220</v>
      </c>
      <c r="C72" s="25">
        <v>1483368</v>
      </c>
      <c r="D72" s="25">
        <v>1208258</v>
      </c>
    </row>
    <row r="73" spans="1:4" s="33" customFormat="1" ht="12.75">
      <c r="A73" s="60" t="s">
        <v>221</v>
      </c>
      <c r="B73" s="51" t="s">
        <v>222</v>
      </c>
      <c r="C73" s="25">
        <v>-51449</v>
      </c>
      <c r="D73" s="25">
        <v>327773</v>
      </c>
    </row>
    <row r="74" spans="1:4" s="33" customFormat="1" ht="12.75">
      <c r="A74" s="61" t="s">
        <v>223</v>
      </c>
      <c r="B74" s="51" t="s">
        <v>224</v>
      </c>
      <c r="C74" s="118">
        <v>3553689</v>
      </c>
      <c r="D74" s="32">
        <v>3455138</v>
      </c>
    </row>
    <row r="75" spans="1:4" ht="12.75">
      <c r="A75" s="45" t="s">
        <v>55</v>
      </c>
      <c r="B75" s="34">
        <v>58</v>
      </c>
      <c r="C75" s="31">
        <v>10277357</v>
      </c>
      <c r="D75" s="31">
        <v>8889432</v>
      </c>
    </row>
    <row r="76" spans="3:4" ht="12.75">
      <c r="C76" s="36"/>
      <c r="D76" s="36"/>
    </row>
    <row r="77" s="33" customFormat="1" ht="12.75">
      <c r="A77" s="125"/>
    </row>
    <row r="78" s="33" customFormat="1" ht="12.75">
      <c r="A78" s="125"/>
    </row>
    <row r="79" s="33" customFormat="1" ht="12.75">
      <c r="A79" s="125"/>
    </row>
    <row r="80" s="37" customFormat="1" ht="15.75">
      <c r="A80" s="37" t="s">
        <v>191</v>
      </c>
    </row>
    <row r="81" s="37" customFormat="1" ht="15.75"/>
    <row r="82" s="37" customFormat="1" ht="15.75">
      <c r="A82" s="37" t="s">
        <v>113</v>
      </c>
    </row>
    <row r="83" s="37" customFormat="1" ht="15.75"/>
    <row r="84" s="37" customFormat="1" ht="15.75">
      <c r="A84" s="37" t="s">
        <v>114</v>
      </c>
    </row>
    <row r="85" s="37" customFormat="1" ht="15.75"/>
    <row r="86" s="37" customFormat="1" ht="15.75">
      <c r="A86" s="37" t="s">
        <v>56</v>
      </c>
    </row>
    <row r="87" s="37" customFormat="1" ht="15.75"/>
    <row r="88" s="37" customFormat="1" ht="15.75">
      <c r="A88" s="37" t="s">
        <v>2</v>
      </c>
    </row>
  </sheetData>
  <sheetProtection/>
  <mergeCells count="5">
    <mergeCell ref="B1:D1"/>
    <mergeCell ref="A4:D4"/>
    <mergeCell ref="A6:D6"/>
    <mergeCell ref="A7:D7"/>
    <mergeCell ref="A5:D5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1.00390625" style="38" customWidth="1"/>
    <col min="2" max="2" width="11.00390625" style="38" customWidth="1"/>
    <col min="3" max="3" width="13.00390625" style="38" customWidth="1"/>
    <col min="4" max="4" width="16.00390625" style="38" customWidth="1"/>
    <col min="5" max="5" width="16.375" style="38" customWidth="1"/>
    <col min="6" max="6" width="15.75390625" style="38" customWidth="1"/>
    <col min="7" max="8" width="9.125" style="38" customWidth="1"/>
    <col min="9" max="9" width="11.75390625" style="38" customWidth="1"/>
    <col min="10" max="10" width="13.875" style="38" customWidth="1"/>
    <col min="11" max="11" width="9.125" style="38" customWidth="1"/>
    <col min="12" max="12" width="15.75390625" style="38" customWidth="1"/>
    <col min="13" max="13" width="16.375" style="38" customWidth="1"/>
    <col min="14" max="14" width="9.625" style="38" customWidth="1"/>
    <col min="15" max="15" width="15.25390625" style="38" customWidth="1"/>
    <col min="16" max="16" width="14.75390625" style="38" customWidth="1"/>
    <col min="17" max="16384" width="9.125" style="38" customWidth="1"/>
  </cols>
  <sheetData>
    <row r="1" spans="2:9" ht="30.75" customHeight="1">
      <c r="B1" s="132"/>
      <c r="C1" s="132"/>
      <c r="D1" s="119" t="s">
        <v>57</v>
      </c>
      <c r="E1" s="119"/>
      <c r="F1" s="119"/>
      <c r="G1" s="120"/>
      <c r="H1" s="120"/>
      <c r="I1" s="120"/>
    </row>
    <row r="2" spans="1:9" s="133" customFormat="1" ht="15" customHeight="1">
      <c r="A2" s="132"/>
      <c r="B2" s="132"/>
      <c r="C2" s="132"/>
      <c r="D2" s="132"/>
      <c r="E2" s="132"/>
      <c r="F2" s="132"/>
      <c r="G2" s="132"/>
      <c r="H2" s="132"/>
      <c r="I2" s="132"/>
    </row>
    <row r="3" s="33" customFormat="1" ht="12.75">
      <c r="F3" s="121" t="s">
        <v>58</v>
      </c>
    </row>
    <row r="4" s="33" customFormat="1" ht="12.75">
      <c r="F4" s="121"/>
    </row>
    <row r="5" spans="1:6" s="33" customFormat="1" ht="12.75">
      <c r="A5" s="122" t="s">
        <v>59</v>
      </c>
      <c r="B5" s="122"/>
      <c r="C5" s="122"/>
      <c r="D5" s="122"/>
      <c r="E5" s="122"/>
      <c r="F5" s="122"/>
    </row>
    <row r="6" spans="1:6" s="33" customFormat="1" ht="12.75">
      <c r="A6" s="122" t="s">
        <v>5</v>
      </c>
      <c r="B6" s="122"/>
      <c r="C6" s="122"/>
      <c r="D6" s="122"/>
      <c r="E6" s="122"/>
      <c r="F6" s="122"/>
    </row>
    <row r="7" spans="1:6" s="33" customFormat="1" ht="12.75">
      <c r="A7" s="123" t="s">
        <v>192</v>
      </c>
      <c r="B7" s="123"/>
      <c r="C7" s="123"/>
      <c r="D7" s="123"/>
      <c r="E7" s="123"/>
      <c r="F7" s="123"/>
    </row>
    <row r="8" spans="1:6" s="33" customFormat="1" ht="12.75">
      <c r="A8" s="123" t="s">
        <v>194</v>
      </c>
      <c r="B8" s="123"/>
      <c r="C8" s="123"/>
      <c r="D8" s="123"/>
      <c r="E8" s="123"/>
      <c r="F8" s="123"/>
    </row>
    <row r="9" s="33" customFormat="1" ht="12.75">
      <c r="F9" s="121" t="s">
        <v>0</v>
      </c>
    </row>
    <row r="10" spans="1:6" s="33" customFormat="1" ht="64.5" customHeight="1">
      <c r="A10" s="63" t="s">
        <v>1</v>
      </c>
      <c r="B10" s="64" t="s">
        <v>6</v>
      </c>
      <c r="C10" s="63" t="s">
        <v>60</v>
      </c>
      <c r="D10" s="63" t="s">
        <v>61</v>
      </c>
      <c r="E10" s="63" t="s">
        <v>62</v>
      </c>
      <c r="F10" s="63" t="s">
        <v>63</v>
      </c>
    </row>
    <row r="11" spans="1:6" s="33" customFormat="1" ht="12.7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</row>
    <row r="12" spans="1:6" ht="12.75">
      <c r="A12" s="65" t="s">
        <v>64</v>
      </c>
      <c r="B12" s="34"/>
      <c r="C12" s="35"/>
      <c r="D12" s="35"/>
      <c r="E12" s="35"/>
      <c r="F12" s="35"/>
    </row>
    <row r="13" spans="1:6" ht="13.5">
      <c r="A13" s="66" t="s">
        <v>65</v>
      </c>
      <c r="B13" s="67"/>
      <c r="C13" s="126">
        <v>281078</v>
      </c>
      <c r="D13" s="126">
        <v>1067336</v>
      </c>
      <c r="E13" s="126">
        <v>309169</v>
      </c>
      <c r="F13" s="126">
        <v>928053</v>
      </c>
    </row>
    <row r="14" spans="1:6" ht="12.75">
      <c r="A14" s="48" t="s">
        <v>66</v>
      </c>
      <c r="B14" s="34">
        <v>1</v>
      </c>
      <c r="C14" s="39">
        <v>871255</v>
      </c>
      <c r="D14" s="25">
        <v>3214848</v>
      </c>
      <c r="E14" s="39">
        <v>346416</v>
      </c>
      <c r="F14" s="25">
        <v>1084762</v>
      </c>
    </row>
    <row r="15" spans="1:6" ht="12.75">
      <c r="A15" s="48" t="s">
        <v>67</v>
      </c>
      <c r="B15" s="34">
        <f>B14+1</f>
        <v>2</v>
      </c>
      <c r="C15" s="39">
        <v>4668</v>
      </c>
      <c r="D15" s="127">
        <v>5101</v>
      </c>
      <c r="E15" s="39">
        <v>7059</v>
      </c>
      <c r="F15" s="127">
        <v>35677</v>
      </c>
    </row>
    <row r="16" spans="1:6" ht="12.75">
      <c r="A16" s="59" t="s">
        <v>68</v>
      </c>
      <c r="B16" s="34">
        <f aca="true" t="shared" si="0" ref="B16:B22">B15+1</f>
        <v>3</v>
      </c>
      <c r="C16" s="39">
        <v>632278</v>
      </c>
      <c r="D16" s="25">
        <v>2166698</v>
      </c>
      <c r="E16" s="39">
        <v>43830</v>
      </c>
      <c r="F16" s="25">
        <v>127869</v>
      </c>
    </row>
    <row r="17" spans="1:6" ht="12.75">
      <c r="A17" s="59" t="s">
        <v>69</v>
      </c>
      <c r="B17" s="34">
        <f t="shared" si="0"/>
        <v>4</v>
      </c>
      <c r="C17" s="39">
        <v>243645</v>
      </c>
      <c r="D17" s="26">
        <v>1053251</v>
      </c>
      <c r="E17" s="39">
        <v>309645</v>
      </c>
      <c r="F17" s="26">
        <v>992570</v>
      </c>
    </row>
    <row r="18" spans="1:6" ht="12.75">
      <c r="A18" s="59" t="s">
        <v>70</v>
      </c>
      <c r="B18" s="34">
        <f t="shared" si="0"/>
        <v>5</v>
      </c>
      <c r="C18" s="39">
        <v>80528</v>
      </c>
      <c r="D18" s="25">
        <v>1085014</v>
      </c>
      <c r="E18" s="39">
        <v>-280386</v>
      </c>
      <c r="F18" s="25">
        <v>-548653</v>
      </c>
    </row>
    <row r="19" spans="1:6" ht="12.75">
      <c r="A19" s="56" t="s">
        <v>71</v>
      </c>
      <c r="B19" s="34">
        <f t="shared" si="0"/>
        <v>6</v>
      </c>
      <c r="C19" s="39">
        <v>113387</v>
      </c>
      <c r="D19" s="25">
        <v>1096109</v>
      </c>
      <c r="E19" s="39">
        <v>-283292</v>
      </c>
      <c r="F19" s="25">
        <v>-627211</v>
      </c>
    </row>
    <row r="20" spans="1:6" ht="12.75">
      <c r="A20" s="59" t="s">
        <v>72</v>
      </c>
      <c r="B20" s="34">
        <f t="shared" si="0"/>
        <v>7</v>
      </c>
      <c r="C20" s="39">
        <v>276504</v>
      </c>
      <c r="D20" s="26">
        <v>1064346</v>
      </c>
      <c r="E20" s="39">
        <v>306739</v>
      </c>
      <c r="F20" s="26">
        <v>914012</v>
      </c>
    </row>
    <row r="21" spans="1:6" ht="12.75">
      <c r="A21" s="46" t="s">
        <v>73</v>
      </c>
      <c r="B21" s="34">
        <f t="shared" si="0"/>
        <v>8</v>
      </c>
      <c r="C21" s="39">
        <v>4574</v>
      </c>
      <c r="D21" s="25">
        <v>2246</v>
      </c>
      <c r="E21" s="39">
        <v>2431</v>
      </c>
      <c r="F21" s="25">
        <v>6232</v>
      </c>
    </row>
    <row r="22" spans="1:6" ht="12.75">
      <c r="A22" s="68" t="s">
        <v>74</v>
      </c>
      <c r="B22" s="69">
        <f t="shared" si="0"/>
        <v>9</v>
      </c>
      <c r="C22" s="39">
        <v>0</v>
      </c>
      <c r="D22" s="128" t="s">
        <v>287</v>
      </c>
      <c r="E22" s="39">
        <v>-1</v>
      </c>
      <c r="F22" s="128" t="s">
        <v>193</v>
      </c>
    </row>
    <row r="23" spans="1:6" ht="13.5">
      <c r="A23" s="66" t="s">
        <v>75</v>
      </c>
      <c r="B23" s="70"/>
      <c r="C23" s="126">
        <v>50757</v>
      </c>
      <c r="D23" s="126">
        <v>75602</v>
      </c>
      <c r="E23" s="126">
        <v>-746</v>
      </c>
      <c r="F23" s="126">
        <v>78996</v>
      </c>
    </row>
    <row r="24" spans="1:6" ht="12.75">
      <c r="A24" s="46" t="s">
        <v>76</v>
      </c>
      <c r="B24" s="71">
        <v>10</v>
      </c>
      <c r="C24" s="39">
        <v>39243</v>
      </c>
      <c r="D24" s="27">
        <v>112482</v>
      </c>
      <c r="E24" s="39">
        <v>22294</v>
      </c>
      <c r="F24" s="27">
        <v>67391</v>
      </c>
    </row>
    <row r="25" spans="1:6" ht="12.75">
      <c r="A25" s="72" t="s">
        <v>53</v>
      </c>
      <c r="B25" s="73"/>
      <c r="C25" s="27"/>
      <c r="D25" s="129"/>
      <c r="E25" s="27"/>
      <c r="F25" s="129"/>
    </row>
    <row r="26" spans="1:6" ht="12.75">
      <c r="A26" s="60" t="s">
        <v>78</v>
      </c>
      <c r="B26" s="71">
        <v>10.1</v>
      </c>
      <c r="C26" s="39">
        <v>19857</v>
      </c>
      <c r="D26" s="130">
        <v>57498</v>
      </c>
      <c r="E26" s="39">
        <v>13612</v>
      </c>
      <c r="F26" s="130">
        <v>42817</v>
      </c>
    </row>
    <row r="27" spans="1:6" ht="12.75">
      <c r="A27" s="60" t="s">
        <v>79</v>
      </c>
      <c r="B27" s="71">
        <v>10.2</v>
      </c>
      <c r="C27" s="39">
        <v>19386</v>
      </c>
      <c r="D27" s="130">
        <v>54984</v>
      </c>
      <c r="E27" s="39">
        <v>8682</v>
      </c>
      <c r="F27" s="130">
        <v>24574</v>
      </c>
    </row>
    <row r="28" spans="1:6" ht="12.75">
      <c r="A28" s="52" t="s">
        <v>225</v>
      </c>
      <c r="B28" s="71">
        <v>11</v>
      </c>
      <c r="C28" s="39">
        <v>47794</v>
      </c>
      <c r="D28" s="130">
        <v>61643</v>
      </c>
      <c r="E28" s="39">
        <v>454</v>
      </c>
      <c r="F28" s="130">
        <v>454</v>
      </c>
    </row>
    <row r="29" spans="1:6" ht="12.75">
      <c r="A29" s="74" t="s">
        <v>53</v>
      </c>
      <c r="B29" s="51"/>
      <c r="C29" s="27"/>
      <c r="D29" s="130"/>
      <c r="E29" s="27"/>
      <c r="F29" s="130"/>
    </row>
    <row r="30" spans="1:6" ht="12.75">
      <c r="A30" s="60" t="s">
        <v>226</v>
      </c>
      <c r="B30" s="71">
        <v>11.1</v>
      </c>
      <c r="C30" s="39">
        <v>44890</v>
      </c>
      <c r="D30" s="130">
        <v>53310</v>
      </c>
      <c r="E30" s="39">
        <v>0</v>
      </c>
      <c r="F30" s="130"/>
    </row>
    <row r="31" spans="1:6" ht="12.75">
      <c r="A31" s="60" t="s">
        <v>227</v>
      </c>
      <c r="B31" s="71">
        <v>11.2</v>
      </c>
      <c r="C31" s="39">
        <v>2904</v>
      </c>
      <c r="D31" s="130">
        <v>8333</v>
      </c>
      <c r="E31" s="39">
        <v>454</v>
      </c>
      <c r="F31" s="130">
        <v>454</v>
      </c>
    </row>
    <row r="32" spans="1:6" ht="12.75">
      <c r="A32" s="75" t="s">
        <v>80</v>
      </c>
      <c r="B32" s="71">
        <v>11.3</v>
      </c>
      <c r="C32" s="39"/>
      <c r="D32" s="130"/>
      <c r="E32" s="39"/>
      <c r="F32" s="130"/>
    </row>
    <row r="33" spans="1:6" ht="12.75">
      <c r="A33" s="75" t="s">
        <v>228</v>
      </c>
      <c r="B33" s="71">
        <v>11.4</v>
      </c>
      <c r="C33" s="39"/>
      <c r="D33" s="130"/>
      <c r="E33" s="39"/>
      <c r="F33" s="130"/>
    </row>
    <row r="34" spans="1:6" ht="12.75">
      <c r="A34" s="46" t="s">
        <v>229</v>
      </c>
      <c r="B34" s="71">
        <v>12</v>
      </c>
      <c r="C34" s="39">
        <v>-35267</v>
      </c>
      <c r="D34" s="130">
        <v>-95501</v>
      </c>
      <c r="E34" s="39">
        <v>-21839</v>
      </c>
      <c r="F34" s="130">
        <v>15188</v>
      </c>
    </row>
    <row r="35" spans="1:6" ht="12.75">
      <c r="A35" s="50" t="s">
        <v>77</v>
      </c>
      <c r="B35" s="51"/>
      <c r="C35" s="27"/>
      <c r="D35" s="130"/>
      <c r="E35" s="27"/>
      <c r="F35" s="130"/>
    </row>
    <row r="36" spans="1:6" ht="25.5">
      <c r="A36" s="74" t="s">
        <v>81</v>
      </c>
      <c r="B36" s="71">
        <v>12.1</v>
      </c>
      <c r="C36" s="39">
        <v>-44066</v>
      </c>
      <c r="D36" s="130">
        <v>-23582</v>
      </c>
      <c r="E36" s="39">
        <v>16020</v>
      </c>
      <c r="F36" s="130">
        <v>-14415</v>
      </c>
    </row>
    <row r="37" spans="1:6" ht="12.75">
      <c r="A37" s="74" t="s">
        <v>230</v>
      </c>
      <c r="B37" s="71">
        <v>12.2</v>
      </c>
      <c r="C37" s="39"/>
      <c r="D37" s="130"/>
      <c r="E37" s="39"/>
      <c r="F37" s="130"/>
    </row>
    <row r="38" spans="1:6" ht="12.75">
      <c r="A38" s="74" t="s">
        <v>231</v>
      </c>
      <c r="B38" s="71">
        <v>12.3</v>
      </c>
      <c r="C38" s="39">
        <v>8799</v>
      </c>
      <c r="D38" s="130">
        <v>-71919</v>
      </c>
      <c r="E38" s="39">
        <v>-37859</v>
      </c>
      <c r="F38" s="130">
        <v>29603</v>
      </c>
    </row>
    <row r="39" spans="1:6" ht="12.75">
      <c r="A39" s="76" t="s">
        <v>82</v>
      </c>
      <c r="B39" s="71">
        <v>12.4</v>
      </c>
      <c r="C39" s="39"/>
      <c r="D39" s="127"/>
      <c r="E39" s="39"/>
      <c r="F39" s="127"/>
    </row>
    <row r="40" spans="1:6" ht="12.75">
      <c r="A40" s="76" t="s">
        <v>232</v>
      </c>
      <c r="B40" s="71">
        <v>12.5</v>
      </c>
      <c r="C40" s="39"/>
      <c r="D40" s="127"/>
      <c r="E40" s="39"/>
      <c r="F40" s="127"/>
    </row>
    <row r="41" spans="1:6" ht="12.75">
      <c r="A41" s="50" t="s">
        <v>83</v>
      </c>
      <c r="B41" s="71">
        <v>13</v>
      </c>
      <c r="C41" s="39"/>
      <c r="D41" s="34"/>
      <c r="E41" s="39"/>
      <c r="F41" s="34"/>
    </row>
    <row r="42" spans="1:6" ht="12.75">
      <c r="A42" s="50" t="s">
        <v>84</v>
      </c>
      <c r="B42" s="71">
        <v>14</v>
      </c>
      <c r="C42" s="39">
        <v>-1013</v>
      </c>
      <c r="D42" s="26">
        <v>-3022</v>
      </c>
      <c r="E42" s="39">
        <v>-1655</v>
      </c>
      <c r="F42" s="26">
        <v>-4037</v>
      </c>
    </row>
    <row r="43" spans="1:6" ht="13.5">
      <c r="A43" s="66" t="s">
        <v>85</v>
      </c>
      <c r="B43" s="70"/>
      <c r="C43" s="126">
        <v>1103</v>
      </c>
      <c r="D43" s="126">
        <v>2575</v>
      </c>
      <c r="E43" s="126">
        <v>4828</v>
      </c>
      <c r="F43" s="126">
        <v>6099</v>
      </c>
    </row>
    <row r="44" spans="1:6" ht="12.75">
      <c r="A44" s="46" t="s">
        <v>86</v>
      </c>
      <c r="B44" s="71">
        <v>15</v>
      </c>
      <c r="C44" s="39">
        <v>954</v>
      </c>
      <c r="D44" s="130">
        <v>2191</v>
      </c>
      <c r="E44" s="39">
        <v>2088</v>
      </c>
      <c r="F44" s="130">
        <v>1894</v>
      </c>
    </row>
    <row r="45" spans="1:6" ht="12.75">
      <c r="A45" s="46" t="s">
        <v>87</v>
      </c>
      <c r="B45" s="71">
        <v>16</v>
      </c>
      <c r="C45" s="39">
        <v>149</v>
      </c>
      <c r="D45" s="130">
        <v>384</v>
      </c>
      <c r="E45" s="39">
        <v>2740</v>
      </c>
      <c r="F45" s="130">
        <v>4205</v>
      </c>
    </row>
    <row r="46" spans="1:6" ht="12.75">
      <c r="A46" s="46" t="s">
        <v>88</v>
      </c>
      <c r="B46" s="71">
        <v>17</v>
      </c>
      <c r="C46" s="39"/>
      <c r="D46" s="130"/>
      <c r="E46" s="39">
        <v>0</v>
      </c>
      <c r="F46" s="130"/>
    </row>
    <row r="47" spans="1:6" ht="12.75">
      <c r="A47" s="77" t="s">
        <v>89</v>
      </c>
      <c r="B47" s="78" t="s">
        <v>233</v>
      </c>
      <c r="C47" s="31">
        <v>332938</v>
      </c>
      <c r="D47" s="31">
        <v>1145513</v>
      </c>
      <c r="E47" s="31">
        <v>313251</v>
      </c>
      <c r="F47" s="31">
        <v>1013148</v>
      </c>
    </row>
    <row r="48" spans="1:6" ht="12.75">
      <c r="A48" s="77" t="s">
        <v>90</v>
      </c>
      <c r="B48" s="78"/>
      <c r="C48" s="39"/>
      <c r="D48" s="31"/>
      <c r="E48" s="39"/>
      <c r="F48" s="31"/>
    </row>
    <row r="49" spans="1:6" ht="12.75">
      <c r="A49" s="48" t="s">
        <v>91</v>
      </c>
      <c r="B49" s="79" t="s">
        <v>234</v>
      </c>
      <c r="C49" s="39">
        <v>193299</v>
      </c>
      <c r="D49" s="130">
        <v>540118</v>
      </c>
      <c r="E49" s="39">
        <v>219645</v>
      </c>
      <c r="F49" s="130">
        <v>532334</v>
      </c>
    </row>
    <row r="50" spans="1:6" ht="12.75">
      <c r="A50" s="80" t="s">
        <v>92</v>
      </c>
      <c r="B50" s="79" t="s">
        <v>235</v>
      </c>
      <c r="C50" s="39">
        <v>5308</v>
      </c>
      <c r="D50" s="130">
        <v>32307</v>
      </c>
      <c r="E50" s="39">
        <v>1195</v>
      </c>
      <c r="F50" s="130">
        <v>5070</v>
      </c>
    </row>
    <row r="51" spans="1:6" ht="12.75">
      <c r="A51" s="48" t="s">
        <v>93</v>
      </c>
      <c r="B51" s="79" t="s">
        <v>236</v>
      </c>
      <c r="C51" s="39">
        <v>1273</v>
      </c>
      <c r="D51" s="130">
        <v>47604</v>
      </c>
      <c r="E51" s="39">
        <v>240</v>
      </c>
      <c r="F51" s="130">
        <v>6854</v>
      </c>
    </row>
    <row r="52" spans="1:6" ht="12.75">
      <c r="A52" s="48" t="s">
        <v>94</v>
      </c>
      <c r="B52" s="79" t="s">
        <v>237</v>
      </c>
      <c r="C52" s="39">
        <v>22353</v>
      </c>
      <c r="D52" s="130">
        <v>86698</v>
      </c>
      <c r="E52" s="39">
        <v>109188</v>
      </c>
      <c r="F52" s="130">
        <v>161483</v>
      </c>
    </row>
    <row r="53" spans="1:6" ht="12.75">
      <c r="A53" s="48" t="s">
        <v>95</v>
      </c>
      <c r="B53" s="79" t="s">
        <v>238</v>
      </c>
      <c r="C53" s="39">
        <v>174981</v>
      </c>
      <c r="D53" s="130">
        <v>438123</v>
      </c>
      <c r="E53" s="39">
        <v>111412</v>
      </c>
      <c r="F53" s="130">
        <v>369067</v>
      </c>
    </row>
    <row r="54" spans="1:6" ht="12.75">
      <c r="A54" s="49" t="s">
        <v>96</v>
      </c>
      <c r="B54" s="79" t="s">
        <v>239</v>
      </c>
      <c r="C54" s="39">
        <v>4643</v>
      </c>
      <c r="D54" s="130">
        <v>9411</v>
      </c>
      <c r="E54" s="39">
        <v>2901</v>
      </c>
      <c r="F54" s="130">
        <v>4704</v>
      </c>
    </row>
    <row r="55" spans="1:6" ht="12.75">
      <c r="A55" s="80" t="s">
        <v>97</v>
      </c>
      <c r="B55" s="79" t="s">
        <v>240</v>
      </c>
      <c r="C55" s="39"/>
      <c r="D55" s="130"/>
      <c r="E55" s="39"/>
      <c r="F55" s="130"/>
    </row>
    <row r="56" spans="1:6" ht="25.5">
      <c r="A56" s="80" t="s">
        <v>241</v>
      </c>
      <c r="B56" s="79" t="s">
        <v>242</v>
      </c>
      <c r="C56" s="39"/>
      <c r="D56" s="130"/>
      <c r="E56" s="39"/>
      <c r="F56" s="130"/>
    </row>
    <row r="57" spans="1:6" ht="12.75">
      <c r="A57" s="48" t="s">
        <v>98</v>
      </c>
      <c r="B57" s="79" t="s">
        <v>243</v>
      </c>
      <c r="C57" s="39"/>
      <c r="D57" s="130"/>
      <c r="E57" s="39"/>
      <c r="F57" s="130"/>
    </row>
    <row r="58" spans="1:6" ht="12.75">
      <c r="A58" s="80" t="s">
        <v>99</v>
      </c>
      <c r="B58" s="79" t="s">
        <v>244</v>
      </c>
      <c r="C58" s="39"/>
      <c r="D58" s="130"/>
      <c r="E58" s="39"/>
      <c r="F58" s="130"/>
    </row>
    <row r="59" spans="1:6" ht="12.75">
      <c r="A59" s="48" t="s">
        <v>100</v>
      </c>
      <c r="B59" s="79" t="s">
        <v>245</v>
      </c>
      <c r="C59" s="39">
        <v>-43796</v>
      </c>
      <c r="D59" s="130">
        <v>-30505</v>
      </c>
      <c r="E59" s="39">
        <v>-53902</v>
      </c>
      <c r="F59" s="130">
        <v>-89464</v>
      </c>
    </row>
    <row r="60" spans="1:6" ht="12.75">
      <c r="A60" s="48" t="s">
        <v>246</v>
      </c>
      <c r="B60" s="79" t="s">
        <v>247</v>
      </c>
      <c r="C60" s="39">
        <v>28733</v>
      </c>
      <c r="D60" s="130">
        <v>70813</v>
      </c>
      <c r="E60" s="39">
        <v>-43532</v>
      </c>
      <c r="F60" s="130">
        <v>-59157</v>
      </c>
    </row>
    <row r="61" spans="1:6" ht="12.75">
      <c r="A61" s="48" t="s">
        <v>101</v>
      </c>
      <c r="B61" s="79" t="s">
        <v>248</v>
      </c>
      <c r="C61" s="39">
        <v>-83984</v>
      </c>
      <c r="D61" s="130">
        <v>92239</v>
      </c>
      <c r="E61" s="39">
        <v>37953</v>
      </c>
      <c r="F61" s="130">
        <v>130568</v>
      </c>
    </row>
    <row r="62" spans="1:6" ht="12.75">
      <c r="A62" s="48" t="s">
        <v>249</v>
      </c>
      <c r="B62" s="79" t="s">
        <v>250</v>
      </c>
      <c r="C62" s="39">
        <v>-8055</v>
      </c>
      <c r="D62" s="130">
        <v>-7890</v>
      </c>
      <c r="E62" s="39">
        <v>6568</v>
      </c>
      <c r="F62" s="130">
        <v>69469</v>
      </c>
    </row>
    <row r="63" spans="1:6" ht="12.75">
      <c r="A63" s="48" t="s">
        <v>102</v>
      </c>
      <c r="B63" s="79" t="s">
        <v>251</v>
      </c>
      <c r="C63" s="39">
        <v>84404</v>
      </c>
      <c r="D63" s="131">
        <v>246538</v>
      </c>
      <c r="E63" s="39">
        <v>65062</v>
      </c>
      <c r="F63" s="131">
        <v>195332</v>
      </c>
    </row>
    <row r="64" spans="1:6" ht="12.75">
      <c r="A64" s="48" t="s">
        <v>252</v>
      </c>
      <c r="B64" s="79" t="s">
        <v>253</v>
      </c>
      <c r="C64" s="39">
        <v>0</v>
      </c>
      <c r="D64" s="39">
        <v>0</v>
      </c>
      <c r="E64" s="39"/>
      <c r="F64" s="130"/>
    </row>
    <row r="65" spans="1:6" ht="12.75">
      <c r="A65" s="48" t="s">
        <v>254</v>
      </c>
      <c r="B65" s="79" t="s">
        <v>255</v>
      </c>
      <c r="C65" s="39"/>
      <c r="D65" s="130"/>
      <c r="E65" s="39"/>
      <c r="F65" s="130"/>
    </row>
    <row r="66" spans="1:6" ht="12.75">
      <c r="A66" s="75" t="s">
        <v>53</v>
      </c>
      <c r="B66" s="81"/>
      <c r="C66" s="39"/>
      <c r="D66" s="130"/>
      <c r="E66" s="39"/>
      <c r="F66" s="130"/>
    </row>
    <row r="67" spans="1:6" ht="12.75">
      <c r="A67" s="75" t="s">
        <v>103</v>
      </c>
      <c r="B67" s="79" t="s">
        <v>256</v>
      </c>
      <c r="C67" s="39">
        <v>0</v>
      </c>
      <c r="D67" s="130"/>
      <c r="E67" s="39">
        <v>0</v>
      </c>
      <c r="F67" s="130"/>
    </row>
    <row r="68" spans="1:6" ht="12.75">
      <c r="A68" s="48" t="s">
        <v>104</v>
      </c>
      <c r="B68" s="79" t="s">
        <v>257</v>
      </c>
      <c r="C68" s="39">
        <v>10113</v>
      </c>
      <c r="D68" s="130">
        <v>19209</v>
      </c>
      <c r="E68" s="39">
        <v>10258</v>
      </c>
      <c r="F68" s="130">
        <v>30378</v>
      </c>
    </row>
    <row r="69" spans="1:6" ht="12.75">
      <c r="A69" s="48" t="s">
        <v>105</v>
      </c>
      <c r="B69" s="79" t="s">
        <v>258</v>
      </c>
      <c r="C69" s="39">
        <v>3164</v>
      </c>
      <c r="D69" s="130">
        <v>8313</v>
      </c>
      <c r="E69" s="39">
        <v>4823</v>
      </c>
      <c r="F69" s="130">
        <v>12337</v>
      </c>
    </row>
    <row r="70" spans="1:6" ht="12.75">
      <c r="A70" s="48" t="s">
        <v>106</v>
      </c>
      <c r="B70" s="79" t="s">
        <v>259</v>
      </c>
      <c r="C70" s="39">
        <v>6949</v>
      </c>
      <c r="D70" s="130">
        <v>10896</v>
      </c>
      <c r="E70" s="39">
        <v>5435</v>
      </c>
      <c r="F70" s="130">
        <v>18041</v>
      </c>
    </row>
    <row r="71" spans="1:6" ht="12.75">
      <c r="A71" s="48" t="s">
        <v>260</v>
      </c>
      <c r="B71" s="79" t="s">
        <v>261</v>
      </c>
      <c r="C71" s="39">
        <v>193824</v>
      </c>
      <c r="D71" s="130">
        <v>477965</v>
      </c>
      <c r="E71" s="39">
        <v>163509</v>
      </c>
      <c r="F71" s="130">
        <v>433197</v>
      </c>
    </row>
    <row r="72" spans="1:6" ht="12.75">
      <c r="A72" s="75" t="s">
        <v>53</v>
      </c>
      <c r="B72" s="79"/>
      <c r="C72" s="39"/>
      <c r="D72" s="127"/>
      <c r="E72" s="39"/>
      <c r="F72" s="127"/>
    </row>
    <row r="73" spans="1:6" ht="12.75">
      <c r="A73" s="75" t="s">
        <v>262</v>
      </c>
      <c r="B73" s="79" t="s">
        <v>263</v>
      </c>
      <c r="C73" s="39">
        <v>104913</v>
      </c>
      <c r="D73" s="127">
        <v>271692</v>
      </c>
      <c r="E73" s="39">
        <v>90002</v>
      </c>
      <c r="F73" s="127">
        <v>253792</v>
      </c>
    </row>
    <row r="74" spans="1:6" ht="25.5">
      <c r="A74" s="76" t="s">
        <v>264</v>
      </c>
      <c r="B74" s="79" t="s">
        <v>265</v>
      </c>
      <c r="C74" s="39">
        <v>9886</v>
      </c>
      <c r="D74" s="127">
        <v>27703</v>
      </c>
      <c r="E74" s="39">
        <v>8730</v>
      </c>
      <c r="F74" s="127">
        <v>26751</v>
      </c>
    </row>
    <row r="75" spans="1:6" ht="12.75">
      <c r="A75" s="76" t="s">
        <v>107</v>
      </c>
      <c r="B75" s="79" t="s">
        <v>266</v>
      </c>
      <c r="C75" s="39">
        <v>23651</v>
      </c>
      <c r="D75" s="127">
        <v>73684</v>
      </c>
      <c r="E75" s="39">
        <v>24984</v>
      </c>
      <c r="F75" s="127">
        <v>60677</v>
      </c>
    </row>
    <row r="76" spans="1:6" ht="12.75">
      <c r="A76" s="75" t="s">
        <v>121</v>
      </c>
      <c r="B76" s="79" t="s">
        <v>267</v>
      </c>
      <c r="C76" s="39">
        <v>6898</v>
      </c>
      <c r="D76" s="127">
        <v>20935</v>
      </c>
      <c r="E76" s="39">
        <v>6559</v>
      </c>
      <c r="F76" s="127">
        <v>19454</v>
      </c>
    </row>
    <row r="77" spans="1:6" ht="12.75">
      <c r="A77" s="48" t="s">
        <v>268</v>
      </c>
      <c r="B77" s="79" t="s">
        <v>269</v>
      </c>
      <c r="C77" s="39"/>
      <c r="D77" s="127"/>
      <c r="E77" s="39"/>
      <c r="F77" s="127"/>
    </row>
    <row r="78" spans="1:6" ht="12.75">
      <c r="A78" s="48" t="s">
        <v>108</v>
      </c>
      <c r="B78" s="82">
        <v>42</v>
      </c>
      <c r="C78" s="31">
        <v>316343</v>
      </c>
      <c r="D78" s="31">
        <v>1181744</v>
      </c>
      <c r="E78" s="31">
        <v>369334</v>
      </c>
      <c r="F78" s="31">
        <v>1051133</v>
      </c>
    </row>
    <row r="79" spans="1:6" ht="12.75">
      <c r="A79" s="48" t="s">
        <v>109</v>
      </c>
      <c r="B79" s="82">
        <v>43</v>
      </c>
      <c r="C79" s="127">
        <v>16595</v>
      </c>
      <c r="D79" s="127">
        <v>-36231</v>
      </c>
      <c r="E79" s="127">
        <v>-56083</v>
      </c>
      <c r="F79" s="127">
        <v>-37985</v>
      </c>
    </row>
    <row r="80" spans="1:6" ht="12.75">
      <c r="A80" s="48" t="s">
        <v>110</v>
      </c>
      <c r="B80" s="82">
        <v>44</v>
      </c>
      <c r="C80" s="39"/>
      <c r="D80" s="127"/>
      <c r="E80" s="39"/>
      <c r="F80" s="127"/>
    </row>
    <row r="81" spans="1:6" ht="12.75">
      <c r="A81" s="83" t="s">
        <v>270</v>
      </c>
      <c r="B81" s="82">
        <v>45</v>
      </c>
      <c r="C81" s="26">
        <v>16595</v>
      </c>
      <c r="D81" s="26">
        <v>-36231</v>
      </c>
      <c r="E81" s="26">
        <v>-56083</v>
      </c>
      <c r="F81" s="26">
        <v>-37985</v>
      </c>
    </row>
    <row r="82" spans="1:6" ht="12.75">
      <c r="A82" s="48" t="s">
        <v>111</v>
      </c>
      <c r="B82" s="82">
        <v>46</v>
      </c>
      <c r="C82" s="26">
        <v>5231</v>
      </c>
      <c r="D82" s="26">
        <v>15218</v>
      </c>
      <c r="E82" s="26">
        <v>1929</v>
      </c>
      <c r="F82" s="26">
        <v>5434</v>
      </c>
    </row>
    <row r="83" spans="1:6" ht="12.75">
      <c r="A83" s="48" t="s">
        <v>53</v>
      </c>
      <c r="B83" s="82"/>
      <c r="C83" s="26"/>
      <c r="D83" s="26"/>
      <c r="E83" s="26"/>
      <c r="F83" s="26"/>
    </row>
    <row r="84" spans="1:6" ht="12.75">
      <c r="A84" s="48" t="s">
        <v>112</v>
      </c>
      <c r="B84" s="82">
        <v>46.1</v>
      </c>
      <c r="C84" s="39">
        <v>2323</v>
      </c>
      <c r="D84" s="127">
        <v>6970</v>
      </c>
      <c r="E84" s="39">
        <v>627</v>
      </c>
      <c r="F84" s="127">
        <v>1882</v>
      </c>
    </row>
    <row r="85" spans="1:6" ht="12.75">
      <c r="A85" s="48" t="s">
        <v>271</v>
      </c>
      <c r="B85" s="82">
        <v>46.2</v>
      </c>
      <c r="C85" s="39">
        <v>2908</v>
      </c>
      <c r="D85" s="127">
        <v>8248</v>
      </c>
      <c r="E85" s="39">
        <v>1302</v>
      </c>
      <c r="F85" s="127">
        <v>3552</v>
      </c>
    </row>
    <row r="86" spans="1:6" ht="12.75">
      <c r="A86" s="83" t="s">
        <v>272</v>
      </c>
      <c r="B86" s="84">
        <v>47</v>
      </c>
      <c r="C86" s="31">
        <v>11364</v>
      </c>
      <c r="D86" s="31">
        <v>-51449</v>
      </c>
      <c r="E86" s="31">
        <v>-58012</v>
      </c>
      <c r="F86" s="31">
        <v>-43419</v>
      </c>
    </row>
    <row r="88" spans="1:4" s="33" customFormat="1" ht="12.75">
      <c r="A88" s="125"/>
      <c r="B88" s="124"/>
      <c r="C88" s="124"/>
      <c r="D88" s="124"/>
    </row>
    <row r="89" spans="1:4" s="33" customFormat="1" ht="12.75">
      <c r="A89" s="125"/>
      <c r="B89" s="124"/>
      <c r="C89" s="124"/>
      <c r="D89" s="124"/>
    </row>
    <row r="90" spans="1:4" s="33" customFormat="1" ht="12.75">
      <c r="A90" s="125"/>
      <c r="B90" s="124"/>
      <c r="C90" s="124"/>
      <c r="D90" s="124"/>
    </row>
    <row r="91" s="37" customFormat="1" ht="15.75">
      <c r="A91" s="37" t="s">
        <v>191</v>
      </c>
    </row>
    <row r="92" s="37" customFormat="1" ht="15.75"/>
    <row r="93" s="37" customFormat="1" ht="15.75">
      <c r="A93" s="37" t="s">
        <v>113</v>
      </c>
    </row>
    <row r="94" s="37" customFormat="1" ht="15.75"/>
    <row r="95" s="37" customFormat="1" ht="15.75">
      <c r="A95" s="37" t="s">
        <v>114</v>
      </c>
    </row>
    <row r="96" s="37" customFormat="1" ht="15.75"/>
    <row r="97" s="37" customFormat="1" ht="15.75">
      <c r="A97" s="37" t="s">
        <v>56</v>
      </c>
    </row>
    <row r="98" s="37" customFormat="1" ht="15.75"/>
    <row r="99" s="37" customFormat="1" ht="15.75">
      <c r="A99" s="37" t="s">
        <v>2</v>
      </c>
    </row>
  </sheetData>
  <sheetProtection/>
  <mergeCells count="5">
    <mergeCell ref="D1:F1"/>
    <mergeCell ref="A5:F5"/>
    <mergeCell ref="A6:F6"/>
    <mergeCell ref="A7:F7"/>
    <mergeCell ref="A8:F8"/>
  </mergeCells>
  <printOptions/>
  <pageMargins left="0.7" right="0.7" top="0.75" bottom="0.75" header="0.3" footer="0.3"/>
  <pageSetup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zoomScalePageLayoutView="0" workbookViewId="0" topLeftCell="A58">
      <selection activeCell="A58" sqref="A1:IV16384"/>
    </sheetView>
  </sheetViews>
  <sheetFormatPr defaultColWidth="9.00390625" defaultRowHeight="12.75"/>
  <cols>
    <col min="1" max="1" width="64.25390625" style="38" customWidth="1"/>
    <col min="2" max="2" width="12.25390625" style="151" customWidth="1"/>
    <col min="3" max="3" width="18.25390625" style="151" customWidth="1"/>
    <col min="4" max="4" width="22.875" style="151" customWidth="1"/>
    <col min="5" max="16384" width="9.125" style="38" customWidth="1"/>
  </cols>
  <sheetData>
    <row r="1" spans="2:9" ht="12.75">
      <c r="B1" s="142" t="s">
        <v>115</v>
      </c>
      <c r="C1" s="142"/>
      <c r="D1" s="142"/>
      <c r="E1" s="120"/>
      <c r="F1" s="120"/>
      <c r="G1" s="120"/>
      <c r="H1" s="120"/>
      <c r="I1" s="120"/>
    </row>
    <row r="2" spans="1:9" ht="12.75">
      <c r="A2" s="132"/>
      <c r="B2" s="143"/>
      <c r="C2" s="143"/>
      <c r="D2" s="143"/>
      <c r="E2" s="33"/>
      <c r="F2" s="33"/>
      <c r="G2" s="33"/>
      <c r="H2" s="33"/>
      <c r="I2" s="33"/>
    </row>
    <row r="3" spans="1:9" ht="12.75">
      <c r="A3" s="33"/>
      <c r="B3" s="124"/>
      <c r="C3" s="124"/>
      <c r="D3" s="124" t="s">
        <v>116</v>
      </c>
      <c r="E3" s="33"/>
      <c r="F3" s="121"/>
      <c r="G3" s="33"/>
      <c r="H3" s="33"/>
      <c r="I3" s="33"/>
    </row>
    <row r="4" spans="1:9" ht="12.75">
      <c r="A4" s="33"/>
      <c r="B4" s="124"/>
      <c r="C4" s="124"/>
      <c r="D4" s="124"/>
      <c r="E4" s="144"/>
      <c r="F4" s="144"/>
      <c r="G4" s="33"/>
      <c r="H4" s="33"/>
      <c r="I4" s="33"/>
    </row>
    <row r="5" spans="1:9" ht="12.75">
      <c r="A5" s="122" t="s">
        <v>117</v>
      </c>
      <c r="B5" s="122"/>
      <c r="C5" s="122"/>
      <c r="D5" s="122"/>
      <c r="E5" s="144"/>
      <c r="F5" s="144"/>
      <c r="G5" s="33"/>
      <c r="H5" s="33"/>
      <c r="I5" s="33"/>
    </row>
    <row r="6" spans="1:9" ht="12.75">
      <c r="A6" s="122" t="s">
        <v>5</v>
      </c>
      <c r="B6" s="122"/>
      <c r="C6" s="122"/>
      <c r="D6" s="122"/>
      <c r="E6" s="33"/>
      <c r="F6" s="33"/>
      <c r="G6" s="33"/>
      <c r="H6" s="33"/>
      <c r="I6" s="33"/>
    </row>
    <row r="7" spans="1:9" ht="12.75">
      <c r="A7" s="123" t="s">
        <v>192</v>
      </c>
      <c r="B7" s="123"/>
      <c r="C7" s="123"/>
      <c r="D7" s="123"/>
      <c r="E7" s="33"/>
      <c r="F7" s="33"/>
      <c r="G7" s="33"/>
      <c r="H7" s="33"/>
      <c r="I7" s="33"/>
    </row>
    <row r="8" spans="1:9" ht="12.75">
      <c r="A8" s="123" t="s">
        <v>194</v>
      </c>
      <c r="B8" s="123"/>
      <c r="C8" s="123"/>
      <c r="D8" s="123"/>
      <c r="E8" s="124"/>
      <c r="F8" s="124"/>
      <c r="G8" s="33"/>
      <c r="H8" s="33"/>
      <c r="I8" s="33"/>
    </row>
    <row r="9" spans="1:9" ht="12.75">
      <c r="A9" s="124"/>
      <c r="B9" s="124"/>
      <c r="C9" s="124"/>
      <c r="D9" s="124"/>
      <c r="E9" s="33"/>
      <c r="F9" s="33"/>
      <c r="G9" s="33"/>
      <c r="H9" s="33"/>
      <c r="I9" s="33"/>
    </row>
    <row r="10" spans="1:9" ht="12.75">
      <c r="A10" s="33"/>
      <c r="B10" s="124"/>
      <c r="C10" s="124"/>
      <c r="D10" s="124" t="s">
        <v>0</v>
      </c>
      <c r="E10" s="33"/>
      <c r="F10" s="33"/>
      <c r="G10" s="33"/>
      <c r="H10" s="33"/>
      <c r="I10" s="33"/>
    </row>
    <row r="11" spans="1:9" ht="57.75" customHeight="1">
      <c r="A11" s="145" t="s">
        <v>1</v>
      </c>
      <c r="B11" s="146" t="s">
        <v>118</v>
      </c>
      <c r="C11" s="145" t="s">
        <v>61</v>
      </c>
      <c r="D11" s="145" t="s">
        <v>63</v>
      </c>
      <c r="E11" s="33"/>
      <c r="F11" s="33"/>
      <c r="G11" s="33"/>
      <c r="H11" s="33"/>
      <c r="I11" s="33"/>
    </row>
    <row r="12" spans="1:4" ht="12.75">
      <c r="A12" s="145">
        <v>1</v>
      </c>
      <c r="B12" s="145">
        <v>2</v>
      </c>
      <c r="C12" s="145">
        <v>3</v>
      </c>
      <c r="D12" s="145">
        <v>4</v>
      </c>
    </row>
    <row r="13" spans="1:4" ht="29.25" customHeight="1">
      <c r="A13" s="85" t="s">
        <v>119</v>
      </c>
      <c r="B13" s="86"/>
      <c r="C13" s="134">
        <v>-36231</v>
      </c>
      <c r="D13" s="29">
        <v>-37985</v>
      </c>
    </row>
    <row r="14" spans="1:4" ht="29.25" customHeight="1">
      <c r="A14" s="87" t="s">
        <v>120</v>
      </c>
      <c r="B14" s="88"/>
      <c r="C14" s="135">
        <v>20935</v>
      </c>
      <c r="D14" s="40">
        <v>18887</v>
      </c>
    </row>
    <row r="15" spans="1:4" ht="29.25" customHeight="1">
      <c r="A15" s="89" t="s">
        <v>121</v>
      </c>
      <c r="B15" s="90">
        <v>1</v>
      </c>
      <c r="C15" s="136">
        <v>20935</v>
      </c>
      <c r="D15" s="27">
        <v>19454</v>
      </c>
    </row>
    <row r="16" spans="1:4" ht="29.25" customHeight="1">
      <c r="A16" s="89" t="s">
        <v>122</v>
      </c>
      <c r="B16" s="90">
        <v>2</v>
      </c>
      <c r="C16" s="136"/>
      <c r="D16" s="27"/>
    </row>
    <row r="17" spans="1:4" ht="29.25" customHeight="1">
      <c r="A17" s="89" t="s">
        <v>123</v>
      </c>
      <c r="B17" s="90">
        <v>3</v>
      </c>
      <c r="C17" s="136"/>
      <c r="D17" s="27"/>
    </row>
    <row r="18" spans="1:4" ht="29.25" customHeight="1">
      <c r="A18" s="89" t="s">
        <v>273</v>
      </c>
      <c r="B18" s="90">
        <v>4</v>
      </c>
      <c r="C18" s="136"/>
      <c r="D18" s="27"/>
    </row>
    <row r="19" spans="1:4" ht="29.25" customHeight="1">
      <c r="A19" s="89" t="s">
        <v>274</v>
      </c>
      <c r="B19" s="90">
        <v>5</v>
      </c>
      <c r="C19" s="135"/>
      <c r="D19" s="40"/>
    </row>
    <row r="20" spans="1:4" ht="29.25" customHeight="1">
      <c r="A20" s="91" t="s">
        <v>124</v>
      </c>
      <c r="B20" s="90">
        <v>6</v>
      </c>
      <c r="C20" s="137"/>
      <c r="D20" s="147">
        <v>-567</v>
      </c>
    </row>
    <row r="21" spans="1:4" ht="29.25" customHeight="1">
      <c r="A21" s="92" t="s">
        <v>125</v>
      </c>
      <c r="B21" s="93"/>
      <c r="C21" s="134">
        <v>-15296</v>
      </c>
      <c r="D21" s="29">
        <v>-19098</v>
      </c>
    </row>
    <row r="22" spans="1:4" ht="29.25" customHeight="1">
      <c r="A22" s="87" t="s">
        <v>126</v>
      </c>
      <c r="B22" s="94"/>
      <c r="C22" s="138">
        <v>-1365373</v>
      </c>
      <c r="D22" s="148">
        <v>377232</v>
      </c>
    </row>
    <row r="23" spans="1:4" ht="29.25" customHeight="1">
      <c r="A23" s="89" t="s">
        <v>127</v>
      </c>
      <c r="B23" s="95">
        <v>7</v>
      </c>
      <c r="C23" s="136">
        <v>-374379</v>
      </c>
      <c r="D23" s="27">
        <v>-530119</v>
      </c>
    </row>
    <row r="24" spans="1:4" ht="29.25" customHeight="1">
      <c r="A24" s="89" t="s">
        <v>128</v>
      </c>
      <c r="B24" s="95">
        <v>8</v>
      </c>
      <c r="C24" s="136">
        <v>12358</v>
      </c>
      <c r="D24" s="27">
        <v>-23075</v>
      </c>
    </row>
    <row r="25" spans="1:4" ht="29.25" customHeight="1">
      <c r="A25" s="89" t="s">
        <v>129</v>
      </c>
      <c r="B25" s="95">
        <v>9</v>
      </c>
      <c r="C25" s="136">
        <v>287360</v>
      </c>
      <c r="D25" s="27">
        <v>-88268</v>
      </c>
    </row>
    <row r="26" spans="1:4" ht="29.25" customHeight="1">
      <c r="A26" s="96" t="s">
        <v>130</v>
      </c>
      <c r="B26" s="95">
        <v>10</v>
      </c>
      <c r="C26" s="136">
        <v>-1159032</v>
      </c>
      <c r="D26" s="27">
        <v>616899</v>
      </c>
    </row>
    <row r="27" spans="1:4" ht="29.25" customHeight="1">
      <c r="A27" s="89" t="s">
        <v>131</v>
      </c>
      <c r="B27" s="95">
        <v>11</v>
      </c>
      <c r="C27" s="136">
        <v>-144512</v>
      </c>
      <c r="D27" s="27">
        <v>539182</v>
      </c>
    </row>
    <row r="28" spans="1:4" ht="29.25" customHeight="1">
      <c r="A28" s="89" t="s">
        <v>132</v>
      </c>
      <c r="B28" s="97" t="s">
        <v>275</v>
      </c>
      <c r="C28" s="136"/>
      <c r="D28" s="27"/>
    </row>
    <row r="29" spans="1:4" ht="29.25" customHeight="1">
      <c r="A29" s="89" t="s">
        <v>133</v>
      </c>
      <c r="B29" s="95">
        <v>12</v>
      </c>
      <c r="C29" s="136">
        <v>27570</v>
      </c>
      <c r="D29" s="27">
        <v>-106594</v>
      </c>
    </row>
    <row r="30" spans="1:4" ht="29.25" customHeight="1">
      <c r="A30" s="89" t="s">
        <v>134</v>
      </c>
      <c r="B30" s="95">
        <v>13</v>
      </c>
      <c r="C30" s="136"/>
      <c r="D30" s="27"/>
    </row>
    <row r="31" spans="1:4" ht="29.25" customHeight="1">
      <c r="A31" s="89" t="s">
        <v>135</v>
      </c>
      <c r="B31" s="95">
        <v>14</v>
      </c>
      <c r="C31" s="137">
        <v>-20534</v>
      </c>
      <c r="D31" s="147">
        <v>-31746</v>
      </c>
    </row>
    <row r="32" spans="1:4" ht="29.25" customHeight="1">
      <c r="A32" s="89" t="s">
        <v>136</v>
      </c>
      <c r="B32" s="95">
        <v>15</v>
      </c>
      <c r="C32" s="136">
        <v>5796</v>
      </c>
      <c r="D32" s="27">
        <v>953</v>
      </c>
    </row>
    <row r="33" spans="1:4" ht="29.25" customHeight="1">
      <c r="A33" s="98" t="s">
        <v>137</v>
      </c>
      <c r="B33" s="88"/>
      <c r="C33" s="134">
        <v>1289374</v>
      </c>
      <c r="D33" s="29">
        <v>-1101852</v>
      </c>
    </row>
    <row r="34" spans="1:4" ht="29.25" customHeight="1">
      <c r="A34" s="96" t="s">
        <v>276</v>
      </c>
      <c r="B34" s="90">
        <v>16</v>
      </c>
      <c r="C34" s="136">
        <v>1085014</v>
      </c>
      <c r="D34" s="27">
        <v>-548653</v>
      </c>
    </row>
    <row r="35" spans="1:4" ht="29.25" customHeight="1">
      <c r="A35" s="96" t="s">
        <v>277</v>
      </c>
      <c r="B35" s="90">
        <v>17</v>
      </c>
      <c r="C35" s="136"/>
      <c r="D35" s="27"/>
    </row>
    <row r="36" spans="1:4" ht="29.25" customHeight="1">
      <c r="A36" s="96" t="s">
        <v>278</v>
      </c>
      <c r="B36" s="90">
        <v>18</v>
      </c>
      <c r="C36" s="136"/>
      <c r="D36" s="27"/>
    </row>
    <row r="37" spans="1:4" ht="29.25" customHeight="1">
      <c r="A37" s="96" t="s">
        <v>279</v>
      </c>
      <c r="B37" s="90">
        <v>19</v>
      </c>
      <c r="C37" s="136">
        <v>-30505</v>
      </c>
      <c r="D37" s="27">
        <v>-89464</v>
      </c>
    </row>
    <row r="38" spans="1:4" ht="29.25" customHeight="1">
      <c r="A38" s="96" t="s">
        <v>280</v>
      </c>
      <c r="B38" s="90">
        <v>20</v>
      </c>
      <c r="C38" s="136">
        <v>92239</v>
      </c>
      <c r="D38" s="27">
        <v>130568</v>
      </c>
    </row>
    <row r="39" spans="1:4" ht="29.25" customHeight="1">
      <c r="A39" s="96" t="s">
        <v>281</v>
      </c>
      <c r="B39" s="90">
        <v>21</v>
      </c>
      <c r="C39" s="136"/>
      <c r="D39" s="27"/>
    </row>
    <row r="40" spans="1:4" ht="29.25" customHeight="1">
      <c r="A40" s="96" t="s">
        <v>138</v>
      </c>
      <c r="B40" s="90">
        <v>22</v>
      </c>
      <c r="C40" s="136">
        <v>188813</v>
      </c>
      <c r="D40" s="27">
        <v>-554820</v>
      </c>
    </row>
    <row r="41" spans="1:4" ht="29.25" customHeight="1">
      <c r="A41" s="96" t="s">
        <v>139</v>
      </c>
      <c r="B41" s="90">
        <v>23</v>
      </c>
      <c r="C41" s="136">
        <v>52498</v>
      </c>
      <c r="D41" s="27">
        <v>27878</v>
      </c>
    </row>
    <row r="42" spans="1:4" ht="29.25" customHeight="1">
      <c r="A42" s="96" t="s">
        <v>140</v>
      </c>
      <c r="B42" s="90">
        <v>24</v>
      </c>
      <c r="C42" s="136">
        <v>-64743</v>
      </c>
      <c r="D42" s="27">
        <v>-1352</v>
      </c>
    </row>
    <row r="43" spans="1:4" ht="29.25" customHeight="1">
      <c r="A43" s="96" t="s">
        <v>141</v>
      </c>
      <c r="B43" s="90">
        <v>25</v>
      </c>
      <c r="C43" s="136">
        <v>-26246</v>
      </c>
      <c r="D43" s="27">
        <v>-27725</v>
      </c>
    </row>
    <row r="44" spans="1:4" ht="29.25" customHeight="1">
      <c r="A44" s="96" t="s">
        <v>142</v>
      </c>
      <c r="B44" s="90">
        <v>26</v>
      </c>
      <c r="C44" s="136"/>
      <c r="D44" s="27"/>
    </row>
    <row r="45" spans="1:4" ht="29.25" customHeight="1">
      <c r="A45" s="96" t="s">
        <v>143</v>
      </c>
      <c r="B45" s="90">
        <v>27</v>
      </c>
      <c r="C45" s="137">
        <v>-20</v>
      </c>
      <c r="D45" s="147">
        <v>-36</v>
      </c>
    </row>
    <row r="46" spans="1:4" ht="29.25" customHeight="1">
      <c r="A46" s="96" t="s">
        <v>144</v>
      </c>
      <c r="B46" s="90">
        <v>28</v>
      </c>
      <c r="C46" s="139">
        <v>-7676</v>
      </c>
      <c r="D46" s="41">
        <v>-38248</v>
      </c>
    </row>
    <row r="47" spans="1:4" ht="29.25" customHeight="1">
      <c r="A47" s="99" t="s">
        <v>145</v>
      </c>
      <c r="B47" s="100"/>
      <c r="C47" s="140">
        <v>-75999</v>
      </c>
      <c r="D47" s="42">
        <v>-724620</v>
      </c>
    </row>
    <row r="48" spans="1:4" ht="29.25" customHeight="1">
      <c r="A48" s="89" t="s">
        <v>282</v>
      </c>
      <c r="B48" s="101">
        <v>29</v>
      </c>
      <c r="C48" s="136">
        <v>15218</v>
      </c>
      <c r="D48" s="27">
        <v>5434</v>
      </c>
    </row>
    <row r="49" spans="1:4" ht="29.25" customHeight="1">
      <c r="A49" s="102" t="s">
        <v>146</v>
      </c>
      <c r="B49" s="103"/>
      <c r="C49" s="134">
        <v>-91217</v>
      </c>
      <c r="D49" s="29">
        <v>-730054</v>
      </c>
    </row>
    <row r="50" spans="1:4" ht="29.25" customHeight="1">
      <c r="A50" s="89" t="s">
        <v>147</v>
      </c>
      <c r="B50" s="90"/>
      <c r="C50" s="136"/>
      <c r="D50" s="27"/>
    </row>
    <row r="51" spans="1:4" ht="29.25" customHeight="1">
      <c r="A51" s="104" t="s">
        <v>283</v>
      </c>
      <c r="B51" s="90">
        <v>30</v>
      </c>
      <c r="C51" s="136">
        <v>-4675</v>
      </c>
      <c r="D51" s="27">
        <v>73825</v>
      </c>
    </row>
    <row r="52" spans="1:4" ht="29.25" customHeight="1">
      <c r="A52" s="104" t="s">
        <v>148</v>
      </c>
      <c r="B52" s="90">
        <v>31</v>
      </c>
      <c r="C52" s="136">
        <v>-7337</v>
      </c>
      <c r="D52" s="27">
        <v>-24676</v>
      </c>
    </row>
    <row r="53" spans="1:4" ht="29.25" customHeight="1">
      <c r="A53" s="104" t="s">
        <v>149</v>
      </c>
      <c r="B53" s="90">
        <v>32</v>
      </c>
      <c r="C53" s="136">
        <v>2287</v>
      </c>
      <c r="D53" s="27">
        <v>4003</v>
      </c>
    </row>
    <row r="54" spans="1:4" ht="29.25" customHeight="1">
      <c r="A54" s="104" t="s">
        <v>284</v>
      </c>
      <c r="B54" s="105">
        <v>33</v>
      </c>
      <c r="C54" s="141"/>
      <c r="D54" s="32"/>
    </row>
    <row r="55" spans="1:4" ht="29.25" customHeight="1">
      <c r="A55" s="104" t="s">
        <v>150</v>
      </c>
      <c r="B55" s="90">
        <v>34</v>
      </c>
      <c r="C55" s="136"/>
      <c r="D55" s="27"/>
    </row>
    <row r="56" spans="1:4" ht="29.25" customHeight="1">
      <c r="A56" s="106" t="s">
        <v>151</v>
      </c>
      <c r="B56" s="107"/>
      <c r="C56" s="134">
        <v>-9725</v>
      </c>
      <c r="D56" s="29">
        <v>53152</v>
      </c>
    </row>
    <row r="57" spans="1:4" ht="29.25" customHeight="1">
      <c r="A57" s="89" t="s">
        <v>152</v>
      </c>
      <c r="B57" s="90"/>
      <c r="C57" s="136"/>
      <c r="D57" s="27"/>
    </row>
    <row r="58" spans="1:4" ht="29.25" customHeight="1">
      <c r="A58" s="104" t="s">
        <v>153</v>
      </c>
      <c r="B58" s="90">
        <v>35</v>
      </c>
      <c r="C58" s="136"/>
      <c r="D58" s="27"/>
    </row>
    <row r="59" spans="1:4" ht="29.25" customHeight="1">
      <c r="A59" s="104" t="s">
        <v>285</v>
      </c>
      <c r="B59" s="90">
        <v>36</v>
      </c>
      <c r="C59" s="136"/>
      <c r="D59" s="27"/>
    </row>
    <row r="60" spans="1:4" ht="29.25" customHeight="1">
      <c r="A60" s="96" t="s">
        <v>154</v>
      </c>
      <c r="B60" s="90" t="s">
        <v>155</v>
      </c>
      <c r="C60" s="136">
        <v>150000</v>
      </c>
      <c r="D60" s="27">
        <v>0</v>
      </c>
    </row>
    <row r="61" spans="1:4" ht="29.25" customHeight="1">
      <c r="A61" s="104" t="s">
        <v>38</v>
      </c>
      <c r="B61" s="90">
        <v>37</v>
      </c>
      <c r="C61" s="136"/>
      <c r="D61" s="27"/>
    </row>
    <row r="62" spans="1:4" ht="29.25" customHeight="1">
      <c r="A62" s="104" t="s">
        <v>156</v>
      </c>
      <c r="B62" s="90">
        <v>38</v>
      </c>
      <c r="C62" s="141">
        <v>0</v>
      </c>
      <c r="D62" s="32"/>
    </row>
    <row r="63" spans="1:4" ht="29.25" customHeight="1">
      <c r="A63" s="104" t="s">
        <v>150</v>
      </c>
      <c r="B63" s="90">
        <v>39</v>
      </c>
      <c r="C63" s="135"/>
      <c r="D63" s="40"/>
    </row>
    <row r="64" spans="1:4" ht="29.25" customHeight="1">
      <c r="A64" s="106" t="s">
        <v>157</v>
      </c>
      <c r="B64" s="107"/>
      <c r="C64" s="136">
        <v>150000</v>
      </c>
      <c r="D64" s="27">
        <v>0</v>
      </c>
    </row>
    <row r="65" spans="1:7" ht="29.25" customHeight="1">
      <c r="A65" s="108" t="s">
        <v>158</v>
      </c>
      <c r="B65" s="100"/>
      <c r="C65" s="134">
        <v>33762</v>
      </c>
      <c r="D65" s="29">
        <v>-696000</v>
      </c>
      <c r="G65" s="36"/>
    </row>
    <row r="66" spans="1:4" ht="12.75">
      <c r="A66" s="104" t="s">
        <v>159</v>
      </c>
      <c r="B66" s="90">
        <v>40</v>
      </c>
      <c r="C66" s="134">
        <v>349969</v>
      </c>
      <c r="D66" s="29">
        <v>828629</v>
      </c>
    </row>
    <row r="67" spans="1:4" ht="12.75">
      <c r="A67" s="104" t="s">
        <v>286</v>
      </c>
      <c r="B67" s="90">
        <v>41</v>
      </c>
      <c r="C67" s="134">
        <v>383731</v>
      </c>
      <c r="D67" s="29">
        <v>132629</v>
      </c>
    </row>
    <row r="68" spans="1:4" ht="12.75">
      <c r="A68" s="109"/>
      <c r="B68" s="110"/>
      <c r="C68" s="149"/>
      <c r="D68" s="150"/>
    </row>
    <row r="69" spans="1:4" s="37" customFormat="1" ht="15.75">
      <c r="A69" s="37" t="s">
        <v>191</v>
      </c>
      <c r="C69" s="151"/>
      <c r="D69" s="151"/>
    </row>
    <row r="70" spans="2:4" s="37" customFormat="1" ht="15.75">
      <c r="B70" s="152"/>
      <c r="C70" s="151"/>
      <c r="D70" s="151"/>
    </row>
    <row r="71" spans="1:4" s="37" customFormat="1" ht="15.75">
      <c r="A71" s="37" t="s">
        <v>113</v>
      </c>
      <c r="B71" s="152"/>
      <c r="C71" s="151"/>
      <c r="D71" s="151"/>
    </row>
    <row r="72" spans="2:4" s="37" customFormat="1" ht="15.75">
      <c r="B72" s="152"/>
      <c r="C72" s="151"/>
      <c r="D72" s="151"/>
    </row>
    <row r="73" spans="1:4" s="37" customFormat="1" ht="15.75">
      <c r="A73" s="37" t="s">
        <v>114</v>
      </c>
      <c r="B73" s="152"/>
      <c r="C73" s="151"/>
      <c r="D73" s="151"/>
    </row>
    <row r="74" spans="2:4" s="37" customFormat="1" ht="15.75">
      <c r="B74" s="152"/>
      <c r="C74" s="151"/>
      <c r="D74" s="151"/>
    </row>
    <row r="75" spans="1:4" s="37" customFormat="1" ht="15.75">
      <c r="A75" s="37" t="s">
        <v>56</v>
      </c>
      <c r="B75" s="152"/>
      <c r="C75" s="151"/>
      <c r="D75" s="151"/>
    </row>
    <row r="76" spans="2:4" s="37" customFormat="1" ht="15.75">
      <c r="B76" s="152"/>
      <c r="C76" s="151"/>
      <c r="D76" s="151"/>
    </row>
    <row r="77" spans="1:4" s="37" customFormat="1" ht="15.75">
      <c r="A77" s="37" t="s">
        <v>2</v>
      </c>
      <c r="B77" s="152"/>
      <c r="C77" s="151"/>
      <c r="D77" s="151"/>
    </row>
  </sheetData>
  <sheetProtection/>
  <mergeCells count="5">
    <mergeCell ref="B1:D1"/>
    <mergeCell ref="A5:D5"/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31">
      <selection activeCell="F50" sqref="F50"/>
    </sheetView>
  </sheetViews>
  <sheetFormatPr defaultColWidth="36.125" defaultRowHeight="12.75"/>
  <cols>
    <col min="1" max="1" width="36.125" style="0" customWidth="1"/>
    <col min="2" max="2" width="17.875" style="11" customWidth="1"/>
    <col min="3" max="3" width="18.375" style="11" customWidth="1"/>
    <col min="4" max="4" width="17.25390625" style="11" customWidth="1"/>
    <col min="5" max="5" width="33.375" style="11" customWidth="1"/>
    <col min="6" max="6" width="12.625" style="11" customWidth="1"/>
    <col min="7" max="7" width="10.75390625" style="11" customWidth="1"/>
    <col min="8" max="8" width="13.625" style="11" customWidth="1"/>
  </cols>
  <sheetData>
    <row r="1" spans="5:9" ht="12.75">
      <c r="E1" s="12"/>
      <c r="F1" s="115" t="s">
        <v>160</v>
      </c>
      <c r="G1" s="115"/>
      <c r="H1" s="115"/>
      <c r="I1" s="3"/>
    </row>
    <row r="2" spans="1:9" ht="12.75">
      <c r="A2" s="1"/>
      <c r="B2" s="13"/>
      <c r="C2" s="13"/>
      <c r="D2" s="13"/>
      <c r="E2" s="13"/>
      <c r="F2" s="13"/>
      <c r="G2" s="13"/>
      <c r="H2" s="13"/>
      <c r="I2" s="1"/>
    </row>
    <row r="3" spans="1:9" ht="12.75">
      <c r="A3" s="2"/>
      <c r="B3" s="5"/>
      <c r="C3" s="5"/>
      <c r="D3" s="5"/>
      <c r="E3" s="5"/>
      <c r="F3" s="5"/>
      <c r="G3" s="5"/>
      <c r="H3" s="5" t="s">
        <v>161</v>
      </c>
      <c r="I3" s="2"/>
    </row>
    <row r="4" spans="1:9" ht="12.75">
      <c r="A4" s="2"/>
      <c r="B4" s="5"/>
      <c r="C4" s="5"/>
      <c r="D4" s="5"/>
      <c r="E4" s="5"/>
      <c r="F4" s="5"/>
      <c r="G4" s="5"/>
      <c r="H4" s="5"/>
      <c r="I4" s="2"/>
    </row>
    <row r="5" spans="1:9" ht="12.75">
      <c r="A5" s="116" t="s">
        <v>162</v>
      </c>
      <c r="B5" s="116"/>
      <c r="C5" s="116"/>
      <c r="D5" s="116"/>
      <c r="E5" s="116"/>
      <c r="F5" s="116"/>
      <c r="G5" s="116"/>
      <c r="H5" s="116"/>
      <c r="I5" s="2"/>
    </row>
    <row r="6" spans="1:9" ht="12.75">
      <c r="A6" s="116" t="s">
        <v>5</v>
      </c>
      <c r="B6" s="116"/>
      <c r="C6" s="116"/>
      <c r="D6" s="116"/>
      <c r="E6" s="116"/>
      <c r="F6" s="116"/>
      <c r="G6" s="116"/>
      <c r="H6" s="116"/>
      <c r="I6" s="2"/>
    </row>
    <row r="7" spans="1:9" ht="12.75">
      <c r="A7" s="111" t="s">
        <v>192</v>
      </c>
      <c r="B7" s="111"/>
      <c r="C7" s="111"/>
      <c r="D7" s="111"/>
      <c r="E7" s="111"/>
      <c r="F7" s="111"/>
      <c r="G7" s="111"/>
      <c r="H7" s="111"/>
      <c r="I7" s="2"/>
    </row>
    <row r="8" spans="1:9" ht="12.75">
      <c r="A8" s="111" t="s">
        <v>194</v>
      </c>
      <c r="B8" s="111"/>
      <c r="C8" s="111"/>
      <c r="D8" s="111"/>
      <c r="E8" s="111"/>
      <c r="F8" s="111"/>
      <c r="G8" s="111"/>
      <c r="H8" s="111"/>
      <c r="I8" s="2"/>
    </row>
    <row r="9" spans="1:9" ht="12.75">
      <c r="A9" s="5"/>
      <c r="B9" s="5"/>
      <c r="C9" s="5"/>
      <c r="D9" s="5"/>
      <c r="E9" s="5"/>
      <c r="F9" s="5"/>
      <c r="G9" s="5"/>
      <c r="H9" s="5"/>
      <c r="I9" s="2"/>
    </row>
    <row r="10" spans="1:9" ht="12.75">
      <c r="A10" s="2"/>
      <c r="B10" s="5"/>
      <c r="C10" s="5"/>
      <c r="D10" s="5"/>
      <c r="E10" s="5"/>
      <c r="F10" s="5"/>
      <c r="G10" s="117" t="s">
        <v>0</v>
      </c>
      <c r="H10" s="117"/>
      <c r="I10" s="2"/>
    </row>
    <row r="11" spans="1:9" ht="12.75">
      <c r="A11" s="112" t="s">
        <v>163</v>
      </c>
      <c r="B11" s="112" t="s">
        <v>164</v>
      </c>
      <c r="C11" s="112"/>
      <c r="D11" s="112"/>
      <c r="E11" s="112"/>
      <c r="F11" s="112"/>
      <c r="G11" s="113" t="s">
        <v>165</v>
      </c>
      <c r="H11" s="113" t="s">
        <v>54</v>
      </c>
      <c r="I11" s="8"/>
    </row>
    <row r="12" spans="1:9" ht="12.75">
      <c r="A12" s="112"/>
      <c r="B12" s="21" t="s">
        <v>190</v>
      </c>
      <c r="C12" s="21" t="s">
        <v>50</v>
      </c>
      <c r="D12" s="21" t="s">
        <v>166</v>
      </c>
      <c r="E12" s="21" t="s">
        <v>167</v>
      </c>
      <c r="F12" s="21" t="s">
        <v>168</v>
      </c>
      <c r="G12" s="114"/>
      <c r="H12" s="114"/>
      <c r="I12" s="8"/>
    </row>
    <row r="13" spans="1:9" ht="12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8"/>
    </row>
    <row r="14" spans="1:8" ht="18" customHeight="1">
      <c r="A14" s="24" t="s">
        <v>169</v>
      </c>
      <c r="B14" s="23">
        <v>1240000</v>
      </c>
      <c r="C14" s="23"/>
      <c r="D14" s="23">
        <v>576317</v>
      </c>
      <c r="E14" s="23">
        <v>1493828</v>
      </c>
      <c r="F14" s="23">
        <f>SUM(B14:E14)</f>
        <v>3310145</v>
      </c>
      <c r="G14" s="23"/>
      <c r="H14" s="23">
        <f>F14</f>
        <v>3310145</v>
      </c>
    </row>
    <row r="15" spans="1:8" ht="18" customHeight="1">
      <c r="A15" s="4" t="s">
        <v>170</v>
      </c>
      <c r="B15" s="14"/>
      <c r="C15" s="14"/>
      <c r="D15" s="14"/>
      <c r="E15" s="14"/>
      <c r="F15" s="14"/>
      <c r="G15" s="14"/>
      <c r="H15" s="14"/>
    </row>
    <row r="16" spans="1:8" ht="18" customHeight="1">
      <c r="A16" s="4" t="s">
        <v>171</v>
      </c>
      <c r="B16" s="14">
        <f>B14</f>
        <v>1240000</v>
      </c>
      <c r="C16" s="14">
        <f aca="true" t="shared" si="0" ref="C16:H16">C14</f>
        <v>0</v>
      </c>
      <c r="D16" s="14">
        <f t="shared" si="0"/>
        <v>576317</v>
      </c>
      <c r="E16" s="14">
        <f t="shared" si="0"/>
        <v>1493828</v>
      </c>
      <c r="F16" s="14">
        <f t="shared" si="0"/>
        <v>3310145</v>
      </c>
      <c r="G16" s="14"/>
      <c r="H16" s="14">
        <f t="shared" si="0"/>
        <v>3310145</v>
      </c>
    </row>
    <row r="17" spans="1:8" ht="18" customHeight="1">
      <c r="A17" s="4" t="s">
        <v>172</v>
      </c>
      <c r="B17" s="14"/>
      <c r="C17" s="14"/>
      <c r="D17" s="14"/>
      <c r="E17" s="14"/>
      <c r="F17" s="14"/>
      <c r="G17" s="14"/>
      <c r="H17" s="14"/>
    </row>
    <row r="18" spans="1:8" ht="18" customHeight="1">
      <c r="A18" s="4" t="s">
        <v>173</v>
      </c>
      <c r="B18" s="14"/>
      <c r="C18" s="14"/>
      <c r="D18" s="14"/>
      <c r="E18" s="14"/>
      <c r="F18" s="14"/>
      <c r="G18" s="14"/>
      <c r="H18" s="14"/>
    </row>
    <row r="19" spans="1:8" ht="18" customHeight="1">
      <c r="A19" s="4" t="s">
        <v>174</v>
      </c>
      <c r="B19" s="14"/>
      <c r="C19" s="14"/>
      <c r="D19" s="14"/>
      <c r="E19" s="14"/>
      <c r="F19" s="14"/>
      <c r="G19" s="14"/>
      <c r="H19" s="14"/>
    </row>
    <row r="20" spans="1:8" ht="18" customHeight="1">
      <c r="A20" s="4" t="s">
        <v>175</v>
      </c>
      <c r="B20" s="14"/>
      <c r="C20" s="14"/>
      <c r="D20" s="14"/>
      <c r="E20" s="14"/>
      <c r="F20" s="14"/>
      <c r="G20" s="14"/>
      <c r="H20" s="14"/>
    </row>
    <row r="21" spans="1:8" ht="18" customHeight="1">
      <c r="A21" s="4" t="s">
        <v>176</v>
      </c>
      <c r="B21" s="14"/>
      <c r="C21" s="14"/>
      <c r="D21" s="14"/>
      <c r="E21" s="14"/>
      <c r="F21" s="14"/>
      <c r="G21" s="14"/>
      <c r="H21" s="14"/>
    </row>
    <row r="22" spans="1:8" ht="18" customHeight="1">
      <c r="A22" s="4" t="s">
        <v>109</v>
      </c>
      <c r="B22" s="14"/>
      <c r="C22" s="14"/>
      <c r="D22" s="14"/>
      <c r="E22" s="14">
        <v>327773</v>
      </c>
      <c r="F22" s="14">
        <f>E22</f>
        <v>327773</v>
      </c>
      <c r="G22" s="14"/>
      <c r="H22" s="14">
        <f>F22</f>
        <v>327773</v>
      </c>
    </row>
    <row r="23" spans="1:8" ht="18" customHeight="1">
      <c r="A23" s="4" t="s">
        <v>177</v>
      </c>
      <c r="B23" s="14"/>
      <c r="C23" s="14"/>
      <c r="D23" s="14"/>
      <c r="E23" s="14">
        <f>E22</f>
        <v>327773</v>
      </c>
      <c r="F23" s="14">
        <f>F22</f>
        <v>327773</v>
      </c>
      <c r="G23" s="14"/>
      <c r="H23" s="14">
        <f>H22</f>
        <v>327773</v>
      </c>
    </row>
    <row r="24" spans="1:8" ht="18" customHeight="1">
      <c r="A24" s="4" t="s">
        <v>178</v>
      </c>
      <c r="B24" s="14"/>
      <c r="C24" s="14"/>
      <c r="D24" s="14"/>
      <c r="E24" s="14">
        <v>-290000</v>
      </c>
      <c r="F24" s="14">
        <f>E24</f>
        <v>-290000</v>
      </c>
      <c r="G24" s="14"/>
      <c r="H24" s="14">
        <f>F24</f>
        <v>-290000</v>
      </c>
    </row>
    <row r="25" spans="1:8" ht="18" customHeight="1">
      <c r="A25" s="4" t="s">
        <v>179</v>
      </c>
      <c r="B25" s="14"/>
      <c r="C25" s="14"/>
      <c r="D25" s="14"/>
      <c r="E25" s="14"/>
      <c r="F25" s="14"/>
      <c r="G25" s="14"/>
      <c r="H25" s="14"/>
    </row>
    <row r="26" spans="1:8" ht="18" customHeight="1">
      <c r="A26" s="4" t="s">
        <v>180</v>
      </c>
      <c r="B26" s="14">
        <v>90000</v>
      </c>
      <c r="C26" s="14"/>
      <c r="D26" s="14"/>
      <c r="E26" s="14"/>
      <c r="F26" s="14">
        <f>B26</f>
        <v>90000</v>
      </c>
      <c r="G26" s="14"/>
      <c r="H26" s="14">
        <f>F26</f>
        <v>90000</v>
      </c>
    </row>
    <row r="27" spans="1:8" ht="18" customHeight="1">
      <c r="A27" s="4" t="s">
        <v>181</v>
      </c>
      <c r="B27" s="14"/>
      <c r="C27" s="20">
        <f>C29+C30</f>
        <v>0</v>
      </c>
      <c r="D27" s="20">
        <f>D29+D30</f>
        <v>12790</v>
      </c>
      <c r="E27" s="20">
        <f>E29+E30+E31</f>
        <v>4430</v>
      </c>
      <c r="F27" s="14">
        <f>SUM(C27:E27)</f>
        <v>17220</v>
      </c>
      <c r="G27" s="14"/>
      <c r="H27" s="14">
        <f>F27</f>
        <v>17220</v>
      </c>
    </row>
    <row r="28" spans="1:8" ht="18" customHeight="1">
      <c r="A28" s="4" t="s">
        <v>53</v>
      </c>
      <c r="B28" s="15"/>
      <c r="C28" s="15"/>
      <c r="D28" s="15"/>
      <c r="E28" s="15"/>
      <c r="F28" s="15"/>
      <c r="G28" s="15"/>
      <c r="H28" s="15"/>
    </row>
    <row r="29" spans="1:8" ht="18" customHeight="1">
      <c r="A29" s="4" t="s">
        <v>182</v>
      </c>
      <c r="B29" s="14"/>
      <c r="C29" s="14"/>
      <c r="D29" s="14">
        <v>12790</v>
      </c>
      <c r="E29" s="14">
        <v>4430</v>
      </c>
      <c r="F29" s="14">
        <f>D29+E29</f>
        <v>17220</v>
      </c>
      <c r="G29" s="14"/>
      <c r="H29" s="14">
        <f>F29</f>
        <v>17220</v>
      </c>
    </row>
    <row r="30" spans="1:8" ht="18" customHeight="1">
      <c r="A30" s="4" t="s">
        <v>183</v>
      </c>
      <c r="B30" s="14"/>
      <c r="C30" s="14"/>
      <c r="D30" s="14"/>
      <c r="E30" s="14"/>
      <c r="F30" s="14">
        <v>0</v>
      </c>
      <c r="G30" s="14"/>
      <c r="H30" s="14">
        <v>0</v>
      </c>
    </row>
    <row r="31" spans="1:8" ht="18" customHeight="1">
      <c r="A31" s="4" t="s">
        <v>184</v>
      </c>
      <c r="B31" s="14"/>
      <c r="C31" s="14"/>
      <c r="D31" s="14"/>
      <c r="E31" s="14"/>
      <c r="F31" s="14">
        <f>E31</f>
        <v>0</v>
      </c>
      <c r="G31" s="14"/>
      <c r="H31" s="14">
        <f>F31</f>
        <v>0</v>
      </c>
    </row>
    <row r="32" spans="1:8" ht="18" customHeight="1">
      <c r="A32" s="4" t="s">
        <v>185</v>
      </c>
      <c r="B32" s="20">
        <f>B26+B16</f>
        <v>1330000</v>
      </c>
      <c r="C32" s="20">
        <f>C27+C16</f>
        <v>0</v>
      </c>
      <c r="D32" s="20">
        <f>D27+D16</f>
        <v>589107</v>
      </c>
      <c r="E32" s="20">
        <f>E27+E22+E16+E24</f>
        <v>1536031</v>
      </c>
      <c r="F32" s="20">
        <f>F16+F22+F26+F27+F24</f>
        <v>3455138</v>
      </c>
      <c r="G32" s="20"/>
      <c r="H32" s="20">
        <f>H22+H16+H26+H27+H24</f>
        <v>3455138</v>
      </c>
    </row>
    <row r="33" spans="1:8" ht="18" customHeight="1">
      <c r="A33" s="4" t="s">
        <v>170</v>
      </c>
      <c r="B33" s="14"/>
      <c r="C33" s="14"/>
      <c r="D33" s="14"/>
      <c r="E33" s="14"/>
      <c r="F33" s="14"/>
      <c r="G33" s="14"/>
      <c r="H33" s="14"/>
    </row>
    <row r="34" spans="1:8" ht="18" customHeight="1">
      <c r="A34" s="4" t="s">
        <v>186</v>
      </c>
      <c r="B34" s="20">
        <f>B32</f>
        <v>1330000</v>
      </c>
      <c r="C34" s="20">
        <f>C32</f>
        <v>0</v>
      </c>
      <c r="D34" s="20">
        <f>D32</f>
        <v>589107</v>
      </c>
      <c r="E34" s="20">
        <f>E32</f>
        <v>1536031</v>
      </c>
      <c r="F34" s="20">
        <f>F32</f>
        <v>3455138</v>
      </c>
      <c r="G34" s="20"/>
      <c r="H34" s="20">
        <f>H32</f>
        <v>3455138</v>
      </c>
    </row>
    <row r="35" spans="1:8" ht="18" customHeight="1">
      <c r="A35" s="4" t="s">
        <v>172</v>
      </c>
      <c r="B35" s="14"/>
      <c r="C35" s="14"/>
      <c r="D35" s="14"/>
      <c r="E35" s="14"/>
      <c r="F35" s="14"/>
      <c r="G35" s="14"/>
      <c r="H35" s="14"/>
    </row>
    <row r="36" spans="1:8" ht="18" customHeight="1">
      <c r="A36" s="4" t="s">
        <v>173</v>
      </c>
      <c r="B36" s="14"/>
      <c r="C36" s="14"/>
      <c r="D36" s="14"/>
      <c r="E36" s="14"/>
      <c r="F36" s="14"/>
      <c r="G36" s="14"/>
      <c r="H36" s="14"/>
    </row>
    <row r="37" spans="1:8" ht="18" customHeight="1">
      <c r="A37" s="4" t="s">
        <v>174</v>
      </c>
      <c r="B37" s="14"/>
      <c r="C37" s="14"/>
      <c r="D37" s="14"/>
      <c r="E37" s="14"/>
      <c r="F37" s="14"/>
      <c r="G37" s="14"/>
      <c r="H37" s="14"/>
    </row>
    <row r="38" spans="1:8" ht="18" customHeight="1">
      <c r="A38" s="4" t="s">
        <v>175</v>
      </c>
      <c r="B38" s="14"/>
      <c r="C38" s="14"/>
      <c r="D38" s="14"/>
      <c r="E38" s="14"/>
      <c r="F38" s="14"/>
      <c r="G38" s="14"/>
      <c r="H38" s="14"/>
    </row>
    <row r="39" spans="1:8" ht="18" customHeight="1">
      <c r="A39" s="4" t="s">
        <v>176</v>
      </c>
      <c r="B39" s="14"/>
      <c r="C39" s="14"/>
      <c r="D39" s="14"/>
      <c r="E39" s="14"/>
      <c r="F39" s="14"/>
      <c r="G39" s="14"/>
      <c r="H39" s="14"/>
    </row>
    <row r="40" spans="1:8" ht="18" customHeight="1">
      <c r="A40" s="4" t="s">
        <v>109</v>
      </c>
      <c r="B40" s="14"/>
      <c r="C40" s="14"/>
      <c r="D40" s="14"/>
      <c r="E40" s="14">
        <f>'ф1'!C73</f>
        <v>-51449</v>
      </c>
      <c r="F40" s="14">
        <f>E40</f>
        <v>-51449</v>
      </c>
      <c r="G40" s="14"/>
      <c r="H40" s="14">
        <f>F40</f>
        <v>-51449</v>
      </c>
    </row>
    <row r="41" spans="1:8" ht="18" customHeight="1">
      <c r="A41" s="4" t="s">
        <v>177</v>
      </c>
      <c r="B41" s="14"/>
      <c r="C41" s="14"/>
      <c r="D41" s="14"/>
      <c r="E41" s="14">
        <f>E40</f>
        <v>-51449</v>
      </c>
      <c r="F41" s="14">
        <f>F40</f>
        <v>-51449</v>
      </c>
      <c r="G41" s="14"/>
      <c r="H41" s="14">
        <f>H40</f>
        <v>-51449</v>
      </c>
    </row>
    <row r="42" spans="1:8" ht="18" customHeight="1">
      <c r="A42" s="4" t="s">
        <v>178</v>
      </c>
      <c r="B42" s="14"/>
      <c r="C42" s="14"/>
      <c r="D42" s="14"/>
      <c r="E42" s="14"/>
      <c r="F42" s="14"/>
      <c r="G42" s="14"/>
      <c r="H42" s="14"/>
    </row>
    <row r="43" spans="1:8" ht="18" customHeight="1">
      <c r="A43" s="4" t="s">
        <v>179</v>
      </c>
      <c r="B43" s="14"/>
      <c r="C43" s="14"/>
      <c r="D43" s="14"/>
      <c r="E43" s="14"/>
      <c r="F43" s="14"/>
      <c r="G43" s="14"/>
      <c r="H43" s="14"/>
    </row>
    <row r="44" spans="1:8" ht="18" customHeight="1">
      <c r="A44" s="4" t="s">
        <v>180</v>
      </c>
      <c r="B44" s="14">
        <v>150000</v>
      </c>
      <c r="C44" s="14"/>
      <c r="D44" s="14"/>
      <c r="E44" s="14"/>
      <c r="F44" s="14">
        <f>B44</f>
        <v>150000</v>
      </c>
      <c r="G44" s="14"/>
      <c r="H44" s="14">
        <f aca="true" t="shared" si="1" ref="H44:H49">F44</f>
        <v>150000</v>
      </c>
    </row>
    <row r="45" spans="1:8" ht="18" customHeight="1">
      <c r="A45" s="4" t="s">
        <v>181</v>
      </c>
      <c r="B45" s="14"/>
      <c r="C45" s="20">
        <f>C48</f>
        <v>52663</v>
      </c>
      <c r="D45" s="20">
        <f>D47</f>
        <v>0</v>
      </c>
      <c r="E45" s="20">
        <f>E47+E48+E49</f>
        <v>-52663</v>
      </c>
      <c r="F45" s="20">
        <f>C45+B45+D45+E45</f>
        <v>0</v>
      </c>
      <c r="G45" s="20"/>
      <c r="H45" s="20">
        <f t="shared" si="1"/>
        <v>0</v>
      </c>
    </row>
    <row r="46" spans="1:8" ht="18" customHeight="1">
      <c r="A46" s="4" t="s">
        <v>53</v>
      </c>
      <c r="B46" s="15"/>
      <c r="C46" s="15"/>
      <c r="D46" s="15"/>
      <c r="E46" s="15"/>
      <c r="F46" s="15"/>
      <c r="G46" s="15"/>
      <c r="H46" s="14">
        <f t="shared" si="1"/>
        <v>0</v>
      </c>
    </row>
    <row r="47" spans="1:8" ht="18" customHeight="1">
      <c r="A47" s="4" t="s">
        <v>182</v>
      </c>
      <c r="B47" s="14"/>
      <c r="C47" s="14"/>
      <c r="D47" s="14"/>
      <c r="E47" s="14"/>
      <c r="F47" s="14">
        <f>E47+D47+C47+B47</f>
        <v>0</v>
      </c>
      <c r="G47" s="14"/>
      <c r="H47" s="14">
        <f t="shared" si="1"/>
        <v>0</v>
      </c>
    </row>
    <row r="48" spans="1:8" ht="18" customHeight="1">
      <c r="A48" s="4" t="s">
        <v>183</v>
      </c>
      <c r="B48" s="14"/>
      <c r="C48" s="14">
        <f>52663</f>
        <v>52663</v>
      </c>
      <c r="D48" s="14"/>
      <c r="E48" s="14">
        <v>-52663</v>
      </c>
      <c r="F48" s="14">
        <f>E48+D48+C48+B48</f>
        <v>0</v>
      </c>
      <c r="G48" s="14"/>
      <c r="H48" s="14">
        <f t="shared" si="1"/>
        <v>0</v>
      </c>
    </row>
    <row r="49" spans="1:8" ht="18" customHeight="1">
      <c r="A49" s="4" t="s">
        <v>184</v>
      </c>
      <c r="B49" s="14"/>
      <c r="C49" s="14"/>
      <c r="D49" s="14"/>
      <c r="E49" s="14"/>
      <c r="F49" s="14">
        <f>E49+D49+C49+B49</f>
        <v>0</v>
      </c>
      <c r="G49" s="14"/>
      <c r="H49" s="14">
        <f t="shared" si="1"/>
        <v>0</v>
      </c>
    </row>
    <row r="50" spans="1:8" ht="18" customHeight="1">
      <c r="A50" s="4" t="s">
        <v>187</v>
      </c>
      <c r="B50" s="20">
        <f>B34+B44</f>
        <v>1480000</v>
      </c>
      <c r="C50" s="20">
        <f>C45+C34</f>
        <v>52663</v>
      </c>
      <c r="D50" s="20">
        <f>D45+D34</f>
        <v>589107</v>
      </c>
      <c r="E50" s="20">
        <f>E45+E40+E34</f>
        <v>1431919</v>
      </c>
      <c r="F50" s="20">
        <f>F45+F40+F34+F44</f>
        <v>3553689</v>
      </c>
      <c r="G50" s="20"/>
      <c r="H50" s="20">
        <f>H34+H40+H45+H44</f>
        <v>3553689</v>
      </c>
    </row>
    <row r="51" spans="2:8" ht="12.75">
      <c r="B51" s="16"/>
      <c r="C51" s="16"/>
      <c r="D51" s="16"/>
      <c r="E51" s="16"/>
      <c r="F51" s="16"/>
      <c r="H51" s="16"/>
    </row>
    <row r="52" spans="1:8" ht="12.75">
      <c r="A52" s="9" t="s">
        <v>188</v>
      </c>
      <c r="B52" s="17"/>
      <c r="C52" s="17"/>
      <c r="D52" s="17"/>
      <c r="E52" s="17"/>
      <c r="F52" s="17"/>
      <c r="G52" s="17"/>
      <c r="H52" s="19"/>
    </row>
    <row r="53" spans="1:8" ht="12.75">
      <c r="A53" s="9" t="s">
        <v>189</v>
      </c>
      <c r="B53" s="17"/>
      <c r="C53" s="17"/>
      <c r="D53" s="17"/>
      <c r="E53" s="17"/>
      <c r="F53" s="17"/>
      <c r="G53" s="17"/>
      <c r="H53" s="19"/>
    </row>
    <row r="54" spans="1:8" ht="12.75">
      <c r="A54" s="10"/>
      <c r="B54" s="18"/>
      <c r="C54" s="8"/>
      <c r="D54" s="8"/>
      <c r="E54" s="8"/>
      <c r="F54" s="8"/>
      <c r="G54" s="8"/>
      <c r="H54" s="8"/>
    </row>
    <row r="55" s="6" customFormat="1" ht="15.75">
      <c r="A55" s="6" t="s">
        <v>191</v>
      </c>
    </row>
    <row r="56" spans="1:4" s="7" customFormat="1" ht="15.75">
      <c r="A56" s="6"/>
      <c r="B56" s="6"/>
      <c r="C56" s="6"/>
      <c r="D56" s="6"/>
    </row>
    <row r="57" spans="1:4" s="7" customFormat="1" ht="15.75">
      <c r="A57" s="6" t="s">
        <v>113</v>
      </c>
      <c r="B57" s="6"/>
      <c r="C57" s="6"/>
      <c r="D57" s="6"/>
    </row>
    <row r="58" spans="1:4" s="7" customFormat="1" ht="15.75">
      <c r="A58" s="6"/>
      <c r="B58" s="6"/>
      <c r="C58" s="6"/>
      <c r="D58" s="6"/>
    </row>
    <row r="59" spans="1:4" s="7" customFormat="1" ht="15.75">
      <c r="A59" s="6" t="s">
        <v>114</v>
      </c>
      <c r="B59" s="6"/>
      <c r="C59" s="6"/>
      <c r="D59" s="6"/>
    </row>
    <row r="60" spans="1:4" s="7" customFormat="1" ht="15.75">
      <c r="A60" s="6"/>
      <c r="B60" s="6"/>
      <c r="C60" s="6"/>
      <c r="D60" s="6"/>
    </row>
    <row r="61" spans="1:4" s="7" customFormat="1" ht="15.75">
      <c r="A61" s="6" t="s">
        <v>56</v>
      </c>
      <c r="B61" s="6"/>
      <c r="C61" s="6"/>
      <c r="D61" s="6"/>
    </row>
    <row r="62" spans="1:4" s="7" customFormat="1" ht="15.75">
      <c r="A62" s="6"/>
      <c r="B62" s="6"/>
      <c r="C62" s="6"/>
      <c r="D62" s="6"/>
    </row>
    <row r="63" spans="1:4" s="7" customFormat="1" ht="15.75">
      <c r="A63" s="6" t="s">
        <v>2</v>
      </c>
      <c r="B63" s="6"/>
      <c r="C63" s="6"/>
      <c r="D63" s="6"/>
    </row>
    <row r="64" spans="2:8" ht="12.75">
      <c r="B64"/>
      <c r="C64"/>
      <c r="D64"/>
      <c r="E64"/>
      <c r="F64"/>
      <c r="G64"/>
      <c r="H64"/>
    </row>
    <row r="65" spans="2:8" ht="12.75">
      <c r="B65"/>
      <c r="C65"/>
      <c r="D65"/>
      <c r="E65"/>
      <c r="F65"/>
      <c r="G65"/>
      <c r="H65"/>
    </row>
  </sheetData>
  <sheetProtection/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/>
  <pageMargins left="0.7086614173228347" right="0.7086614173228347" top="0.7480314960629921" bottom="0.7480314960629921" header="0.31496062992125984" footer="0.31496062992125984"/>
  <pageSetup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d.agibayeva</cp:lastModifiedBy>
  <cp:lastPrinted>2017-03-09T09:10:34Z</cp:lastPrinted>
  <dcterms:created xsi:type="dcterms:W3CDTF">2007-10-15T08:13:10Z</dcterms:created>
  <dcterms:modified xsi:type="dcterms:W3CDTF">2017-04-10T11:13:16Z</dcterms:modified>
  <cp:category/>
  <cp:version/>
  <cp:contentType/>
  <cp:contentStatus/>
</cp:coreProperties>
</file>