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ur.kenchimova\Desktop\"/>
    </mc:Choice>
  </mc:AlternateContent>
  <xr:revisionPtr revIDLastSave="0" documentId="13_ncr:1_{953AEEED-2E91-4C0E-8C87-E16B6BB226C8}" xr6:coauthVersionLast="43" xr6:coauthVersionMax="43" xr10:uidLastSave="{00000000-0000-0000-0000-000000000000}"/>
  <bookViews>
    <workbookView xWindow="14085" yWindow="0" windowWidth="14715" windowHeight="1560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E35" i="4"/>
  <c r="D35" i="4"/>
  <c r="H34" i="4"/>
  <c r="H33" i="4"/>
  <c r="G32" i="4"/>
  <c r="H32" i="4" s="1"/>
  <c r="H35" i="4" s="1"/>
  <c r="F29" i="4"/>
  <c r="D29" i="4"/>
  <c r="H28" i="4"/>
  <c r="H27" i="4"/>
  <c r="G25" i="4"/>
  <c r="G29" i="4" s="1"/>
  <c r="H23" i="4"/>
  <c r="D20" i="4"/>
  <c r="F18" i="4"/>
  <c r="F20" i="4" s="1"/>
  <c r="H17" i="4"/>
  <c r="G13" i="4"/>
  <c r="G15" i="4" s="1"/>
  <c r="F13" i="4"/>
  <c r="F15" i="4" s="1"/>
  <c r="E13" i="4"/>
  <c r="E15" i="4" s="1"/>
  <c r="D13" i="4"/>
  <c r="D15" i="4" s="1"/>
  <c r="D22" i="4" s="1"/>
  <c r="D24" i="4" s="1"/>
  <c r="D31" i="4" s="1"/>
  <c r="G12" i="4"/>
  <c r="H12" i="4" s="1"/>
  <c r="H11" i="4"/>
  <c r="H10" i="4"/>
  <c r="H8" i="4"/>
  <c r="B3" i="4"/>
  <c r="D37" i="4" l="1"/>
  <c r="H13" i="4"/>
  <c r="H15" i="4"/>
  <c r="E19" i="4"/>
  <c r="E20" i="4" s="1"/>
  <c r="E22" i="4" s="1"/>
  <c r="E26" i="4" s="1"/>
  <c r="F22" i="4"/>
  <c r="F24" i="4" s="1"/>
  <c r="F31" i="4" s="1"/>
  <c r="F37" i="4" s="1"/>
  <c r="G19" i="4"/>
  <c r="G20" i="4" s="1"/>
  <c r="G22" i="4" s="1"/>
  <c r="G24" i="4" s="1"/>
  <c r="G31" i="4" s="1"/>
  <c r="G37" i="4" s="1"/>
  <c r="G35" i="4"/>
  <c r="H18" i="4"/>
  <c r="H25" i="4"/>
  <c r="E24" i="4" l="1"/>
  <c r="H19" i="4"/>
  <c r="H20" i="4" s="1"/>
  <c r="H22" i="4" s="1"/>
  <c r="H24" i="4" s="1"/>
  <c r="H26" i="4"/>
  <c r="H29" i="4" s="1"/>
  <c r="E29" i="4"/>
  <c r="H31" i="4" l="1"/>
  <c r="H37" i="4" s="1"/>
  <c r="E31" i="4"/>
  <c r="E37" i="4" s="1"/>
</calcChain>
</file>

<file path=xl/sharedStrings.xml><?xml version="1.0" encoding="utf-8"?>
<sst xmlns="http://schemas.openxmlformats.org/spreadsheetml/2006/main" count="165" uniqueCount="117">
  <si>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</si>
  <si>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</si>
  <si>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</si>
  <si>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</si>
  <si>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</si>
  <si>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</si>
  <si>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</si>
  <si>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</si>
  <si>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</si>
  <si>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</si>
  <si>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</si>
  <si>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</si>
  <si>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</si>
  <si>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</si>
  <si>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</si>
  <si>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</si>
  <si>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</si>
  <si>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</si>
  <si>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</si>
  <si>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</si>
  <si>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</si>
  <si>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</si>
  <si>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</si>
  <si>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</si>
  <si>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</si>
  <si>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</si>
  <si>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</si>
  <si>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</si>
  <si>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</si>
  <si>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</si>
  <si>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</si>
  <si>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</si>
  <si>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</si>
  <si>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</si>
  <si>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</si>
  <si>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</si>
  <si>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</si>
  <si>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</si>
  <si>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</si>
  <si>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</si>
  <si>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</si>
  <si>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</si>
  <si>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</si>
  <si>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</si>
  <si>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</si>
  <si>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</si>
  <si>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</si>
  <si>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</si>
  <si>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</si>
  <si>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</si>
  <si>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</si>
  <si>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</si>
  <si>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</si>
  <si>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</si>
  <si>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</si>
  <si>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</si>
  <si>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</si>
  <si>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</si>
  <si>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</si>
  <si>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</si>
  <si>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</si>
  <si>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</si>
  <si>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</si>
  <si>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</si>
  <si>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</si>
  <si>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</si>
  <si>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</si>
  <si>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</si>
  <si>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</si>
  <si>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</si>
  <si>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</si>
  <si>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</si>
  <si>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</si>
  <si>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</si>
  <si>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</si>
  <si>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</si>
  <si>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</si>
  <si>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</si>
  <si>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</si>
  <si>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</si>
  <si>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</si>
  <si>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</si>
  <si>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</si>
  <si>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</si>
  <si>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</si>
  <si>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</si>
  <si>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</si>
  <si>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</si>
  <si>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</si>
  <si>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</si>
  <si>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</si>
  <si>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</si>
  <si>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</si>
  <si>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</si>
  <si>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</si>
  <si>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</si>
  <si>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</si>
  <si>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На 31 декабря 2017 года</t>
  </si>
  <si>
    <t>Прочие операционные доходы</t>
  </si>
  <si>
    <t>Переплата по подоходному налогу</t>
  </si>
  <si>
    <t>Рекласификация</t>
  </si>
  <si>
    <t>31 декабря 2018 года</t>
  </si>
  <si>
    <t>Убытки от обесценения</t>
  </si>
  <si>
    <t>Кенчимова А.Б.</t>
  </si>
  <si>
    <t>Масатбаев А.О.</t>
  </si>
  <si>
    <t>НДС к возмещению</t>
  </si>
  <si>
    <t>Прибыль / (убыток) от выбытия прочих основных средств</t>
  </si>
  <si>
    <t>На 31 декабря 2018 года</t>
  </si>
  <si>
    <t>За шесть месяцев, закончивщийся 30 июня 2019 года</t>
  </si>
  <si>
    <t>По состоянию на 30 июня 2019 года</t>
  </si>
  <si>
    <t>30 июня 2019 года</t>
  </si>
  <si>
    <t>30 июня 2018 года</t>
  </si>
  <si>
    <t>На 30 июня 2019 года</t>
  </si>
  <si>
    <t>Платежи по конракту на недропользование</t>
  </si>
  <si>
    <t>На 31 декабря 2016 года</t>
  </si>
  <si>
    <t>Изменение в учетной политике</t>
  </si>
  <si>
    <t>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</si>
</sst>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72">
    <xf numFmtId="0" fontId="0" fillId="0" borderId="0" xfId="0"/>
    <xf numFmtId="0" fontId="38" fillId="5" borderId="0" xfId="0" applyFont="1" applyFill="1"/>
    <xf numFmtId="0" fontId="38" fillId="5" borderId="5" xfId="0" applyFont="1" applyFill="1" applyBorder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14" fontId="250" fillId="5" borderId="0" xfId="0" applyNumberFormat="1" applyFont="1" applyFill="1" applyAlignment="1">
      <alignment horizontal="left"/>
    </xf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4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250" fillId="5" borderId="0" xfId="0" applyFont="1" applyFill="1"/>
    <xf numFmtId="175" fontId="38" fillId="5" borderId="0" xfId="0" applyNumberFormat="1" applyFont="1" applyFill="1" applyAlignment="1">
      <alignment horizontal="right" wrapText="1"/>
    </xf>
    <xf numFmtId="0" fontId="253" fillId="5" borderId="0" xfId="0" applyFont="1" applyFill="1" applyAlignment="1">
      <alignment wrapText="1"/>
    </xf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0" fontId="38" fillId="5" borderId="53" xfId="0" applyFont="1" applyFill="1" applyBorder="1"/>
    <xf numFmtId="0" fontId="251" fillId="5" borderId="51" xfId="0" applyFont="1" applyFill="1" applyBorder="1"/>
    <xf numFmtId="14" fontId="254" fillId="5" borderId="0" xfId="0" applyNumberFormat="1" applyFont="1" applyFill="1"/>
    <xf numFmtId="0" fontId="254" fillId="5" borderId="5" xfId="0" applyFont="1" applyFill="1" applyBorder="1"/>
    <xf numFmtId="0" fontId="251" fillId="5" borderId="0" xfId="0" applyFont="1" applyFill="1"/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38" fillId="5" borderId="0" xfId="0" applyFont="1" applyFill="1" applyAlignment="1">
      <alignment vertical="top" wrapText="1"/>
    </xf>
    <xf numFmtId="0" fontId="251" fillId="5" borderId="51" xfId="0" applyFont="1" applyFill="1" applyBorder="1" applyAlignment="1">
      <alignment horizontal="center" vertical="top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theme" Target="theme/theme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dim.pakhomov/Dropbox/01%20VP/01%20REPORT/02%20REPORTING%20WIM/P_AMAN%20MUNAI/&#1054;&#1090;&#1095;&#1077;&#1090;%20KASE/2019.06.30/2019.03.31%20&#1060;&#1054;%20&#1040;&#1052;&#1069;%20&#1076;&#1083;&#1103;%20KAS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>
        <row r="3">
          <cell r="B3" t="str">
            <v>За шесть месяцев, закончивщийся 30 июня 2019 года</v>
          </cell>
        </row>
        <row r="21">
          <cell r="D21">
            <v>180557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2"/>
  <sheetViews>
    <sheetView topLeftCell="A7" zoomScaleNormal="100" workbookViewId="0">
      <selection activeCell="B29" sqref="B29"/>
    </sheetView>
  </sheetViews>
  <sheetFormatPr defaultColWidth="8.85546875" defaultRowHeight="12.75"/>
  <cols>
    <col min="1" max="1" width="0.85546875" style="47" customWidth="1"/>
    <col min="2" max="2" width="57.7109375" style="47" customWidth="1"/>
    <col min="3" max="3" width="7.7109375" style="47" customWidth="1"/>
    <col min="4" max="5" width="10.7109375" style="47" customWidth="1"/>
    <col min="6" max="16384" width="8.85546875" style="47"/>
  </cols>
  <sheetData>
    <row r="1" spans="2:6" ht="15" customHeight="1">
      <c r="B1" s="50" t="s">
        <v>1</v>
      </c>
      <c r="C1" s="1"/>
      <c r="D1" s="1"/>
      <c r="E1" s="1"/>
    </row>
    <row r="2" spans="2:6" ht="15" customHeight="1">
      <c r="B2" s="50" t="s">
        <v>35</v>
      </c>
      <c r="C2" s="1"/>
      <c r="D2" s="1"/>
      <c r="E2" s="1"/>
    </row>
    <row r="3" spans="2:6" ht="15" customHeight="1">
      <c r="B3" s="51" t="s">
        <v>108</v>
      </c>
      <c r="C3" s="52"/>
      <c r="D3" s="52"/>
      <c r="E3" s="52"/>
    </row>
    <row r="4" spans="2:6" ht="4.9000000000000004" customHeight="1" thickBot="1">
      <c r="B4" s="53"/>
      <c r="C4" s="2"/>
      <c r="D4" s="2"/>
      <c r="E4" s="2"/>
    </row>
    <row r="5" spans="2:6" ht="15" customHeight="1">
      <c r="B5" s="54"/>
      <c r="C5" s="1"/>
      <c r="D5" s="1"/>
      <c r="E5" s="1"/>
    </row>
    <row r="6" spans="2:6" ht="25.15" customHeight="1">
      <c r="B6" s="3" t="s">
        <v>3</v>
      </c>
      <c r="C6" s="4" t="s">
        <v>76</v>
      </c>
      <c r="D6" s="5" t="s">
        <v>110</v>
      </c>
      <c r="E6" s="5" t="s">
        <v>111</v>
      </c>
    </row>
    <row r="7" spans="2:6" ht="15" customHeight="1">
      <c r="B7" s="6" t="s">
        <v>86</v>
      </c>
      <c r="C7" s="7"/>
      <c r="D7" s="55">
        <v>0</v>
      </c>
      <c r="E7" s="55">
        <v>0</v>
      </c>
      <c r="F7" s="48"/>
    </row>
    <row r="8" spans="2:6" ht="15" customHeight="1">
      <c r="B8" s="6" t="s">
        <v>96</v>
      </c>
      <c r="C8" s="7"/>
      <c r="D8" s="55">
        <v>0</v>
      </c>
      <c r="E8" s="55">
        <v>-137104</v>
      </c>
      <c r="F8" s="48"/>
    </row>
    <row r="9" spans="2:6" ht="15" customHeight="1">
      <c r="B9" s="6" t="s">
        <v>36</v>
      </c>
      <c r="C9" s="7"/>
      <c r="D9" s="55">
        <v>-161821</v>
      </c>
      <c r="E9" s="55">
        <v>-71861</v>
      </c>
      <c r="F9" s="48"/>
    </row>
    <row r="10" spans="2:6" ht="15" customHeight="1">
      <c r="B10" s="3" t="s">
        <v>102</v>
      </c>
      <c r="C10" s="8"/>
      <c r="D10" s="9">
        <v>0</v>
      </c>
      <c r="E10" s="9">
        <v>0</v>
      </c>
      <c r="F10" s="48"/>
    </row>
    <row r="11" spans="2:6" s="46" customFormat="1" ht="15" customHeight="1">
      <c r="B11" s="10" t="s">
        <v>37</v>
      </c>
      <c r="C11" s="11"/>
      <c r="D11" s="12">
        <v>-161821</v>
      </c>
      <c r="E11" s="12">
        <v>-208965</v>
      </c>
      <c r="F11" s="49"/>
    </row>
    <row r="12" spans="2:6" ht="15" customHeight="1">
      <c r="B12" s="6" t="s">
        <v>81</v>
      </c>
      <c r="C12" s="11"/>
      <c r="D12" s="55">
        <v>384040</v>
      </c>
      <c r="E12" s="55">
        <v>296415</v>
      </c>
      <c r="F12" s="48"/>
    </row>
    <row r="13" spans="2:6" ht="15" customHeight="1">
      <c r="B13" s="6" t="s">
        <v>82</v>
      </c>
      <c r="C13" s="11"/>
      <c r="D13" s="55">
        <v>0</v>
      </c>
      <c r="E13" s="55">
        <v>-2725</v>
      </c>
      <c r="F13" s="48"/>
    </row>
    <row r="14" spans="2:6" ht="15" customHeight="1">
      <c r="B14" s="6" t="s">
        <v>98</v>
      </c>
      <c r="C14" s="7"/>
      <c r="D14" s="55">
        <v>18621</v>
      </c>
      <c r="E14" s="55">
        <v>69729</v>
      </c>
      <c r="F14" s="48"/>
    </row>
    <row r="15" spans="2:6" ht="15" customHeight="1">
      <c r="B15" s="6" t="s">
        <v>40</v>
      </c>
      <c r="C15" s="7"/>
      <c r="D15" s="55">
        <v>0</v>
      </c>
      <c r="E15" s="55">
        <v>-231353</v>
      </c>
      <c r="F15" s="48"/>
    </row>
    <row r="16" spans="2:6" ht="15" customHeight="1">
      <c r="B16" s="3" t="s">
        <v>39</v>
      </c>
      <c r="C16" s="8"/>
      <c r="D16" s="9">
        <v>1646</v>
      </c>
      <c r="E16" s="9">
        <v>2084</v>
      </c>
      <c r="F16" s="48"/>
    </row>
    <row r="17" spans="2:6" s="46" customFormat="1" ht="15" customHeight="1">
      <c r="B17" s="10" t="s">
        <v>87</v>
      </c>
      <c r="C17" s="11"/>
      <c r="D17" s="12">
        <v>242486</v>
      </c>
      <c r="E17" s="12">
        <v>-74815</v>
      </c>
      <c r="F17" s="49"/>
    </row>
    <row r="18" spans="2:6" ht="15" customHeight="1">
      <c r="B18" s="6" t="s">
        <v>80</v>
      </c>
      <c r="C18" s="7"/>
      <c r="D18" s="55">
        <v>-61929</v>
      </c>
      <c r="E18" s="55">
        <v>-58140</v>
      </c>
      <c r="F18" s="48"/>
    </row>
    <row r="19" spans="2:6" s="46" customFormat="1" ht="15" customHeight="1">
      <c r="B19" s="13" t="s">
        <v>88</v>
      </c>
      <c r="C19" s="14"/>
      <c r="D19" s="15">
        <v>180557</v>
      </c>
      <c r="E19" s="15">
        <v>-132955</v>
      </c>
      <c r="F19" s="49"/>
    </row>
    <row r="20" spans="2:6" ht="15" customHeight="1">
      <c r="B20" s="56" t="s">
        <v>89</v>
      </c>
      <c r="C20" s="7"/>
      <c r="D20" s="55">
        <v>0</v>
      </c>
      <c r="E20" s="55">
        <v>0</v>
      </c>
      <c r="F20" s="48"/>
    </row>
    <row r="21" spans="2:6" s="46" customFormat="1" ht="15" customHeight="1">
      <c r="B21" s="13" t="s">
        <v>90</v>
      </c>
      <c r="C21" s="14"/>
      <c r="D21" s="16">
        <v>180557</v>
      </c>
      <c r="E21" s="16">
        <v>-132955</v>
      </c>
      <c r="F21" s="49"/>
    </row>
    <row r="22" spans="2:6" ht="15" customHeight="1">
      <c r="B22" s="1"/>
      <c r="C22" s="1"/>
      <c r="D22" s="17"/>
      <c r="E22" s="17"/>
      <c r="F22" s="48"/>
    </row>
    <row r="23" spans="2:6" ht="15" customHeight="1">
      <c r="B23" s="18" t="s">
        <v>91</v>
      </c>
      <c r="C23" s="18">
        <v>5</v>
      </c>
      <c r="D23" s="19">
        <v>6.8861872367723018</v>
      </c>
      <c r="E23" s="19">
        <v>-5.0707146444893372</v>
      </c>
      <c r="F23" s="48"/>
    </row>
    <row r="24" spans="2:6" ht="15" customHeight="1">
      <c r="B24" s="1"/>
      <c r="C24" s="1"/>
      <c r="D24" s="1"/>
      <c r="E24" s="1"/>
    </row>
    <row r="25" spans="2:6" ht="15" customHeight="1">
      <c r="B25" s="20" t="s">
        <v>41</v>
      </c>
      <c r="C25" s="1"/>
      <c r="D25" s="1"/>
      <c r="E25" s="1"/>
    </row>
    <row r="26" spans="2:6" ht="15" customHeight="1">
      <c r="B26" s="20"/>
      <c r="C26" s="1"/>
      <c r="D26" s="21"/>
      <c r="E26" s="1"/>
    </row>
    <row r="27" spans="2:6" ht="15" customHeight="1">
      <c r="B27" s="20"/>
      <c r="C27" s="1"/>
      <c r="D27" s="1"/>
      <c r="E27" s="1"/>
    </row>
    <row r="28" spans="2:6" ht="15" customHeight="1">
      <c r="B28" s="1"/>
      <c r="C28" s="1"/>
      <c r="D28" s="1"/>
      <c r="E28" s="1"/>
    </row>
    <row r="29" spans="2:6" ht="15" customHeight="1">
      <c r="B29" s="1" t="s">
        <v>33</v>
      </c>
      <c r="C29" s="1"/>
      <c r="D29" s="1" t="s">
        <v>103</v>
      </c>
      <c r="E29" s="1"/>
    </row>
    <row r="30" spans="2:6" ht="36" customHeight="1">
      <c r="B30" s="1"/>
      <c r="C30" s="1"/>
      <c r="D30" s="1"/>
      <c r="E30" s="1"/>
    </row>
    <row r="31" spans="2:6" ht="15" customHeight="1">
      <c r="B31" s="1"/>
      <c r="C31" s="1"/>
      <c r="D31" s="1"/>
      <c r="E31" s="1"/>
    </row>
    <row r="32" spans="2:6" ht="15" customHeight="1">
      <c r="B32" s="1" t="s">
        <v>34</v>
      </c>
      <c r="C32" s="1"/>
      <c r="D32" s="1" t="s">
        <v>104</v>
      </c>
      <c r="E32" s="1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E57"/>
  <sheetViews>
    <sheetView topLeftCell="A28" zoomScaleNormal="100" workbookViewId="0">
      <selection activeCell="B1" sqref="B1:E57"/>
    </sheetView>
  </sheetViews>
  <sheetFormatPr defaultColWidth="8.85546875" defaultRowHeight="12.75"/>
  <cols>
    <col min="1" max="1" width="0.85546875" style="47" customWidth="1"/>
    <col min="2" max="2" width="50.7109375" style="47" customWidth="1"/>
    <col min="3" max="3" width="7.7109375" style="47" customWidth="1"/>
    <col min="4" max="5" width="10.7109375" style="47" customWidth="1"/>
    <col min="6" max="16384" width="8.85546875" style="47"/>
  </cols>
  <sheetData>
    <row r="1" spans="2:5" ht="15" customHeight="1">
      <c r="B1" s="50" t="s">
        <v>1</v>
      </c>
      <c r="C1" s="1"/>
      <c r="D1" s="1"/>
      <c r="E1" s="1"/>
    </row>
    <row r="2" spans="2:5" ht="15" customHeight="1">
      <c r="B2" s="50" t="s">
        <v>2</v>
      </c>
      <c r="C2" s="1"/>
      <c r="D2" s="1"/>
      <c r="E2" s="1"/>
    </row>
    <row r="3" spans="2:5" ht="15" customHeight="1">
      <c r="B3" s="51" t="s">
        <v>109</v>
      </c>
      <c r="C3" s="52"/>
      <c r="D3" s="52"/>
      <c r="E3" s="52"/>
    </row>
    <row r="4" spans="2:5" ht="4.9000000000000004" customHeight="1" thickBot="1">
      <c r="B4" s="57"/>
      <c r="C4" s="58"/>
      <c r="D4" s="58"/>
      <c r="E4" s="58"/>
    </row>
    <row r="5" spans="2:5" ht="15" customHeight="1">
      <c r="B5" s="20"/>
      <c r="C5" s="1"/>
      <c r="D5" s="1"/>
      <c r="E5" s="1"/>
    </row>
    <row r="6" spans="2:5" ht="25.15" customHeight="1">
      <c r="B6" s="3" t="s">
        <v>3</v>
      </c>
      <c r="C6" s="4" t="s">
        <v>76</v>
      </c>
      <c r="D6" s="22" t="s">
        <v>110</v>
      </c>
      <c r="E6" s="22" t="s">
        <v>101</v>
      </c>
    </row>
    <row r="7" spans="2:5" ht="15" customHeight="1">
      <c r="B7" s="10" t="s">
        <v>4</v>
      </c>
      <c r="C7" s="7"/>
      <c r="D7" s="23"/>
      <c r="E7" s="23"/>
    </row>
    <row r="8" spans="2:5" ht="15" customHeight="1">
      <c r="B8" s="10" t="s">
        <v>5</v>
      </c>
      <c r="C8" s="7"/>
      <c r="D8" s="23"/>
      <c r="E8" s="23"/>
    </row>
    <row r="9" spans="2:5" ht="15" customHeight="1">
      <c r="B9" s="6" t="s">
        <v>6</v>
      </c>
      <c r="C9" s="7">
        <v>3</v>
      </c>
      <c r="D9" s="24">
        <v>3836426</v>
      </c>
      <c r="E9" s="24">
        <v>6241988</v>
      </c>
    </row>
    <row r="10" spans="2:5" ht="15" customHeight="1">
      <c r="B10" s="6" t="s">
        <v>7</v>
      </c>
      <c r="C10" s="7">
        <v>4</v>
      </c>
      <c r="D10" s="24">
        <v>586784</v>
      </c>
      <c r="E10" s="24">
        <v>543355</v>
      </c>
    </row>
    <row r="11" spans="2:5" ht="15" customHeight="1">
      <c r="B11" s="6" t="s">
        <v>8</v>
      </c>
      <c r="C11" s="7"/>
      <c r="D11" s="24">
        <v>0</v>
      </c>
      <c r="E11" s="24">
        <v>0</v>
      </c>
    </row>
    <row r="12" spans="2:5" ht="15" customHeight="1">
      <c r="B12" s="6" t="s">
        <v>9</v>
      </c>
      <c r="C12" s="7"/>
      <c r="D12" s="24">
        <v>7396598</v>
      </c>
      <c r="E12" s="24">
        <v>6954214</v>
      </c>
    </row>
    <row r="13" spans="2:5" ht="15" customHeight="1">
      <c r="B13" s="6" t="s">
        <v>10</v>
      </c>
      <c r="C13" s="7"/>
      <c r="D13" s="24">
        <v>5232251</v>
      </c>
      <c r="E13" s="24">
        <v>5232251</v>
      </c>
    </row>
    <row r="14" spans="2:5" ht="15" customHeight="1">
      <c r="B14" s="6" t="s">
        <v>105</v>
      </c>
      <c r="C14" s="7"/>
      <c r="D14" s="24">
        <v>0</v>
      </c>
      <c r="E14" s="24">
        <v>0</v>
      </c>
    </row>
    <row r="15" spans="2:5" ht="15" customHeight="1">
      <c r="B15" s="3" t="s">
        <v>11</v>
      </c>
      <c r="C15" s="8"/>
      <c r="D15" s="25">
        <v>300255</v>
      </c>
      <c r="E15" s="25">
        <v>302002</v>
      </c>
    </row>
    <row r="16" spans="2:5" ht="15" customHeight="1">
      <c r="B16" s="26"/>
      <c r="C16" s="27"/>
      <c r="D16" s="28">
        <v>17352314</v>
      </c>
      <c r="E16" s="28">
        <v>19273810</v>
      </c>
    </row>
    <row r="17" spans="2:5" ht="15" customHeight="1">
      <c r="B17" s="29" t="s">
        <v>12</v>
      </c>
      <c r="C17" s="7"/>
      <c r="D17" s="24"/>
      <c r="E17" s="24"/>
    </row>
    <row r="18" spans="2:5" ht="15" customHeight="1">
      <c r="B18" s="6" t="s">
        <v>13</v>
      </c>
      <c r="C18" s="7"/>
      <c r="D18" s="24">
        <v>65581</v>
      </c>
      <c r="E18" s="24">
        <v>29423</v>
      </c>
    </row>
    <row r="19" spans="2:5" ht="15" customHeight="1">
      <c r="B19" s="6" t="s">
        <v>14</v>
      </c>
      <c r="C19" s="7"/>
      <c r="D19" s="24">
        <v>585170</v>
      </c>
      <c r="E19" s="24">
        <v>7665</v>
      </c>
    </row>
    <row r="20" spans="2:5" ht="15" customHeight="1">
      <c r="B20" s="6" t="s">
        <v>9</v>
      </c>
      <c r="C20" s="7"/>
      <c r="D20" s="24">
        <v>0</v>
      </c>
      <c r="E20" s="24">
        <v>0</v>
      </c>
    </row>
    <row r="21" spans="2:5" ht="15" customHeight="1">
      <c r="B21" s="6" t="s">
        <v>15</v>
      </c>
      <c r="C21" s="7"/>
      <c r="D21" s="24">
        <v>559170</v>
      </c>
      <c r="E21" s="24">
        <v>552455</v>
      </c>
    </row>
    <row r="22" spans="2:5" ht="15" customHeight="1">
      <c r="B22" s="6" t="s">
        <v>99</v>
      </c>
      <c r="C22" s="7"/>
      <c r="D22" s="24">
        <v>0</v>
      </c>
      <c r="E22" s="24">
        <v>0</v>
      </c>
    </row>
    <row r="23" spans="2:5" ht="15" customHeight="1">
      <c r="B23" s="3" t="s">
        <v>16</v>
      </c>
      <c r="C23" s="8"/>
      <c r="D23" s="25">
        <v>4277323</v>
      </c>
      <c r="E23" s="25">
        <v>3601731</v>
      </c>
    </row>
    <row r="24" spans="2:5" ht="15" customHeight="1">
      <c r="B24" s="29"/>
      <c r="C24" s="7"/>
      <c r="D24" s="24">
        <v>5487244</v>
      </c>
      <c r="E24" s="24">
        <v>4191274</v>
      </c>
    </row>
    <row r="25" spans="2:5" ht="15" customHeight="1">
      <c r="B25" s="26" t="s">
        <v>17</v>
      </c>
      <c r="C25" s="14"/>
      <c r="D25" s="30">
        <v>22839558</v>
      </c>
      <c r="E25" s="30">
        <v>23465084</v>
      </c>
    </row>
    <row r="26" spans="2:5" ht="4.9000000000000004" customHeight="1">
      <c r="B26" s="10"/>
      <c r="C26" s="6"/>
      <c r="D26" s="24"/>
      <c r="E26" s="24"/>
    </row>
    <row r="27" spans="2:5" ht="15" customHeight="1">
      <c r="B27" s="10" t="s">
        <v>18</v>
      </c>
      <c r="C27" s="6"/>
      <c r="D27" s="24"/>
      <c r="E27" s="24"/>
    </row>
    <row r="28" spans="2:5" ht="15" customHeight="1">
      <c r="B28" s="6" t="s">
        <v>19</v>
      </c>
      <c r="C28" s="7">
        <v>5</v>
      </c>
      <c r="D28" s="24">
        <v>26220170</v>
      </c>
      <c r="E28" s="24">
        <v>26220170</v>
      </c>
    </row>
    <row r="29" spans="2:5" ht="15" customHeight="1">
      <c r="B29" s="6" t="s">
        <v>0</v>
      </c>
      <c r="C29" s="7"/>
      <c r="D29" s="24">
        <v>0</v>
      </c>
      <c r="E29" s="24">
        <v>0</v>
      </c>
    </row>
    <row r="30" spans="2:5" ht="15" customHeight="1">
      <c r="B30" s="6" t="s">
        <v>84</v>
      </c>
      <c r="C30" s="7"/>
      <c r="D30" s="24">
        <v>-15857959</v>
      </c>
      <c r="E30" s="24">
        <v>-15857959</v>
      </c>
    </row>
    <row r="31" spans="2:5" ht="15" customHeight="1">
      <c r="B31" s="6" t="s">
        <v>20</v>
      </c>
      <c r="C31" s="7"/>
      <c r="D31" s="24">
        <v>683642</v>
      </c>
      <c r="E31" s="24">
        <v>503085</v>
      </c>
    </row>
    <row r="32" spans="2:5" ht="15" customHeight="1">
      <c r="B32" s="13" t="s">
        <v>21</v>
      </c>
      <c r="C32" s="14"/>
      <c r="D32" s="30">
        <v>11045853</v>
      </c>
      <c r="E32" s="30">
        <v>10865296</v>
      </c>
    </row>
    <row r="33" spans="2:5" ht="4.9000000000000004" customHeight="1">
      <c r="B33" s="10"/>
      <c r="C33" s="11"/>
      <c r="D33" s="43"/>
      <c r="E33" s="43"/>
    </row>
    <row r="34" spans="2:5" ht="15" customHeight="1">
      <c r="B34" s="10" t="s">
        <v>22</v>
      </c>
      <c r="C34" s="7"/>
      <c r="D34" s="24"/>
      <c r="E34" s="24"/>
    </row>
    <row r="35" spans="2:5" ht="15" customHeight="1">
      <c r="B35" s="6" t="s">
        <v>23</v>
      </c>
      <c r="C35" s="7">
        <v>6</v>
      </c>
      <c r="D35" s="24">
        <v>9056416</v>
      </c>
      <c r="E35" s="24">
        <v>9042456</v>
      </c>
    </row>
    <row r="36" spans="2:5" ht="15" customHeight="1">
      <c r="B36" s="3" t="s">
        <v>77</v>
      </c>
      <c r="C36" s="8">
        <v>6</v>
      </c>
      <c r="D36" s="25">
        <v>918083</v>
      </c>
      <c r="E36" s="25">
        <v>1282493</v>
      </c>
    </row>
    <row r="37" spans="2:5" ht="15" customHeight="1">
      <c r="B37" s="13"/>
      <c r="C37" s="27"/>
      <c r="D37" s="28">
        <v>9974499</v>
      </c>
      <c r="E37" s="28">
        <v>10324949</v>
      </c>
    </row>
    <row r="38" spans="2:5" ht="15" customHeight="1">
      <c r="B38" s="10" t="s">
        <v>24</v>
      </c>
      <c r="C38" s="7"/>
      <c r="D38" s="24"/>
      <c r="E38" s="24"/>
    </row>
    <row r="39" spans="2:5">
      <c r="B39" s="6" t="s">
        <v>23</v>
      </c>
      <c r="C39" s="7">
        <v>6</v>
      </c>
      <c r="D39" s="24">
        <v>0</v>
      </c>
      <c r="E39" s="24">
        <v>0</v>
      </c>
    </row>
    <row r="40" spans="2:5">
      <c r="B40" s="6" t="s">
        <v>77</v>
      </c>
      <c r="C40" s="7">
        <v>6</v>
      </c>
      <c r="D40" s="24">
        <v>1100078</v>
      </c>
      <c r="E40" s="24">
        <v>1100078</v>
      </c>
    </row>
    <row r="41" spans="2:5">
      <c r="B41" s="6" t="s">
        <v>25</v>
      </c>
      <c r="C41" s="7"/>
      <c r="D41" s="24">
        <v>113185</v>
      </c>
      <c r="E41" s="24">
        <v>111220</v>
      </c>
    </row>
    <row r="42" spans="2:5">
      <c r="B42" s="6" t="s">
        <v>26</v>
      </c>
      <c r="C42" s="7"/>
      <c r="D42" s="24">
        <v>92274</v>
      </c>
      <c r="E42" s="24">
        <v>105851</v>
      </c>
    </row>
    <row r="43" spans="2:5">
      <c r="B43" s="6" t="s">
        <v>27</v>
      </c>
      <c r="C43" s="7">
        <v>8</v>
      </c>
      <c r="D43" s="24">
        <v>513669</v>
      </c>
      <c r="E43" s="24">
        <v>957690</v>
      </c>
    </row>
    <row r="44" spans="2:5">
      <c r="B44" s="3" t="s">
        <v>28</v>
      </c>
      <c r="C44" s="8">
        <v>9</v>
      </c>
      <c r="D44" s="25">
        <v>0</v>
      </c>
      <c r="E44" s="25">
        <v>0</v>
      </c>
    </row>
    <row r="45" spans="2:5">
      <c r="B45" s="13"/>
      <c r="C45" s="27"/>
      <c r="D45" s="28">
        <v>1819206</v>
      </c>
      <c r="E45" s="28">
        <v>2274839</v>
      </c>
    </row>
    <row r="46" spans="2:5" s="46" customFormat="1">
      <c r="B46" s="13" t="s">
        <v>29</v>
      </c>
      <c r="C46" s="14"/>
      <c r="D46" s="30">
        <v>11793705</v>
      </c>
      <c r="E46" s="30">
        <v>12599788</v>
      </c>
    </row>
    <row r="47" spans="2:5" s="46" customFormat="1">
      <c r="B47" s="13" t="s">
        <v>30</v>
      </c>
      <c r="C47" s="14"/>
      <c r="D47" s="30">
        <v>22839558</v>
      </c>
      <c r="E47" s="30">
        <v>23465084</v>
      </c>
    </row>
    <row r="48" spans="2:5">
      <c r="B48" s="1"/>
      <c r="C48" s="1"/>
      <c r="D48" s="17">
        <v>0</v>
      </c>
      <c r="E48" s="17">
        <v>0</v>
      </c>
    </row>
    <row r="49" spans="2:5">
      <c r="B49" s="1"/>
      <c r="C49" s="1"/>
      <c r="D49" s="17"/>
      <c r="E49" s="17"/>
    </row>
    <row r="50" spans="2:5">
      <c r="B50" s="59" t="s">
        <v>31</v>
      </c>
      <c r="C50" s="31"/>
      <c r="D50" s="32">
        <v>26220170</v>
      </c>
      <c r="E50" s="32">
        <v>26220170</v>
      </c>
    </row>
    <row r="51" spans="2:5" s="46" customFormat="1">
      <c r="B51" s="60" t="s">
        <v>32</v>
      </c>
      <c r="C51" s="33">
        <v>5</v>
      </c>
      <c r="D51" s="34">
        <v>421.27312675699665</v>
      </c>
      <c r="E51" s="34">
        <v>414.3869395202243</v>
      </c>
    </row>
    <row r="52" spans="2:5" ht="24.75" customHeight="1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 t="s">
        <v>33</v>
      </c>
      <c r="C54" s="1"/>
      <c r="D54" s="1" t="s">
        <v>103</v>
      </c>
      <c r="E54" s="1"/>
    </row>
    <row r="55" spans="2:5" ht="31.5" customHeight="1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 t="s">
        <v>34</v>
      </c>
      <c r="C57" s="1"/>
      <c r="D57" s="1" t="s">
        <v>104</v>
      </c>
      <c r="E57" s="1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E56"/>
  <sheetViews>
    <sheetView topLeftCell="A22" zoomScale="90" zoomScaleNormal="90" workbookViewId="0">
      <selection activeCell="B1" sqref="B1"/>
    </sheetView>
  </sheetViews>
  <sheetFormatPr defaultColWidth="8.85546875" defaultRowHeight="12.75"/>
  <cols>
    <col min="1" max="1" width="0.85546875" style="47" customWidth="1"/>
    <col min="2" max="2" width="55.7109375" style="47" customWidth="1"/>
    <col min="3" max="3" width="7.7109375" style="47" customWidth="1"/>
    <col min="4" max="5" width="10.7109375" style="47" customWidth="1"/>
    <col min="6" max="16384" width="8.85546875" style="47"/>
  </cols>
  <sheetData>
    <row r="1" spans="2:5" ht="15" customHeight="1">
      <c r="B1" s="50" t="s">
        <v>1</v>
      </c>
      <c r="C1" s="1"/>
      <c r="D1" s="35"/>
      <c r="E1" s="35"/>
    </row>
    <row r="2" spans="2:5" ht="15" customHeight="1">
      <c r="B2" s="50" t="s">
        <v>42</v>
      </c>
      <c r="C2" s="1"/>
      <c r="D2" s="35"/>
      <c r="E2" s="35"/>
    </row>
    <row r="3" spans="2:5" ht="15" customHeight="1">
      <c r="B3" s="51" t="s">
        <v>108</v>
      </c>
      <c r="C3" s="61"/>
      <c r="D3" s="61"/>
      <c r="E3" s="61"/>
    </row>
    <row r="4" spans="2:5" ht="4.9000000000000004" customHeight="1" thickBot="1">
      <c r="B4" s="62"/>
      <c r="C4" s="2"/>
      <c r="D4" s="2"/>
      <c r="E4" s="2"/>
    </row>
    <row r="5" spans="2:5" ht="15" customHeight="1">
      <c r="B5" s="35"/>
      <c r="C5" s="35"/>
      <c r="D5" s="35"/>
      <c r="E5" s="35"/>
    </row>
    <row r="6" spans="2:5" ht="25.15" customHeight="1">
      <c r="B6" s="3" t="s">
        <v>3</v>
      </c>
      <c r="C6" s="4" t="s">
        <v>76</v>
      </c>
      <c r="D6" s="5" t="s">
        <v>110</v>
      </c>
      <c r="E6" s="5" t="s">
        <v>111</v>
      </c>
    </row>
    <row r="7" spans="2:5" s="46" customFormat="1" ht="13.15" customHeight="1">
      <c r="B7" s="29" t="s">
        <v>43</v>
      </c>
      <c r="C7" s="11"/>
      <c r="D7" s="12"/>
      <c r="E7" s="12"/>
    </row>
    <row r="8" spans="2:5" ht="13.15" customHeight="1">
      <c r="B8" s="6" t="s">
        <v>78</v>
      </c>
      <c r="C8" s="7"/>
      <c r="D8" s="24">
        <v>180557</v>
      </c>
      <c r="E8" s="24">
        <v>-74815</v>
      </c>
    </row>
    <row r="9" spans="2:5" ht="13.15" customHeight="1">
      <c r="B9" s="6" t="s">
        <v>44</v>
      </c>
      <c r="C9" s="7"/>
      <c r="D9" s="24">
        <v>0</v>
      </c>
      <c r="E9" s="24">
        <v>0</v>
      </c>
    </row>
    <row r="10" spans="2:5" ht="13.15" customHeight="1">
      <c r="B10" s="36" t="s">
        <v>45</v>
      </c>
      <c r="C10" s="7"/>
      <c r="D10" s="24">
        <v>-384040</v>
      </c>
      <c r="E10" s="24">
        <v>-272527</v>
      </c>
    </row>
    <row r="11" spans="2:5" ht="13.15" customHeight="1">
      <c r="B11" s="36" t="s">
        <v>46</v>
      </c>
      <c r="C11" s="7"/>
      <c r="D11" s="24">
        <v>0</v>
      </c>
      <c r="E11" s="24">
        <v>2725</v>
      </c>
    </row>
    <row r="12" spans="2:5" ht="13.15" customHeight="1">
      <c r="B12" s="36" t="s">
        <v>38</v>
      </c>
      <c r="C12" s="7"/>
      <c r="D12" s="24">
        <v>0</v>
      </c>
      <c r="E12" s="24">
        <v>0</v>
      </c>
    </row>
    <row r="13" spans="2:5" ht="13.15" customHeight="1">
      <c r="B13" s="36" t="s">
        <v>47</v>
      </c>
      <c r="C13" s="7"/>
      <c r="D13" s="24">
        <v>0</v>
      </c>
      <c r="E13" s="24">
        <v>27369</v>
      </c>
    </row>
    <row r="14" spans="2:5" ht="13.15" customHeight="1">
      <c r="B14" s="36" t="s">
        <v>48</v>
      </c>
      <c r="C14" s="7"/>
      <c r="D14" s="24">
        <v>0</v>
      </c>
      <c r="E14" s="24">
        <v>0</v>
      </c>
    </row>
    <row r="15" spans="2:5" ht="13.15" customHeight="1">
      <c r="B15" s="36" t="s">
        <v>106</v>
      </c>
      <c r="C15" s="7"/>
      <c r="D15" s="24">
        <v>0</v>
      </c>
      <c r="E15" s="24">
        <v>35</v>
      </c>
    </row>
    <row r="16" spans="2:5" ht="13.15" customHeight="1">
      <c r="B16" s="36" t="s">
        <v>49</v>
      </c>
      <c r="C16" s="7"/>
      <c r="D16" s="24">
        <v>16630</v>
      </c>
      <c r="E16" s="24">
        <v>4205</v>
      </c>
    </row>
    <row r="17" spans="2:5" ht="13.15" customHeight="1">
      <c r="B17" s="37" t="s">
        <v>50</v>
      </c>
      <c r="C17" s="38"/>
      <c r="D17" s="39">
        <v>-186853</v>
      </c>
      <c r="E17" s="39">
        <v>-313008</v>
      </c>
    </row>
    <row r="18" spans="2:5" ht="13.15" customHeight="1">
      <c r="B18" s="6" t="s">
        <v>51</v>
      </c>
      <c r="C18" s="7"/>
      <c r="D18" s="24">
        <v>0</v>
      </c>
      <c r="E18" s="24">
        <v>981</v>
      </c>
    </row>
    <row r="19" spans="2:5" ht="13.15" customHeight="1">
      <c r="B19" s="6" t="s">
        <v>52</v>
      </c>
      <c r="C19" s="7"/>
      <c r="D19" s="24">
        <v>0</v>
      </c>
      <c r="E19" s="24">
        <v>-31289</v>
      </c>
    </row>
    <row r="20" spans="2:5" ht="13.15" customHeight="1">
      <c r="B20" s="6" t="s">
        <v>53</v>
      </c>
      <c r="C20" s="7"/>
      <c r="D20" s="24">
        <v>-577505</v>
      </c>
      <c r="E20" s="24">
        <v>-224235</v>
      </c>
    </row>
    <row r="21" spans="2:5">
      <c r="B21" s="6" t="s">
        <v>54</v>
      </c>
      <c r="C21" s="7"/>
      <c r="D21" s="24">
        <v>-529103</v>
      </c>
      <c r="E21" s="24">
        <v>-81771</v>
      </c>
    </row>
    <row r="22" spans="2:5">
      <c r="B22" s="6" t="s">
        <v>55</v>
      </c>
      <c r="C22" s="7"/>
      <c r="D22" s="24">
        <v>-382566</v>
      </c>
      <c r="E22" s="24">
        <v>107634</v>
      </c>
    </row>
    <row r="23" spans="2:5">
      <c r="B23" s="6" t="s">
        <v>56</v>
      </c>
      <c r="C23" s="7"/>
      <c r="D23" s="24">
        <v>0</v>
      </c>
      <c r="E23" s="24">
        <v>0</v>
      </c>
    </row>
    <row r="24" spans="2:5">
      <c r="B24" s="6" t="s">
        <v>57</v>
      </c>
      <c r="C24" s="7"/>
      <c r="D24" s="24">
        <v>0</v>
      </c>
      <c r="E24" s="24">
        <v>13022</v>
      </c>
    </row>
    <row r="25" spans="2:5" ht="25.5">
      <c r="B25" s="37" t="s">
        <v>58</v>
      </c>
      <c r="C25" s="38"/>
      <c r="D25" s="39">
        <v>-1676027</v>
      </c>
      <c r="E25" s="39">
        <v>-528666</v>
      </c>
    </row>
    <row r="26" spans="2:5">
      <c r="B26" s="6" t="s">
        <v>59</v>
      </c>
      <c r="C26" s="7"/>
      <c r="D26" s="24">
        <v>-68759</v>
      </c>
      <c r="E26" s="24">
        <v>-67866</v>
      </c>
    </row>
    <row r="27" spans="2:5">
      <c r="B27" s="6" t="s">
        <v>60</v>
      </c>
      <c r="C27" s="7"/>
      <c r="D27" s="24">
        <v>0</v>
      </c>
      <c r="E27" s="24">
        <v>0</v>
      </c>
    </row>
    <row r="28" spans="2:5" s="46" customFormat="1" ht="25.5">
      <c r="B28" s="13" t="s">
        <v>61</v>
      </c>
      <c r="C28" s="40"/>
      <c r="D28" s="41">
        <v>-1744786</v>
      </c>
      <c r="E28" s="41">
        <v>-596532</v>
      </c>
    </row>
    <row r="29" spans="2:5">
      <c r="B29" s="6"/>
      <c r="C29" s="7"/>
      <c r="D29" s="24"/>
      <c r="E29" s="24"/>
    </row>
    <row r="30" spans="2:5">
      <c r="B30" s="29" t="s">
        <v>62</v>
      </c>
      <c r="C30" s="42"/>
      <c r="D30" s="24"/>
      <c r="E30" s="24"/>
    </row>
    <row r="31" spans="2:5">
      <c r="B31" s="6" t="s">
        <v>63</v>
      </c>
      <c r="C31" s="7"/>
      <c r="D31" s="24">
        <v>0</v>
      </c>
      <c r="E31" s="24">
        <v>-9931</v>
      </c>
    </row>
    <row r="32" spans="2:5">
      <c r="B32" s="6" t="s">
        <v>64</v>
      </c>
      <c r="C32" s="7"/>
      <c r="D32" s="24">
        <v>0</v>
      </c>
      <c r="E32" s="24">
        <v>-27720</v>
      </c>
    </row>
    <row r="33" spans="2:5">
      <c r="B33" s="6" t="s">
        <v>65</v>
      </c>
      <c r="C33" s="7"/>
      <c r="D33" s="24">
        <v>2827607</v>
      </c>
      <c r="E33" s="24">
        <v>3281802</v>
      </c>
    </row>
    <row r="34" spans="2:5">
      <c r="B34" s="6" t="s">
        <v>11</v>
      </c>
      <c r="C34" s="7"/>
      <c r="D34" s="24">
        <v>0</v>
      </c>
      <c r="E34" s="24">
        <v>-6320</v>
      </c>
    </row>
    <row r="35" spans="2:5">
      <c r="B35" s="6" t="s">
        <v>9</v>
      </c>
      <c r="C35" s="7"/>
      <c r="D35" s="24">
        <v>-100000</v>
      </c>
      <c r="E35" s="24">
        <v>-881000</v>
      </c>
    </row>
    <row r="36" spans="2:5">
      <c r="B36" s="6" t="s">
        <v>113</v>
      </c>
      <c r="C36" s="7"/>
      <c r="D36" s="24">
        <v>-379032</v>
      </c>
      <c r="E36" s="24">
        <v>0</v>
      </c>
    </row>
    <row r="37" spans="2:5">
      <c r="B37" s="6" t="s">
        <v>92</v>
      </c>
      <c r="C37" s="7"/>
      <c r="D37" s="24">
        <v>0</v>
      </c>
      <c r="E37" s="24">
        <v>0</v>
      </c>
    </row>
    <row r="38" spans="2:5">
      <c r="B38" s="6" t="s">
        <v>66</v>
      </c>
      <c r="C38" s="7"/>
      <c r="D38" s="24">
        <v>0</v>
      </c>
      <c r="E38" s="24">
        <v>0</v>
      </c>
    </row>
    <row r="39" spans="2:5" s="46" customFormat="1" ht="25.5">
      <c r="B39" s="13" t="s">
        <v>83</v>
      </c>
      <c r="C39" s="40"/>
      <c r="D39" s="41">
        <v>2348575</v>
      </c>
      <c r="E39" s="41">
        <v>2356831</v>
      </c>
    </row>
    <row r="40" spans="2:5">
      <c r="B40" s="6"/>
      <c r="C40" s="7"/>
      <c r="D40" s="24"/>
      <c r="E40" s="24"/>
    </row>
    <row r="41" spans="2:5" s="46" customFormat="1">
      <c r="B41" s="29" t="s">
        <v>67</v>
      </c>
      <c r="C41" s="11"/>
      <c r="D41" s="43"/>
      <c r="E41" s="43"/>
    </row>
    <row r="42" spans="2:5">
      <c r="B42" s="6" t="s">
        <v>68</v>
      </c>
      <c r="C42" s="7"/>
      <c r="D42" s="24">
        <v>0</v>
      </c>
      <c r="E42" s="24">
        <v>0</v>
      </c>
    </row>
    <row r="43" spans="2:5">
      <c r="B43" s="6" t="s">
        <v>93</v>
      </c>
      <c r="C43" s="7"/>
      <c r="D43" s="24">
        <v>0</v>
      </c>
      <c r="E43" s="24">
        <v>0</v>
      </c>
    </row>
    <row r="44" spans="2:5">
      <c r="B44" s="6" t="s">
        <v>69</v>
      </c>
      <c r="C44" s="7"/>
      <c r="D44" s="24">
        <v>0</v>
      </c>
      <c r="E44" s="24">
        <v>0</v>
      </c>
    </row>
    <row r="45" spans="2:5" s="46" customFormat="1" ht="25.5">
      <c r="B45" s="13" t="s">
        <v>85</v>
      </c>
      <c r="C45" s="14"/>
      <c r="D45" s="41">
        <v>0</v>
      </c>
      <c r="E45" s="41">
        <v>0</v>
      </c>
    </row>
    <row r="46" spans="2:5" s="46" customFormat="1">
      <c r="B46" s="10"/>
      <c r="C46" s="11"/>
      <c r="D46" s="43"/>
      <c r="E46" s="43"/>
    </row>
    <row r="47" spans="2:5">
      <c r="B47" s="6" t="s">
        <v>70</v>
      </c>
      <c r="C47" s="7"/>
      <c r="D47" s="24">
        <v>603789</v>
      </c>
      <c r="E47" s="24">
        <v>1760299</v>
      </c>
    </row>
    <row r="48" spans="2:5">
      <c r="B48" s="6" t="s">
        <v>39</v>
      </c>
      <c r="C48" s="7"/>
      <c r="D48" s="24">
        <v>0</v>
      </c>
      <c r="E48" s="24">
        <v>0</v>
      </c>
    </row>
    <row r="49" spans="2:5">
      <c r="B49" s="6" t="s">
        <v>71</v>
      </c>
      <c r="C49" s="7"/>
      <c r="D49" s="24">
        <v>3673534</v>
      </c>
      <c r="E49" s="24">
        <v>1392012</v>
      </c>
    </row>
    <row r="50" spans="2:5" s="46" customFormat="1">
      <c r="B50" s="13" t="s">
        <v>94</v>
      </c>
      <c r="C50" s="40"/>
      <c r="D50" s="30">
        <v>4277323</v>
      </c>
      <c r="E50" s="30">
        <v>3152311</v>
      </c>
    </row>
    <row r="51" spans="2:5" ht="25.5" customHeight="1">
      <c r="B51" s="35"/>
      <c r="C51" s="35"/>
      <c r="D51" s="24">
        <v>0</v>
      </c>
      <c r="E51" s="24"/>
    </row>
    <row r="52" spans="2:5">
      <c r="B52" s="35"/>
      <c r="C52" s="35"/>
      <c r="D52" s="24"/>
      <c r="E52" s="24"/>
    </row>
    <row r="53" spans="2:5">
      <c r="B53" s="1" t="s">
        <v>33</v>
      </c>
      <c r="C53" s="1"/>
      <c r="D53" s="1" t="s">
        <v>103</v>
      </c>
      <c r="E53" s="1"/>
    </row>
    <row r="54" spans="2:5">
      <c r="B54" s="1"/>
      <c r="C54" s="1"/>
      <c r="D54" s="1"/>
      <c r="E54" s="1"/>
    </row>
    <row r="55" spans="2:5" ht="25.5" customHeight="1">
      <c r="B55" s="1"/>
      <c r="C55" s="1"/>
      <c r="D55" s="1"/>
      <c r="E55" s="1"/>
    </row>
    <row r="56" spans="2:5">
      <c r="B56" s="1" t="s">
        <v>34</v>
      </c>
      <c r="C56" s="1"/>
      <c r="D56" s="1" t="s">
        <v>104</v>
      </c>
      <c r="E56" s="1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44"/>
  <sheetViews>
    <sheetView tabSelected="1" topLeftCell="A22" workbookViewId="0">
      <selection activeCell="B45" sqref="B45"/>
    </sheetView>
  </sheetViews>
  <sheetFormatPr defaultColWidth="8.85546875" defaultRowHeight="12.75"/>
  <cols>
    <col min="1" max="1" width="0.85546875" style="47" customWidth="1"/>
    <col min="2" max="2" width="45.7109375" style="47" customWidth="1"/>
    <col min="3" max="3" width="6.5703125" style="47" customWidth="1"/>
    <col min="4" max="4" width="10.7109375" style="47" customWidth="1"/>
    <col min="5" max="5" width="10.7109375" style="47" hidden="1" customWidth="1"/>
    <col min="6" max="7" width="10.7109375" style="47" customWidth="1"/>
    <col min="8" max="8" width="12.28515625" style="47" customWidth="1"/>
    <col min="9" max="16384" width="8.85546875" style="47"/>
  </cols>
  <sheetData>
    <row r="1" spans="1:8" ht="15" customHeight="1">
      <c r="B1" s="50" t="s">
        <v>1</v>
      </c>
      <c r="C1" s="63"/>
      <c r="D1" s="63"/>
      <c r="E1" s="63"/>
      <c r="F1" s="63"/>
      <c r="G1" s="63"/>
      <c r="H1" s="63"/>
    </row>
    <row r="2" spans="1:8" ht="15" customHeight="1">
      <c r="B2" s="50" t="s">
        <v>75</v>
      </c>
      <c r="C2" s="63"/>
      <c r="D2" s="63"/>
      <c r="E2" s="63"/>
      <c r="F2" s="63"/>
      <c r="G2" s="63"/>
      <c r="H2" s="63"/>
    </row>
    <row r="3" spans="1:8" ht="15" customHeight="1">
      <c r="B3" s="51" t="str">
        <f>[103]IS!B3</f>
        <v>За шесть месяцев, закончивщийся 30 июня 2019 года</v>
      </c>
      <c r="C3" s="61"/>
      <c r="D3" s="61"/>
      <c r="E3" s="61"/>
      <c r="F3" s="61"/>
      <c r="G3" s="52"/>
      <c r="H3" s="52"/>
    </row>
    <row r="4" spans="1:8" ht="4.9000000000000004" customHeight="1" thickBot="1">
      <c r="B4" s="62"/>
      <c r="C4" s="2"/>
      <c r="D4" s="2"/>
      <c r="E4" s="2"/>
      <c r="F4" s="2"/>
      <c r="G4" s="2"/>
      <c r="H4" s="2"/>
    </row>
    <row r="5" spans="1:8" ht="15" customHeight="1">
      <c r="B5" s="45"/>
      <c r="C5" s="45"/>
      <c r="D5" s="45"/>
      <c r="E5" s="45"/>
      <c r="F5" s="45"/>
      <c r="G5" s="45"/>
      <c r="H5" s="45"/>
    </row>
    <row r="6" spans="1:8" ht="51">
      <c r="B6" s="3" t="s">
        <v>3</v>
      </c>
      <c r="C6" s="71" t="s">
        <v>76</v>
      </c>
      <c r="D6" s="71" t="s">
        <v>18</v>
      </c>
      <c r="E6" s="71" t="s">
        <v>0</v>
      </c>
      <c r="F6" s="71" t="s">
        <v>84</v>
      </c>
      <c r="G6" s="71" t="s">
        <v>20</v>
      </c>
      <c r="H6" s="71" t="s">
        <v>95</v>
      </c>
    </row>
    <row r="7" spans="1:8" ht="5.0999999999999996" customHeight="1">
      <c r="B7" s="64"/>
      <c r="C7" s="65"/>
      <c r="D7" s="66"/>
      <c r="E7" s="66"/>
      <c r="F7" s="66"/>
      <c r="G7" s="66"/>
      <c r="H7" s="66"/>
    </row>
    <row r="8" spans="1:8" s="49" customFormat="1" hidden="1">
      <c r="A8" s="46"/>
      <c r="B8" s="13" t="s">
        <v>114</v>
      </c>
      <c r="C8" s="13"/>
      <c r="D8" s="19">
        <v>26220170</v>
      </c>
      <c r="E8" s="19">
        <v>3254830</v>
      </c>
      <c r="F8" s="19">
        <v>-2523188</v>
      </c>
      <c r="G8" s="19">
        <v>-3629157</v>
      </c>
      <c r="H8" s="19">
        <f>SUM(D8:G8)</f>
        <v>23322655</v>
      </c>
    </row>
    <row r="9" spans="1:8" s="49" customFormat="1" hidden="1">
      <c r="A9" s="46"/>
      <c r="B9" s="10"/>
      <c r="C9" s="10"/>
      <c r="D9" s="67"/>
      <c r="E9" s="67"/>
      <c r="F9" s="67"/>
      <c r="G9" s="67"/>
      <c r="H9" s="67"/>
    </row>
    <row r="10" spans="1:8" s="48" customFormat="1" hidden="1">
      <c r="A10" s="47"/>
      <c r="B10" s="6" t="s">
        <v>79</v>
      </c>
      <c r="C10" s="6"/>
      <c r="D10" s="17"/>
      <c r="E10" s="17"/>
      <c r="F10" s="17"/>
      <c r="G10" s="17">
        <v>595349</v>
      </c>
      <c r="H10" s="17">
        <f>SUM(D10:G10)</f>
        <v>595349</v>
      </c>
    </row>
    <row r="11" spans="1:8" s="48" customFormat="1" ht="25.5" hidden="1">
      <c r="A11" s="47"/>
      <c r="B11" s="6" t="s">
        <v>73</v>
      </c>
      <c r="C11" s="6"/>
      <c r="D11" s="68"/>
      <c r="E11" s="68"/>
      <c r="F11" s="68">
        <v>-5355905</v>
      </c>
      <c r="G11" s="68"/>
      <c r="H11" s="68">
        <f>SUM(D11:G11)</f>
        <v>-5355905</v>
      </c>
    </row>
    <row r="12" spans="1:8" s="48" customFormat="1" hidden="1">
      <c r="A12" s="47"/>
      <c r="B12" s="3" t="s">
        <v>72</v>
      </c>
      <c r="C12" s="8"/>
      <c r="D12" s="69"/>
      <c r="E12" s="69">
        <v>0</v>
      </c>
      <c r="F12" s="69"/>
      <c r="G12" s="69">
        <f>-E12</f>
        <v>0</v>
      </c>
      <c r="H12" s="69">
        <f>SUM(D12:G12)</f>
        <v>0</v>
      </c>
    </row>
    <row r="13" spans="1:8" s="48" customFormat="1" hidden="1">
      <c r="A13" s="47"/>
      <c r="B13" s="6" t="s">
        <v>74</v>
      </c>
      <c r="C13" s="6"/>
      <c r="D13" s="17">
        <f>SUM(D10:D12)</f>
        <v>0</v>
      </c>
      <c r="E13" s="17">
        <f t="shared" ref="E13:H13" si="0">SUM(E10:E12)</f>
        <v>0</v>
      </c>
      <c r="F13" s="17">
        <f t="shared" si="0"/>
        <v>-5355905</v>
      </c>
      <c r="G13" s="17">
        <f t="shared" si="0"/>
        <v>595349</v>
      </c>
      <c r="H13" s="17">
        <f t="shared" si="0"/>
        <v>-4760556</v>
      </c>
    </row>
    <row r="14" spans="1:8" s="48" customFormat="1" hidden="1">
      <c r="A14" s="47"/>
      <c r="B14" s="6"/>
      <c r="C14" s="6"/>
      <c r="D14" s="17"/>
      <c r="E14" s="17"/>
      <c r="F14" s="17"/>
      <c r="G14" s="17"/>
      <c r="H14" s="17"/>
    </row>
    <row r="15" spans="1:8" s="49" customFormat="1" hidden="1">
      <c r="A15" s="46"/>
      <c r="B15" s="13" t="s">
        <v>114</v>
      </c>
      <c r="C15" s="13"/>
      <c r="D15" s="19">
        <f>SUM(D8,D13)</f>
        <v>26220170</v>
      </c>
      <c r="E15" s="19">
        <f t="shared" ref="E15:H15" si="1">SUM(E8,E13)</f>
        <v>3254830</v>
      </c>
      <c r="F15" s="19">
        <f t="shared" si="1"/>
        <v>-7879093</v>
      </c>
      <c r="G15" s="19">
        <f t="shared" si="1"/>
        <v>-3033808</v>
      </c>
      <c r="H15" s="19">
        <f t="shared" si="1"/>
        <v>18562099</v>
      </c>
    </row>
    <row r="16" spans="1:8" s="49" customFormat="1" hidden="1">
      <c r="A16" s="46"/>
      <c r="B16" s="10"/>
      <c r="C16" s="10"/>
      <c r="D16" s="67"/>
      <c r="E16" s="67"/>
      <c r="F16" s="67"/>
      <c r="G16" s="67"/>
      <c r="H16" s="67"/>
    </row>
    <row r="17" spans="1:8" s="48" customFormat="1" hidden="1">
      <c r="A17" s="47"/>
      <c r="B17" s="6" t="s">
        <v>79</v>
      </c>
      <c r="C17" s="6"/>
      <c r="D17" s="17"/>
      <c r="E17" s="17"/>
      <c r="F17" s="17"/>
      <c r="G17" s="17">
        <v>1094847</v>
      </c>
      <c r="H17" s="17">
        <f>SUM(D17:G17)</f>
        <v>1094847</v>
      </c>
    </row>
    <row r="18" spans="1:8" s="48" customFormat="1" ht="25.5" hidden="1">
      <c r="A18" s="47"/>
      <c r="B18" s="6" t="s">
        <v>73</v>
      </c>
      <c r="C18" s="6"/>
      <c r="D18" s="68"/>
      <c r="E18" s="68"/>
      <c r="F18" s="68">
        <f>-6594788</f>
        <v>-6594788</v>
      </c>
      <c r="G18" s="68"/>
      <c r="H18" s="68">
        <f>SUM(D18:G18)</f>
        <v>-6594788</v>
      </c>
    </row>
    <row r="19" spans="1:8" s="48" customFormat="1" hidden="1">
      <c r="A19" s="47"/>
      <c r="B19" s="3" t="s">
        <v>72</v>
      </c>
      <c r="C19" s="8"/>
      <c r="D19" s="69"/>
      <c r="E19" s="69">
        <f>-E15</f>
        <v>-3254830</v>
      </c>
      <c r="F19" s="69"/>
      <c r="G19" s="69">
        <f>-E19</f>
        <v>3254830</v>
      </c>
      <c r="H19" s="69">
        <f>SUM(D19:G19)</f>
        <v>0</v>
      </c>
    </row>
    <row r="20" spans="1:8" s="48" customFormat="1" hidden="1">
      <c r="A20" s="47"/>
      <c r="B20" s="6" t="s">
        <v>74</v>
      </c>
      <c r="C20" s="6"/>
      <c r="D20" s="17">
        <f>SUM(D17:D19)</f>
        <v>0</v>
      </c>
      <c r="E20" s="17">
        <f t="shared" ref="E20:H20" si="2">SUM(E17:E19)</f>
        <v>-3254830</v>
      </c>
      <c r="F20" s="17">
        <f t="shared" si="2"/>
        <v>-6594788</v>
      </c>
      <c r="G20" s="17">
        <f t="shared" si="2"/>
        <v>4349677</v>
      </c>
      <c r="H20" s="17">
        <f t="shared" si="2"/>
        <v>-5499941</v>
      </c>
    </row>
    <row r="21" spans="1:8" s="48" customFormat="1" hidden="1">
      <c r="A21" s="47"/>
      <c r="B21" s="6"/>
      <c r="C21" s="6"/>
      <c r="D21" s="17"/>
      <c r="E21" s="17"/>
      <c r="F21" s="17"/>
      <c r="G21" s="17"/>
      <c r="H21" s="17"/>
    </row>
    <row r="22" spans="1:8" s="48" customFormat="1">
      <c r="A22" s="47"/>
      <c r="B22" s="13" t="s">
        <v>97</v>
      </c>
      <c r="C22" s="13"/>
      <c r="D22" s="19">
        <f>SUM(D15,D20)</f>
        <v>26220170</v>
      </c>
      <c r="E22" s="19">
        <f t="shared" ref="E22:H22" si="3">SUM(E15,E20)</f>
        <v>0</v>
      </c>
      <c r="F22" s="19">
        <f t="shared" si="3"/>
        <v>-14473881</v>
      </c>
      <c r="G22" s="19">
        <f t="shared" si="3"/>
        <v>1315869</v>
      </c>
      <c r="H22" s="19">
        <f t="shared" si="3"/>
        <v>13062158</v>
      </c>
    </row>
    <row r="23" spans="1:8" s="49" customFormat="1">
      <c r="A23" s="46"/>
      <c r="B23" s="70" t="s">
        <v>115</v>
      </c>
      <c r="C23" s="6"/>
      <c r="D23" s="68"/>
      <c r="E23" s="68"/>
      <c r="F23" s="68"/>
      <c r="G23" s="68">
        <v>-62477</v>
      </c>
      <c r="H23" s="17">
        <f>SUM(D23:G23)</f>
        <v>-62477</v>
      </c>
    </row>
    <row r="24" spans="1:8" s="46" customFormat="1">
      <c r="B24" s="13" t="s">
        <v>116</v>
      </c>
      <c r="C24" s="13"/>
      <c r="D24" s="19">
        <f>SUM(D22:D23)</f>
        <v>26220170</v>
      </c>
      <c r="E24" s="19">
        <f>SUM(E22:E23)</f>
        <v>0</v>
      </c>
      <c r="F24" s="19">
        <f>SUM(F22:F23)</f>
        <v>-14473881</v>
      </c>
      <c r="G24" s="19">
        <f>SUM(G22:G23)</f>
        <v>1253392</v>
      </c>
      <c r="H24" s="19">
        <f>SUM(H22:H23)</f>
        <v>12999681</v>
      </c>
    </row>
    <row r="25" spans="1:8" s="46" customFormat="1">
      <c r="B25" s="6" t="s">
        <v>79</v>
      </c>
      <c r="C25" s="6"/>
      <c r="D25" s="17">
        <v>0</v>
      </c>
      <c r="E25" s="17">
        <v>0</v>
      </c>
      <c r="F25" s="17">
        <v>0</v>
      </c>
      <c r="G25" s="17">
        <f>-750305</f>
        <v>-750305</v>
      </c>
      <c r="H25" s="17">
        <f>SUM(D25:G25)</f>
        <v>-750305</v>
      </c>
    </row>
    <row r="26" spans="1:8" s="46" customFormat="1">
      <c r="B26" s="6" t="s">
        <v>100</v>
      </c>
      <c r="C26" s="6"/>
      <c r="D26" s="17">
        <v>0</v>
      </c>
      <c r="E26" s="17">
        <f>-E22</f>
        <v>0</v>
      </c>
      <c r="F26" s="17">
        <v>0</v>
      </c>
      <c r="G26" s="17"/>
      <c r="H26" s="68">
        <f>SUM(D26:G26)</f>
        <v>0</v>
      </c>
    </row>
    <row r="27" spans="1:8" s="46" customFormat="1" ht="25.5">
      <c r="B27" s="6" t="s">
        <v>73</v>
      </c>
      <c r="C27" s="6"/>
      <c r="D27" s="68">
        <v>0</v>
      </c>
      <c r="E27" s="68">
        <v>0</v>
      </c>
      <c r="F27" s="68">
        <v>-1384078</v>
      </c>
      <c r="G27" s="68">
        <v>0</v>
      </c>
      <c r="H27" s="68">
        <f>SUM(D27:G27)</f>
        <v>-1384078</v>
      </c>
    </row>
    <row r="28" spans="1:8" s="46" customFormat="1">
      <c r="B28" s="3" t="s">
        <v>72</v>
      </c>
      <c r="C28" s="8"/>
      <c r="D28" s="69">
        <v>0</v>
      </c>
      <c r="E28" s="69">
        <v>0</v>
      </c>
      <c r="F28" s="69">
        <v>0</v>
      </c>
      <c r="G28" s="69">
        <v>0</v>
      </c>
      <c r="H28" s="69">
        <f>SUM(D28:G28)</f>
        <v>0</v>
      </c>
    </row>
    <row r="29" spans="1:8" s="46" customFormat="1">
      <c r="B29" s="6" t="s">
        <v>74</v>
      </c>
      <c r="C29" s="6"/>
      <c r="D29" s="17">
        <f>SUM(D25:D27)</f>
        <v>0</v>
      </c>
      <c r="E29" s="17">
        <f>SUM(E25:E27)</f>
        <v>0</v>
      </c>
      <c r="F29" s="17">
        <f>SUM(F25:F27)</f>
        <v>-1384078</v>
      </c>
      <c r="G29" s="17">
        <f>SUM(G25:G27)</f>
        <v>-750305</v>
      </c>
      <c r="H29" s="17">
        <f>SUM(H25:H27)</f>
        <v>-2134383</v>
      </c>
    </row>
    <row r="30" spans="1:8" s="46" customFormat="1">
      <c r="B30" s="6"/>
      <c r="C30" s="6"/>
      <c r="D30" s="17"/>
      <c r="E30" s="17"/>
      <c r="F30" s="17"/>
      <c r="G30" s="17"/>
      <c r="H30" s="17"/>
    </row>
    <row r="31" spans="1:8" s="46" customFormat="1">
      <c r="B31" s="13" t="s">
        <v>107</v>
      </c>
      <c r="C31" s="13"/>
      <c r="D31" s="19">
        <f t="shared" ref="D31:E31" si="4">SUM(D24,D29)</f>
        <v>26220170</v>
      </c>
      <c r="E31" s="19">
        <f t="shared" si="4"/>
        <v>0</v>
      </c>
      <c r="F31" s="19">
        <f>SUM(F24,F29)</f>
        <v>-15857959</v>
      </c>
      <c r="G31" s="19">
        <f t="shared" ref="G31:H31" si="5">SUM(G24,G29)</f>
        <v>503087</v>
      </c>
      <c r="H31" s="19">
        <f t="shared" si="5"/>
        <v>10865298</v>
      </c>
    </row>
    <row r="32" spans="1:8" s="46" customFormat="1">
      <c r="B32" s="6" t="s">
        <v>79</v>
      </c>
      <c r="C32" s="6"/>
      <c r="D32" s="17">
        <v>0</v>
      </c>
      <c r="E32" s="17">
        <v>0</v>
      </c>
      <c r="F32" s="17">
        <v>0</v>
      </c>
      <c r="G32" s="17">
        <f>[103]IS!D21</f>
        <v>180557</v>
      </c>
      <c r="H32" s="17">
        <f>SUM(D32:G32)</f>
        <v>180557</v>
      </c>
    </row>
    <row r="33" spans="2:8" s="46" customFormat="1" ht="25.5">
      <c r="B33" s="6" t="s">
        <v>73</v>
      </c>
      <c r="C33" s="6"/>
      <c r="D33" s="68">
        <v>0</v>
      </c>
      <c r="E33" s="68">
        <v>0</v>
      </c>
      <c r="F33" s="68">
        <v>0</v>
      </c>
      <c r="G33" s="68">
        <v>0</v>
      </c>
      <c r="H33" s="17">
        <f>SUM(D33:G33)</f>
        <v>0</v>
      </c>
    </row>
    <row r="34" spans="2:8" s="46" customFormat="1">
      <c r="B34" s="3" t="s">
        <v>72</v>
      </c>
      <c r="C34" s="8"/>
      <c r="D34" s="69">
        <v>0</v>
      </c>
      <c r="E34" s="69">
        <v>0</v>
      </c>
      <c r="F34" s="69">
        <v>0</v>
      </c>
      <c r="G34" s="69">
        <v>0</v>
      </c>
      <c r="H34" s="69">
        <f>SUM(D34:G34)</f>
        <v>0</v>
      </c>
    </row>
    <row r="35" spans="2:8" s="46" customFormat="1">
      <c r="B35" s="6" t="s">
        <v>74</v>
      </c>
      <c r="C35" s="6"/>
      <c r="D35" s="17">
        <f>SUM(D32:D33)</f>
        <v>0</v>
      </c>
      <c r="E35" s="17">
        <f>SUM(E32:E33)</f>
        <v>0</v>
      </c>
      <c r="F35" s="17">
        <f>SUM(F32:F33)</f>
        <v>0</v>
      </c>
      <c r="G35" s="17">
        <f>SUM(G32:G33)</f>
        <v>180557</v>
      </c>
      <c r="H35" s="17">
        <f>SUM(H32:H33)</f>
        <v>180557</v>
      </c>
    </row>
    <row r="36" spans="2:8" s="46" customFormat="1">
      <c r="B36" s="6"/>
      <c r="C36" s="6"/>
      <c r="D36" s="17"/>
      <c r="E36" s="17"/>
      <c r="F36" s="17"/>
      <c r="G36" s="17"/>
      <c r="H36" s="17"/>
    </row>
    <row r="37" spans="2:8">
      <c r="B37" s="13" t="s">
        <v>112</v>
      </c>
      <c r="C37" s="13"/>
      <c r="D37" s="19">
        <f>SUM(D31,D35)</f>
        <v>26220170</v>
      </c>
      <c r="E37" s="19">
        <f>SUM(E31,E35)</f>
        <v>0</v>
      </c>
      <c r="F37" s="19">
        <f>SUM(F31,F35)</f>
        <v>-15857959</v>
      </c>
      <c r="G37" s="19">
        <f>SUM(G31,G35)</f>
        <v>683644</v>
      </c>
      <c r="H37" s="19">
        <f>SUM(H31,H35)</f>
        <v>11045855</v>
      </c>
    </row>
    <row r="38" spans="2:8">
      <c r="B38" s="10"/>
      <c r="C38" s="10"/>
      <c r="D38" s="67"/>
      <c r="E38" s="67"/>
      <c r="F38" s="67"/>
      <c r="G38" s="67"/>
      <c r="H38" s="67"/>
    </row>
    <row r="39" spans="2:8">
      <c r="B39" s="10"/>
      <c r="C39" s="10"/>
      <c r="D39" s="67"/>
      <c r="E39" s="67"/>
      <c r="F39" s="67"/>
      <c r="G39" s="67"/>
      <c r="H39" s="67"/>
    </row>
    <row r="40" spans="2:8">
      <c r="B40" s="10"/>
      <c r="C40" s="10"/>
      <c r="D40" s="67"/>
      <c r="E40" s="67"/>
      <c r="F40" s="67"/>
      <c r="G40" s="67"/>
      <c r="H40" s="67"/>
    </row>
    <row r="41" spans="2:8">
      <c r="B41" s="1" t="s">
        <v>33</v>
      </c>
      <c r="C41" s="1"/>
      <c r="D41" s="44"/>
      <c r="E41" s="1"/>
      <c r="F41" s="1"/>
      <c r="G41" s="67"/>
      <c r="H41" s="1" t="s">
        <v>103</v>
      </c>
    </row>
    <row r="42" spans="2:8">
      <c r="B42" s="1"/>
      <c r="C42" s="1"/>
      <c r="D42" s="1"/>
      <c r="E42" s="1"/>
      <c r="F42" s="1"/>
      <c r="G42" s="67"/>
      <c r="H42" s="1"/>
    </row>
    <row r="43" spans="2:8">
      <c r="B43" s="1"/>
      <c r="C43" s="1"/>
      <c r="D43" s="1"/>
      <c r="E43" s="1"/>
      <c r="F43" s="1"/>
      <c r="G43" s="67"/>
      <c r="H43" s="1"/>
    </row>
    <row r="44" spans="2:8">
      <c r="B44" s="1" t="s">
        <v>34</v>
      </c>
      <c r="C44" s="1"/>
      <c r="D44" s="1"/>
      <c r="E44" s="1"/>
      <c r="F44" s="1"/>
      <c r="G44" s="67"/>
      <c r="H44" s="1" t="s">
        <v>104</v>
      </c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dcterms:created xsi:type="dcterms:W3CDTF">2014-05-15T07:31:14Z</dcterms:created>
  <dcterms:modified xsi:type="dcterms:W3CDTF">2019-08-23T12:14:48Z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