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\Dropbox (Личный)\01 VP\2015 REPORT\02 REPORTING WIM\P_AMAN MUNAI\Отчет KASE\2016.12.31\"/>
    </mc:Choice>
  </mc:AlternateContent>
  <bookViews>
    <workbookView xWindow="240" yWindow="45" windowWidth="20115" windowHeight="7485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G8" i="4" l="1"/>
  <c r="G12" i="4" l="1"/>
  <c r="G11" i="4"/>
  <c r="G13" i="4"/>
  <c r="G15" i="4" s="1"/>
  <c r="G10" i="4"/>
  <c r="G18" i="4"/>
  <c r="G17" i="4"/>
  <c r="F20" i="4"/>
  <c r="F22" i="4" s="1"/>
  <c r="E20" i="4"/>
  <c r="D20" i="4"/>
  <c r="C20" i="4"/>
  <c r="F13" i="4"/>
  <c r="E13" i="4"/>
  <c r="D13" i="4"/>
  <c r="D22" i="4" s="1"/>
  <c r="D29" i="4" s="1"/>
  <c r="C13" i="4"/>
  <c r="C22" i="4" s="1"/>
  <c r="C29" i="4" s="1"/>
  <c r="G25" i="4"/>
  <c r="G26" i="4"/>
  <c r="C27" i="4"/>
  <c r="D27" i="4"/>
  <c r="E27" i="4"/>
  <c r="D45" i="3"/>
  <c r="C45" i="3"/>
  <c r="D39" i="3"/>
  <c r="C39" i="3"/>
  <c r="D17" i="3"/>
  <c r="D25" i="3" s="1"/>
  <c r="D28" i="3" s="1"/>
  <c r="D47" i="3" s="1"/>
  <c r="D50" i="3" s="1"/>
  <c r="C17" i="3"/>
  <c r="C25" i="3" s="1"/>
  <c r="C28" i="3" s="1"/>
  <c r="C47" i="3" s="1"/>
  <c r="C50" i="3" s="1"/>
  <c r="D43" i="1"/>
  <c r="C43" i="1"/>
  <c r="D36" i="1"/>
  <c r="C36" i="1"/>
  <c r="D31" i="1"/>
  <c r="C31" i="1"/>
  <c r="D23" i="1"/>
  <c r="C23" i="1"/>
  <c r="D16" i="1"/>
  <c r="D24" i="1" s="1"/>
  <c r="C16" i="1"/>
  <c r="C24" i="1" s="1"/>
  <c r="E22" i="4" l="1"/>
  <c r="E29" i="4" s="1"/>
  <c r="C44" i="1"/>
  <c r="D44" i="1"/>
  <c r="C45" i="1"/>
  <c r="C46" i="1" s="1"/>
  <c r="D45" i="1"/>
  <c r="D46" i="1" s="1"/>
  <c r="G20" i="4"/>
  <c r="G22" i="4" s="1"/>
  <c r="D9" i="2"/>
  <c r="D15" i="2" s="1"/>
  <c r="D17" i="2" s="1"/>
  <c r="D19" i="2" s="1"/>
  <c r="C9" i="2"/>
  <c r="C15" i="2" s="1"/>
  <c r="C17" i="2" s="1"/>
  <c r="C19" i="2" s="1"/>
  <c r="G24" i="4" l="1"/>
  <c r="G27" i="4" s="1"/>
  <c r="G29" i="4" s="1"/>
  <c r="F27" i="4"/>
  <c r="F29" i="4" s="1"/>
</calcChain>
</file>

<file path=xl/sharedStrings.xml><?xml version="1.0" encoding="utf-8"?>
<sst xmlns="http://schemas.openxmlformats.org/spreadsheetml/2006/main" count="155" uniqueCount="114">
  <si>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</si>
  <si>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</si>
  <si>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</si>
  <si>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</si>
  <si>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</si>
  <si>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</si>
  <si>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</si>
  <si>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</si>
  <si>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</si>
  <si>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</si>
  <si>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</si>
  <si>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</si>
  <si>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</si>
  <si>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</si>
  <si>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</si>
  <si>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</si>
  <si>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</si>
  <si>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</si>
  <si>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</si>
  <si>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</si>
  <si>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</si>
  <si>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</si>
  <si>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</si>
  <si>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</si>
  <si>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</si>
  <si>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</si>
  <si>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Текущая часть прочих долгосрочных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</si>
  <si>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</si>
  <si>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</si>
  <si>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</si>
  <si>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</si>
  <si>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</si>
  <si>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</si>
  <si>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</si>
  <si>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</si>
  <si>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</si>
  <si>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</si>
  <si>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</si>
  <si>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</si>
  <si>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</si>
  <si>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</si>
  <si>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</si>
  <si>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</si>
  <si>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</si>
  <si>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</si>
  <si>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</si>
  <si>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</si>
  <si>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</si>
  <si>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</si>
  <si>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</si>
  <si>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</si>
  <si>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</si>
  <si>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</si>
  <si>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</si>
  <si>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</si>
  <si>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</si>
  <si>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</si>
  <si>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</si>
  <si>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</si>
  <si>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</si>
  <si>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</si>
  <si>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</si>
  <si>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</si>
  <si>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</si>
  <si>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</si>
  <si>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</si>
  <si>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</si>
  <si>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</si>
  <si>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</si>
  <si>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</si>
  <si>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</si>
  <si>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</si>
  <si>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</si>
  <si>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</si>
  <si>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</si>
  <si>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</si>
  <si>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</si>
  <si>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</si>
  <si>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</si>
  <si>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</si>
  <si>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</si>
  <si>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</si>
  <si>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</si>
  <si>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</si>
  <si>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</si>
  <si>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</si>
  <si>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</si>
  <si>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</si>
  <si>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</si>
  <si>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</si>
  <si>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</si>
  <si>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</si>
  <si>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</si>
  <si>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</si>
  <si>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</si>
  <si>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</si>
  <si>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</si>
  <si>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</si>
  <si>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</si>
  <si>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</si>
  <si>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</si>
  <si>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</si>
  <si>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</si>
  <si>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31 декабря 2015 года</t>
  </si>
  <si>
    <t>На 31 декабря 2015 года</t>
  </si>
  <si>
    <t>Убыток за год</t>
  </si>
  <si>
    <t>За девять месяцев, закончивщийся 30 сентября 2016 года</t>
  </si>
  <si>
    <t>30 сентября 2016 года</t>
  </si>
  <si>
    <t>30 сентября 2015 года</t>
  </si>
  <si>
    <t>На 1 января 2014 года</t>
  </si>
  <si>
    <t>За три месяца, закончивщийся 31 марта 2017 года</t>
  </si>
  <si>
    <t>По состоянию на 31 марта 2017 года</t>
  </si>
  <si>
    <t>На 31 декабря 2016 года</t>
  </si>
  <si>
    <t>На 31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</si>
</sst>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164" fontId="63" fillId="0" borderId="7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7" borderId="0" applyBorder="0"/>
    <xf numFmtId="172" fontId="96" fillId="7" borderId="9" applyBorder="0"/>
    <xf numFmtId="253" fontId="96" fillId="7" borderId="9" applyBorder="0"/>
    <xf numFmtId="9" fontId="96" fillId="7" borderId="11" applyBorder="0"/>
    <xf numFmtId="214" fontId="96" fillId="7" borderId="0" applyBorder="0"/>
    <xf numFmtId="250" fontId="96" fillId="7" borderId="18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10" applyFill="0" applyProtection="0"/>
    <xf numFmtId="0" fontId="8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10" applyFill="0" applyProtection="0"/>
    <xf numFmtId="269" fontId="10" fillId="0" borderId="10" applyFill="0" applyProtection="0"/>
    <xf numFmtId="268" fontId="98" fillId="0" borderId="10" applyFill="0" applyProtection="0"/>
    <xf numFmtId="269" fontId="10" fillId="0" borderId="10" applyFill="0" applyProtection="0"/>
    <xf numFmtId="269" fontId="10" fillId="0" borderId="10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3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3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9" fontId="116" fillId="17" borderId="24" applyAlignment="0">
      <protection locked="0"/>
    </xf>
    <xf numFmtId="280" fontId="116" fillId="17" borderId="24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1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83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7" fontId="81" fillId="12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0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7" borderId="25"/>
    <xf numFmtId="325" fontId="8" fillId="0" borderId="0"/>
    <xf numFmtId="326" fontId="8" fillId="0" borderId="0"/>
    <xf numFmtId="37" fontId="174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9" fontId="108" fillId="22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75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2" fontId="215" fillId="27" borderId="0" applyAlignment="0">
      <alignment horizontal="left" indent="2"/>
      <protection hidden="1"/>
    </xf>
    <xf numFmtId="341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45" fontId="116" fillId="17" borderId="24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50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51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26" fontId="230" fillId="19" borderId="45"/>
    <xf numFmtId="226" fontId="230" fillId="19" borderId="45"/>
    <xf numFmtId="226" fontId="230" fillId="19" borderId="45"/>
    <xf numFmtId="226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0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49" fillId="5" borderId="0" xfId="0" applyFont="1" applyFill="1" applyAlignment="1"/>
    <xf numFmtId="0" fontId="249" fillId="5" borderId="0" xfId="0" applyFont="1" applyFill="1"/>
    <xf numFmtId="0" fontId="250" fillId="5" borderId="0" xfId="0" applyFont="1" applyFill="1" applyAlignment="1"/>
    <xf numFmtId="0" fontId="39" fillId="5" borderId="0" xfId="0" applyFont="1" applyFill="1"/>
    <xf numFmtId="14" fontId="251" fillId="5" borderId="0" xfId="0" applyNumberFormat="1" applyFont="1" applyFill="1" applyAlignment="1"/>
    <xf numFmtId="14" fontId="252" fillId="5" borderId="0" xfId="0" applyNumberFormat="1" applyFont="1" applyFill="1" applyAlignment="1"/>
    <xf numFmtId="0" fontId="252" fillId="5" borderId="5" xfId="0" applyFont="1" applyFill="1" applyBorder="1" applyAlignment="1"/>
    <xf numFmtId="0" fontId="39" fillId="5" borderId="5" xfId="0" applyFont="1" applyFill="1" applyBorder="1"/>
    <xf numFmtId="0" fontId="252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3" fillId="5" borderId="51" xfId="0" applyFont="1" applyFill="1" applyBorder="1" applyAlignment="1">
      <alignment horizontal="center" wrapText="1"/>
    </xf>
    <xf numFmtId="14" fontId="253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74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74" fontId="39" fillId="5" borderId="51" xfId="0" applyNumberFormat="1" applyFont="1" applyFill="1" applyBorder="1" applyAlignment="1">
      <alignment horizontal="right" wrapText="1"/>
    </xf>
    <xf numFmtId="0" fontId="254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wrapText="1"/>
    </xf>
    <xf numFmtId="174" fontId="253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4" fillId="5" borderId="0" xfId="0" applyFont="1" applyFill="1" applyAlignment="1">
      <alignment wrapText="1"/>
    </xf>
    <xf numFmtId="0" fontId="253" fillId="5" borderId="0" xfId="0" applyFont="1" applyFill="1" applyAlignment="1">
      <alignment horizontal="center" wrapText="1"/>
    </xf>
    <xf numFmtId="174" fontId="253" fillId="5" borderId="0" xfId="0" applyNumberFormat="1" applyFont="1" applyFill="1" applyAlignment="1">
      <alignment horizontal="right" wrapText="1"/>
    </xf>
    <xf numFmtId="0" fontId="254" fillId="5" borderId="52" xfId="0" applyFont="1" applyFill="1" applyBorder="1" applyAlignment="1">
      <alignment wrapText="1"/>
    </xf>
    <xf numFmtId="0" fontId="253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74" fontId="39" fillId="5" borderId="0" xfId="0" applyNumberFormat="1" applyFont="1" applyFill="1"/>
    <xf numFmtId="0" fontId="253" fillId="5" borderId="52" xfId="0" applyFont="1" applyFill="1" applyBorder="1" applyAlignment="1"/>
    <xf numFmtId="0" fontId="253" fillId="5" borderId="52" xfId="0" applyFont="1" applyFill="1" applyBorder="1"/>
    <xf numFmtId="174" fontId="253" fillId="5" borderId="52" xfId="0" applyNumberFormat="1" applyFont="1" applyFill="1" applyBorder="1"/>
    <xf numFmtId="0" fontId="256" fillId="5" borderId="0" xfId="0" applyFont="1" applyFill="1"/>
    <xf numFmtId="43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2" fillId="5" borderId="5" xfId="0" applyNumberFormat="1" applyFont="1" applyFill="1" applyBorder="1" applyAlignment="1"/>
    <xf numFmtId="0" fontId="256" fillId="5" borderId="0" xfId="0" applyFont="1" applyFill="1" applyAlignment="1"/>
    <xf numFmtId="14" fontId="253" fillId="5" borderId="51" xfId="0" quotePrefix="1" applyNumberFormat="1" applyFont="1" applyFill="1" applyBorder="1" applyAlignment="1">
      <alignment horizontal="center" vertical="top" wrapText="1"/>
    </xf>
    <xf numFmtId="283" fontId="39" fillId="5" borderId="0" xfId="0" applyNumberFormat="1" applyFont="1" applyFill="1" applyAlignment="1">
      <alignment wrapText="1"/>
    </xf>
    <xf numFmtId="174" fontId="39" fillId="5" borderId="0" xfId="0" applyNumberFormat="1" applyFont="1" applyFill="1" applyAlignment="1">
      <alignment wrapText="1"/>
    </xf>
    <xf numFmtId="174" fontId="39" fillId="5" borderId="51" xfId="0" applyNumberFormat="1" applyFont="1" applyFill="1" applyBorder="1" applyAlignment="1">
      <alignment wrapText="1"/>
    </xf>
    <xf numFmtId="0" fontId="253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74" fontId="39" fillId="5" borderId="52" xfId="0" applyNumberFormat="1" applyFont="1" applyFill="1" applyBorder="1" applyAlignment="1">
      <alignment wrapText="1"/>
    </xf>
    <xf numFmtId="0" fontId="253" fillId="5" borderId="0" xfId="0" applyFont="1" applyFill="1" applyAlignment="1">
      <alignment wrapText="1"/>
    </xf>
    <xf numFmtId="0" fontId="253" fillId="5" borderId="0" xfId="0" applyFont="1" applyFill="1" applyBorder="1" applyAlignment="1">
      <alignment wrapText="1"/>
    </xf>
    <xf numFmtId="174" fontId="39" fillId="5" borderId="0" xfId="0" applyNumberFormat="1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wrapText="1"/>
    </xf>
    <xf numFmtId="174" fontId="253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74" fontId="39" fillId="5" borderId="53" xfId="0" applyNumberFormat="1" applyFont="1" applyFill="1" applyBorder="1" applyAlignment="1">
      <alignment wrapText="1"/>
    </xf>
    <xf numFmtId="0" fontId="253" fillId="5" borderId="51" xfId="0" applyFont="1" applyFill="1" applyBorder="1" applyAlignment="1"/>
    <xf numFmtId="0" fontId="253" fillId="5" borderId="51" xfId="0" applyFont="1" applyFill="1" applyBorder="1" applyAlignment="1">
      <alignment horizontal="center" vertical="center"/>
    </xf>
    <xf numFmtId="174" fontId="253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9" fillId="5" borderId="0" xfId="5178" applyNumberFormat="1" applyFont="1" applyFill="1"/>
    <xf numFmtId="14" fontId="256" fillId="5" borderId="0" xfId="0" applyNumberFormat="1" applyFont="1" applyFill="1" applyAlignment="1"/>
    <xf numFmtId="0" fontId="256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3" fillId="5" borderId="53" xfId="0" applyFont="1" applyFill="1" applyBorder="1" applyAlignment="1">
      <alignment wrapText="1"/>
    </xf>
    <xf numFmtId="0" fontId="253" fillId="5" borderId="53" xfId="0" applyFont="1" applyFill="1" applyBorder="1" applyAlignment="1">
      <alignment horizontal="center" wrapText="1"/>
    </xf>
    <xf numFmtId="174" fontId="253" fillId="5" borderId="53" xfId="0" applyNumberFormat="1" applyFont="1" applyFill="1" applyBorder="1" applyAlignment="1">
      <alignment vertical="top" wrapText="1"/>
    </xf>
    <xf numFmtId="0" fontId="254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vertical="top" wrapText="1"/>
    </xf>
    <xf numFmtId="0" fontId="255" fillId="5" borderId="0" xfId="0" applyFont="1" applyFill="1" applyAlignment="1">
      <alignment horizontal="center" wrapText="1"/>
    </xf>
    <xf numFmtId="174" fontId="39" fillId="5" borderId="0" xfId="0" applyNumberFormat="1" applyFont="1" applyFill="1" applyAlignment="1">
      <alignment vertical="top" wrapText="1"/>
    </xf>
    <xf numFmtId="174" fontId="253" fillId="5" borderId="0" xfId="0" applyNumberFormat="1" applyFont="1" applyFill="1" applyAlignment="1">
      <alignment wrapText="1"/>
    </xf>
    <xf numFmtId="172" fontId="39" fillId="5" borderId="0" xfId="0" applyNumberFormat="1" applyFont="1" applyFill="1"/>
    <xf numFmtId="0" fontId="253" fillId="5" borderId="0" xfId="0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1" xfId="0" applyFont="1" applyFill="1" applyBorder="1" applyAlignment="1">
      <alignment horizontal="center" vertical="center" wrapText="1"/>
    </xf>
    <xf numFmtId="0" fontId="256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vertical="top"/>
    </xf>
    <xf numFmtId="0" fontId="253" fillId="5" borderId="0" xfId="0" applyFont="1" applyFill="1" applyBorder="1" applyAlignment="1">
      <alignment horizontal="center" vertical="top" wrapText="1"/>
    </xf>
    <xf numFmtId="174" fontId="253" fillId="5" borderId="52" xfId="0" applyNumberFormat="1" applyFont="1" applyFill="1" applyBorder="1" applyAlignment="1"/>
    <xf numFmtId="174" fontId="253" fillId="5" borderId="0" xfId="0" applyNumberFormat="1" applyFont="1" applyFill="1" applyBorder="1" applyAlignment="1"/>
    <xf numFmtId="174" fontId="39" fillId="5" borderId="0" xfId="0" applyNumberFormat="1" applyFont="1" applyFill="1" applyBorder="1" applyAlignment="1"/>
    <xf numFmtId="174" fontId="39" fillId="5" borderId="0" xfId="0" applyNumberFormat="1" applyFont="1" applyFill="1" applyBorder="1" applyAlignment="1">
      <alignment vertical="top"/>
    </xf>
    <xf numFmtId="174" fontId="39" fillId="5" borderId="51" xfId="0" applyNumberFormat="1" applyFont="1" applyFill="1" applyBorder="1" applyAlignment="1"/>
    <xf numFmtId="37" fontId="249" fillId="5" borderId="0" xfId="5178" applyNumberFormat="1" applyFont="1" applyFill="1"/>
    <xf numFmtId="0" fontId="257" fillId="5" borderId="0" xfId="0" applyFont="1" applyFill="1"/>
    <xf numFmtId="0" fontId="258" fillId="5" borderId="0" xfId="0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tabSelected="1" zoomScaleNormal="100" workbookViewId="0">
      <selection activeCell="C21" sqref="C21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3" width="12.5703125" style="42" customWidth="1"/>
    <col min="4" max="4" width="12.5703125" style="2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5" t="s">
        <v>1</v>
      </c>
      <c r="B1" s="6"/>
      <c r="C1" s="6"/>
      <c r="D1" s="6"/>
    </row>
    <row r="2" spans="1:6">
      <c r="A2" s="5" t="s">
        <v>39</v>
      </c>
      <c r="B2" s="6"/>
      <c r="C2" s="6"/>
      <c r="D2" s="6"/>
    </row>
    <row r="3" spans="1:6">
      <c r="A3" s="7" t="s">
        <v>110</v>
      </c>
      <c r="B3" s="8"/>
      <c r="C3" s="8"/>
      <c r="D3" s="8"/>
    </row>
    <row r="4" spans="1:6" ht="13.5" thickBot="1">
      <c r="A4" s="9"/>
      <c r="B4" s="10"/>
      <c r="C4" s="10"/>
      <c r="D4" s="10"/>
    </row>
    <row r="5" spans="1:6">
      <c r="A5" s="11"/>
      <c r="B5" s="6"/>
      <c r="C5" s="6"/>
      <c r="D5" s="6"/>
    </row>
    <row r="6" spans="1:6" ht="25.5">
      <c r="A6" s="12" t="s">
        <v>3</v>
      </c>
      <c r="B6" s="13" t="s">
        <v>81</v>
      </c>
      <c r="C6" s="14" t="s">
        <v>107</v>
      </c>
      <c r="D6" s="14" t="s">
        <v>108</v>
      </c>
    </row>
    <row r="7" spans="1:6">
      <c r="A7" s="15" t="s">
        <v>92</v>
      </c>
      <c r="B7" s="16"/>
      <c r="C7" s="17">
        <v>0</v>
      </c>
      <c r="D7" s="17">
        <v>0</v>
      </c>
    </row>
    <row r="8" spans="1:6">
      <c r="A8" s="12" t="s">
        <v>40</v>
      </c>
      <c r="B8" s="18"/>
      <c r="C8" s="19">
        <v>-54745</v>
      </c>
      <c r="D8" s="19">
        <v>-19373.534970000001</v>
      </c>
    </row>
    <row r="9" spans="1:6">
      <c r="A9" s="20" t="s">
        <v>41</v>
      </c>
      <c r="B9" s="21"/>
      <c r="C9" s="22">
        <f>SUM(C7:C8)</f>
        <v>-54745</v>
      </c>
      <c r="D9" s="22">
        <f t="shared" ref="D9" si="0">SUM(D7:D8)</f>
        <v>-19373.534970000001</v>
      </c>
    </row>
    <row r="10" spans="1:6">
      <c r="A10" s="23" t="s">
        <v>86</v>
      </c>
      <c r="B10" s="21"/>
      <c r="C10" s="17">
        <v>118396</v>
      </c>
      <c r="D10" s="17">
        <v>92753.826349999988</v>
      </c>
      <c r="F10" s="41"/>
    </row>
    <row r="11" spans="1:6">
      <c r="A11" s="23" t="s">
        <v>87</v>
      </c>
      <c r="B11" s="21"/>
      <c r="C11" s="17">
        <v>-1336</v>
      </c>
      <c r="D11" s="17">
        <v>-1521.9273500000002</v>
      </c>
    </row>
    <row r="12" spans="1:6">
      <c r="A12" s="23" t="s">
        <v>42</v>
      </c>
      <c r="B12" s="24"/>
      <c r="C12" s="17">
        <v>0</v>
      </c>
      <c r="D12" s="17">
        <v>0</v>
      </c>
      <c r="F12" s="41"/>
    </row>
    <row r="13" spans="1:6">
      <c r="A13" s="23" t="s">
        <v>43</v>
      </c>
      <c r="B13" s="21"/>
      <c r="C13" s="17">
        <v>-10364</v>
      </c>
      <c r="D13" s="17">
        <v>-20525.582750000081</v>
      </c>
    </row>
    <row r="14" spans="1:6">
      <c r="A14" s="25" t="s">
        <v>44</v>
      </c>
      <c r="B14" s="13"/>
      <c r="C14" s="19">
        <v>6326</v>
      </c>
      <c r="D14" s="19">
        <v>320.17859000000004</v>
      </c>
    </row>
    <row r="15" spans="1:6">
      <c r="A15" s="26" t="s">
        <v>93</v>
      </c>
      <c r="B15" s="27"/>
      <c r="C15" s="28">
        <f>SUM(C9:C14)</f>
        <v>58277</v>
      </c>
      <c r="D15" s="28">
        <f t="shared" ref="D15" si="1">SUM(D9:D14)</f>
        <v>51652.959869999904</v>
      </c>
    </row>
    <row r="16" spans="1:6">
      <c r="A16" s="23" t="s">
        <v>85</v>
      </c>
      <c r="B16" s="24"/>
      <c r="C16" s="17">
        <v>-23615</v>
      </c>
      <c r="D16" s="17">
        <v>-18549.983199999999</v>
      </c>
    </row>
    <row r="17" spans="1:4">
      <c r="A17" s="29" t="s">
        <v>94</v>
      </c>
      <c r="B17" s="30"/>
      <c r="C17" s="31">
        <f>SUM(C15:C16)</f>
        <v>34662</v>
      </c>
      <c r="D17" s="31">
        <f t="shared" ref="D17" si="2">SUM(D15:D16)</f>
        <v>33102.976669999902</v>
      </c>
    </row>
    <row r="18" spans="1:4">
      <c r="A18" s="32" t="s">
        <v>95</v>
      </c>
      <c r="B18" s="24"/>
      <c r="C18" s="17">
        <v>0</v>
      </c>
      <c r="D18" s="17" t="s">
        <v>38</v>
      </c>
    </row>
    <row r="19" spans="1:4" ht="25.5">
      <c r="A19" s="29" t="s">
        <v>96</v>
      </c>
      <c r="B19" s="30"/>
      <c r="C19" s="33">
        <f>SUM(C17:C18)</f>
        <v>34662</v>
      </c>
      <c r="D19" s="33">
        <f t="shared" ref="D19" si="3">SUM(D17:D18)</f>
        <v>33102.976669999902</v>
      </c>
    </row>
    <row r="20" spans="1:4">
      <c r="A20" s="34"/>
      <c r="B20" s="6"/>
      <c r="C20" s="35"/>
      <c r="D20" s="35"/>
    </row>
    <row r="21" spans="1:4">
      <c r="A21" s="36" t="s">
        <v>97</v>
      </c>
      <c r="B21" s="37">
        <v>5</v>
      </c>
      <c r="C21" s="38">
        <v>1.3219593923304083</v>
      </c>
      <c r="D21" s="38">
        <v>1.2625004593791687</v>
      </c>
    </row>
    <row r="22" spans="1:4">
      <c r="A22" s="34"/>
      <c r="B22" s="6"/>
      <c r="C22" s="6"/>
      <c r="D22" s="6"/>
    </row>
    <row r="23" spans="1:4">
      <c r="A23" s="39" t="s">
        <v>45</v>
      </c>
      <c r="B23" s="6"/>
      <c r="C23" s="6"/>
      <c r="D23" s="6"/>
    </row>
    <row r="24" spans="1:4">
      <c r="A24" s="39"/>
      <c r="B24" s="6"/>
      <c r="C24" s="40"/>
      <c r="D24" s="6"/>
    </row>
    <row r="25" spans="1:4">
      <c r="A25" s="39"/>
      <c r="B25" s="6"/>
      <c r="C25" s="6"/>
      <c r="D25" s="6"/>
    </row>
    <row r="26" spans="1:4">
      <c r="A26" s="34"/>
      <c r="B26" s="6"/>
      <c r="C26" s="6"/>
      <c r="D26" s="6"/>
    </row>
    <row r="27" spans="1:4">
      <c r="A27" s="34" t="s">
        <v>35</v>
      </c>
      <c r="B27" s="6"/>
      <c r="C27" s="6" t="s">
        <v>90</v>
      </c>
      <c r="D27" s="6"/>
    </row>
    <row r="28" spans="1:4">
      <c r="A28" s="34"/>
      <c r="B28" s="6"/>
      <c r="C28" s="6"/>
      <c r="D28" s="6"/>
    </row>
    <row r="29" spans="1:4">
      <c r="A29" s="34"/>
      <c r="B29" s="6"/>
      <c r="C29" s="6"/>
      <c r="D29" s="6"/>
    </row>
    <row r="30" spans="1:4">
      <c r="A30" s="34" t="s">
        <v>36</v>
      </c>
      <c r="B30" s="6"/>
      <c r="C30" s="6" t="s">
        <v>37</v>
      </c>
      <c r="D30" s="6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6"/>
  <sheetViews>
    <sheetView topLeftCell="A19" zoomScaleNormal="100" workbookViewId="0">
      <selection activeCell="C49" sqref="C49:D49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4" width="12.5703125" style="2" customWidth="1"/>
    <col min="5" max="5" width="12.85546875" style="64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5" t="s">
        <v>1</v>
      </c>
      <c r="B1" s="6"/>
      <c r="C1" s="6"/>
      <c r="D1" s="6"/>
      <c r="E1" s="2"/>
    </row>
    <row r="2" spans="1:5">
      <c r="A2" s="5" t="s">
        <v>2</v>
      </c>
      <c r="B2" s="6"/>
      <c r="C2" s="6"/>
      <c r="D2" s="6"/>
      <c r="E2" s="2"/>
    </row>
    <row r="3" spans="1:5">
      <c r="A3" s="7" t="s">
        <v>111</v>
      </c>
      <c r="B3" s="8"/>
      <c r="C3" s="8"/>
      <c r="D3" s="8"/>
      <c r="E3" s="2"/>
    </row>
    <row r="4" spans="1:5" ht="13.5" thickBot="1">
      <c r="A4" s="43"/>
      <c r="B4" s="44"/>
      <c r="C4" s="44"/>
      <c r="D4" s="44"/>
      <c r="E4" s="2"/>
    </row>
    <row r="5" spans="1:5">
      <c r="A5" s="45"/>
      <c r="B5" s="6"/>
      <c r="C5" s="6"/>
      <c r="D5" s="6"/>
      <c r="E5" s="2"/>
    </row>
    <row r="6" spans="1:5" ht="25.5">
      <c r="A6" s="12" t="s">
        <v>3</v>
      </c>
      <c r="B6" s="13" t="s">
        <v>81</v>
      </c>
      <c r="C6" s="46" t="s">
        <v>107</v>
      </c>
      <c r="D6" s="46" t="s">
        <v>103</v>
      </c>
      <c r="E6" s="2"/>
    </row>
    <row r="7" spans="1:5">
      <c r="A7" s="26" t="s">
        <v>4</v>
      </c>
      <c r="B7" s="16"/>
      <c r="C7" s="47"/>
      <c r="D7" s="47"/>
      <c r="E7" s="2"/>
    </row>
    <row r="8" spans="1:5">
      <c r="A8" s="26" t="s">
        <v>5</v>
      </c>
      <c r="B8" s="16"/>
      <c r="C8" s="47"/>
      <c r="D8" s="47"/>
      <c r="E8" s="2"/>
    </row>
    <row r="9" spans="1:5">
      <c r="A9" s="15" t="s">
        <v>6</v>
      </c>
      <c r="B9" s="16">
        <v>3</v>
      </c>
      <c r="C9" s="48">
        <v>15862309</v>
      </c>
      <c r="D9" s="48">
        <v>16630439</v>
      </c>
      <c r="E9" s="2"/>
    </row>
    <row r="10" spans="1:5">
      <c r="A10" s="15" t="s">
        <v>7</v>
      </c>
      <c r="B10" s="16">
        <v>4</v>
      </c>
      <c r="C10" s="48">
        <v>694131</v>
      </c>
      <c r="D10" s="48">
        <v>703592</v>
      </c>
      <c r="E10" s="2"/>
    </row>
    <row r="11" spans="1:5">
      <c r="A11" s="15" t="s">
        <v>8</v>
      </c>
      <c r="B11" s="16"/>
      <c r="C11" s="48">
        <v>585</v>
      </c>
      <c r="D11" s="48">
        <v>649</v>
      </c>
      <c r="E11" s="2"/>
    </row>
    <row r="12" spans="1:5">
      <c r="A12" s="15" t="s">
        <v>9</v>
      </c>
      <c r="B12" s="16"/>
      <c r="C12" s="48">
        <v>14978</v>
      </c>
      <c r="D12" s="48">
        <v>14788</v>
      </c>
      <c r="E12" s="2"/>
    </row>
    <row r="13" spans="1:5">
      <c r="A13" s="15" t="s">
        <v>10</v>
      </c>
      <c r="B13" s="16"/>
      <c r="C13" s="48">
        <v>1453274</v>
      </c>
      <c r="D13" s="48">
        <v>1453274</v>
      </c>
      <c r="E13" s="2"/>
    </row>
    <row r="14" spans="1:5">
      <c r="A14" s="15" t="s">
        <v>11</v>
      </c>
      <c r="B14" s="16"/>
      <c r="C14" s="48">
        <v>0</v>
      </c>
      <c r="D14" s="48">
        <v>0</v>
      </c>
      <c r="E14" s="2"/>
    </row>
    <row r="15" spans="1:5">
      <c r="A15" s="12" t="s">
        <v>12</v>
      </c>
      <c r="B15" s="18"/>
      <c r="C15" s="49">
        <v>149678</v>
      </c>
      <c r="D15" s="49">
        <v>158474</v>
      </c>
      <c r="E15" s="2"/>
    </row>
    <row r="16" spans="1:5">
      <c r="A16" s="50"/>
      <c r="B16" s="51"/>
      <c r="C16" s="52">
        <f>SUM(C9:C15)</f>
        <v>18174955</v>
      </c>
      <c r="D16" s="52">
        <f>SUM(D9:D15)</f>
        <v>18961216</v>
      </c>
      <c r="E16" s="2"/>
    </row>
    <row r="17" spans="1:5">
      <c r="A17" s="53" t="s">
        <v>13</v>
      </c>
      <c r="B17" s="16"/>
      <c r="C17" s="48"/>
      <c r="D17" s="48"/>
      <c r="E17" s="2"/>
    </row>
    <row r="18" spans="1:5">
      <c r="A18" s="15" t="s">
        <v>14</v>
      </c>
      <c r="B18" s="16"/>
      <c r="C18" s="48">
        <v>20314</v>
      </c>
      <c r="D18" s="48">
        <v>24510</v>
      </c>
      <c r="E18" s="2"/>
    </row>
    <row r="19" spans="1:5">
      <c r="A19" s="15" t="s">
        <v>15</v>
      </c>
      <c r="B19" s="16"/>
      <c r="C19" s="48">
        <v>13028</v>
      </c>
      <c r="D19" s="48">
        <v>16731</v>
      </c>
      <c r="E19" s="2"/>
    </row>
    <row r="20" spans="1:5">
      <c r="A20" s="15" t="s">
        <v>9</v>
      </c>
      <c r="B20" s="16"/>
      <c r="C20" s="48">
        <v>14907061</v>
      </c>
      <c r="D20" s="48">
        <v>13637856</v>
      </c>
      <c r="E20" s="2"/>
    </row>
    <row r="21" spans="1:5">
      <c r="A21" s="15" t="s">
        <v>16</v>
      </c>
      <c r="B21" s="16"/>
      <c r="C21" s="48">
        <v>1743783</v>
      </c>
      <c r="D21" s="48">
        <v>1658374</v>
      </c>
      <c r="E21" s="2"/>
    </row>
    <row r="22" spans="1:5">
      <c r="A22" s="12" t="s">
        <v>17</v>
      </c>
      <c r="B22" s="18"/>
      <c r="C22" s="49">
        <v>19415</v>
      </c>
      <c r="D22" s="49">
        <v>260986</v>
      </c>
      <c r="E22" s="2"/>
    </row>
    <row r="23" spans="1:5">
      <c r="A23" s="54"/>
      <c r="B23" s="24"/>
      <c r="C23" s="55">
        <f>SUM(C18:C22)</f>
        <v>16703601</v>
      </c>
      <c r="D23" s="55">
        <f>SUM(D18:D22)</f>
        <v>15598457</v>
      </c>
      <c r="E23" s="2"/>
    </row>
    <row r="24" spans="1:5">
      <c r="A24" s="50" t="s">
        <v>18</v>
      </c>
      <c r="B24" s="30"/>
      <c r="C24" s="56">
        <f>SUM(C16,C23)</f>
        <v>34878556</v>
      </c>
      <c r="D24" s="56">
        <f>SUM(D16,D23)</f>
        <v>34559673</v>
      </c>
      <c r="E24" s="2"/>
    </row>
    <row r="25" spans="1:5">
      <c r="A25" s="26"/>
      <c r="B25" s="23"/>
      <c r="C25" s="55"/>
      <c r="D25" s="55"/>
      <c r="E25" s="2"/>
    </row>
    <row r="26" spans="1:5">
      <c r="A26" s="26" t="s">
        <v>19</v>
      </c>
      <c r="B26" s="15"/>
      <c r="C26" s="48"/>
      <c r="D26" s="48"/>
      <c r="E26" s="2"/>
    </row>
    <row r="27" spans="1:5">
      <c r="A27" s="15" t="s">
        <v>20</v>
      </c>
      <c r="B27" s="16">
        <v>5</v>
      </c>
      <c r="C27" s="48">
        <v>26220170</v>
      </c>
      <c r="D27" s="48">
        <v>26220170</v>
      </c>
      <c r="E27" s="2"/>
    </row>
    <row r="28" spans="1:5">
      <c r="A28" s="15" t="s">
        <v>89</v>
      </c>
      <c r="B28" s="16"/>
      <c r="C28" s="48">
        <v>-2523283</v>
      </c>
      <c r="D28" s="48">
        <v>-2523283</v>
      </c>
      <c r="E28" s="2"/>
    </row>
    <row r="29" spans="1:5">
      <c r="A29" s="15" t="s">
        <v>0</v>
      </c>
      <c r="B29" s="16"/>
      <c r="C29" s="48">
        <v>3254830</v>
      </c>
      <c r="D29" s="48">
        <v>3254830</v>
      </c>
      <c r="E29" s="2"/>
    </row>
    <row r="30" spans="1:5">
      <c r="A30" s="23" t="s">
        <v>21</v>
      </c>
      <c r="B30" s="24"/>
      <c r="C30" s="55">
        <v>-3438158</v>
      </c>
      <c r="D30" s="48">
        <v>-3472818</v>
      </c>
      <c r="E30" s="2"/>
    </row>
    <row r="31" spans="1:5">
      <c r="A31" s="29" t="s">
        <v>22</v>
      </c>
      <c r="B31" s="30"/>
      <c r="C31" s="56">
        <f>SUM(C27:C30)</f>
        <v>23513559</v>
      </c>
      <c r="D31" s="56">
        <f>SUM(D27:D30)</f>
        <v>23478899</v>
      </c>
      <c r="E31" s="2"/>
    </row>
    <row r="32" spans="1:5">
      <c r="A32" s="20"/>
      <c r="B32" s="21"/>
      <c r="C32" s="57"/>
      <c r="D32" s="57"/>
      <c r="E32" s="2"/>
    </row>
    <row r="33" spans="1:5">
      <c r="A33" s="26" t="s">
        <v>23</v>
      </c>
      <c r="B33" s="16"/>
      <c r="C33" s="48"/>
      <c r="D33" s="48"/>
      <c r="E33" s="2"/>
    </row>
    <row r="34" spans="1:5">
      <c r="A34" s="15" t="s">
        <v>24</v>
      </c>
      <c r="B34" s="16">
        <v>6</v>
      </c>
      <c r="C34" s="55">
        <v>7592692</v>
      </c>
      <c r="D34" s="55">
        <v>7581422</v>
      </c>
      <c r="E34" s="2"/>
    </row>
    <row r="35" spans="1:5">
      <c r="A35" s="12" t="s">
        <v>82</v>
      </c>
      <c r="B35" s="18">
        <v>7</v>
      </c>
      <c r="C35" s="49">
        <v>3022527</v>
      </c>
      <c r="D35" s="49">
        <v>3011377</v>
      </c>
    </row>
    <row r="36" spans="1:5">
      <c r="A36" s="29"/>
      <c r="B36" s="51"/>
      <c r="C36" s="52">
        <f>SUM(C34:C35)</f>
        <v>10615219</v>
      </c>
      <c r="D36" s="52">
        <f>SUM(D34:D35)</f>
        <v>10592799</v>
      </c>
    </row>
    <row r="37" spans="1:5">
      <c r="A37" s="26" t="s">
        <v>25</v>
      </c>
      <c r="B37" s="16"/>
      <c r="C37" s="48"/>
      <c r="D37" s="48"/>
    </row>
    <row r="38" spans="1:5">
      <c r="A38" s="15" t="s">
        <v>26</v>
      </c>
      <c r="B38" s="16">
        <v>7</v>
      </c>
      <c r="C38" s="55">
        <v>0</v>
      </c>
      <c r="D38" s="55">
        <v>0</v>
      </c>
    </row>
    <row r="39" spans="1:5">
      <c r="A39" s="15" t="s">
        <v>27</v>
      </c>
      <c r="B39" s="16"/>
      <c r="C39" s="55">
        <v>81848</v>
      </c>
      <c r="D39" s="55">
        <v>85277</v>
      </c>
    </row>
    <row r="40" spans="1:5">
      <c r="A40" s="15" t="s">
        <v>28</v>
      </c>
      <c r="B40" s="16"/>
      <c r="C40" s="55">
        <v>-674</v>
      </c>
      <c r="D40" s="55">
        <v>-2740</v>
      </c>
      <c r="E40" s="2"/>
    </row>
    <row r="41" spans="1:5">
      <c r="A41" s="15" t="s">
        <v>29</v>
      </c>
      <c r="B41" s="16">
        <v>8</v>
      </c>
      <c r="C41" s="55">
        <v>143944</v>
      </c>
      <c r="D41" s="55">
        <v>307010</v>
      </c>
      <c r="E41" s="2"/>
    </row>
    <row r="42" spans="1:5">
      <c r="A42" s="12" t="s">
        <v>30</v>
      </c>
      <c r="B42" s="18">
        <v>9</v>
      </c>
      <c r="C42" s="49">
        <v>524660</v>
      </c>
      <c r="D42" s="49">
        <v>98428</v>
      </c>
      <c r="E42" s="2"/>
    </row>
    <row r="43" spans="1:5">
      <c r="A43" s="29"/>
      <c r="B43" s="51"/>
      <c r="C43" s="52">
        <f>SUM(C38:C42)</f>
        <v>749778</v>
      </c>
      <c r="D43" s="52">
        <f>SUM(D38:D42)</f>
        <v>487975</v>
      </c>
      <c r="E43" s="2"/>
    </row>
    <row r="44" spans="1:5">
      <c r="A44" s="29" t="s">
        <v>31</v>
      </c>
      <c r="B44" s="30"/>
      <c r="C44" s="56">
        <f>SUM(C36,C43)</f>
        <v>11364997</v>
      </c>
      <c r="D44" s="56">
        <f>SUM(D36,D43)</f>
        <v>11080774</v>
      </c>
      <c r="E44" s="2"/>
    </row>
    <row r="45" spans="1:5">
      <c r="A45" s="29" t="s">
        <v>32</v>
      </c>
      <c r="B45" s="30"/>
      <c r="C45" s="56">
        <f>SUM(C31,C44)</f>
        <v>34878556</v>
      </c>
      <c r="D45" s="56">
        <f>SUM(D31,D44)</f>
        <v>34559673</v>
      </c>
      <c r="E45" s="2"/>
    </row>
    <row r="46" spans="1:5">
      <c r="A46" s="34"/>
      <c r="B46" s="6"/>
      <c r="C46" s="35">
        <f>SUM(C24,-C45)</f>
        <v>0</v>
      </c>
      <c r="D46" s="35">
        <f>SUM(D24,-D45)</f>
        <v>0</v>
      </c>
      <c r="E46" s="2"/>
    </row>
    <row r="47" spans="1:5">
      <c r="A47" s="34"/>
      <c r="B47" s="6"/>
      <c r="C47" s="35"/>
      <c r="D47" s="35"/>
      <c r="E47" s="2"/>
    </row>
    <row r="48" spans="1:5">
      <c r="A48" s="58" t="s">
        <v>33</v>
      </c>
      <c r="B48" s="59"/>
      <c r="C48" s="60">
        <v>26220170</v>
      </c>
      <c r="D48" s="60">
        <v>26220170</v>
      </c>
      <c r="E48" s="2"/>
    </row>
    <row r="49" spans="1:5">
      <c r="A49" s="61" t="s">
        <v>34</v>
      </c>
      <c r="B49" s="62">
        <v>5</v>
      </c>
      <c r="C49" s="63">
        <v>896.7513940603742</v>
      </c>
      <c r="D49" s="63">
        <v>895.4270700762047</v>
      </c>
      <c r="E49" s="2"/>
    </row>
    <row r="50" spans="1:5">
      <c r="A50" s="34"/>
      <c r="B50" s="6"/>
      <c r="C50" s="6"/>
      <c r="D50" s="6"/>
      <c r="E50" s="2"/>
    </row>
    <row r="51" spans="1:5">
      <c r="A51" s="34"/>
      <c r="B51" s="6"/>
      <c r="C51" s="6"/>
      <c r="D51" s="6"/>
      <c r="E51" s="2"/>
    </row>
    <row r="52" spans="1:5">
      <c r="A52" s="34" t="s">
        <v>35</v>
      </c>
      <c r="B52" s="6"/>
      <c r="C52" s="6" t="s">
        <v>90</v>
      </c>
      <c r="D52" s="6"/>
      <c r="E52" s="2"/>
    </row>
    <row r="53" spans="1:5">
      <c r="A53" s="34"/>
      <c r="B53" s="6"/>
      <c r="C53" s="6"/>
      <c r="D53" s="6"/>
      <c r="E53" s="2"/>
    </row>
    <row r="54" spans="1:5">
      <c r="A54" s="34"/>
      <c r="B54" s="6"/>
      <c r="C54" s="6"/>
      <c r="D54" s="6"/>
      <c r="E54" s="2"/>
    </row>
    <row r="55" spans="1:5">
      <c r="A55" s="34" t="s">
        <v>36</v>
      </c>
      <c r="B55" s="6"/>
      <c r="C55" s="6" t="s">
        <v>37</v>
      </c>
      <c r="D55" s="6"/>
      <c r="E55" s="2"/>
    </row>
    <row r="56" spans="1:5">
      <c r="A56" s="3"/>
      <c r="B56" s="4"/>
      <c r="C56" s="4"/>
      <c r="D56" s="4"/>
      <c r="E56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6"/>
  <sheetViews>
    <sheetView zoomScale="90" zoomScaleNormal="90" workbookViewId="0">
      <selection activeCell="B16" sqref="B16"/>
    </sheetView>
  </sheetViews>
  <sheetFormatPr defaultColWidth="9.140625" defaultRowHeight="12.75"/>
  <cols>
    <col min="1" max="1" width="55.7109375" style="92" customWidth="1"/>
    <col min="2" max="2" width="7.7109375" style="92" customWidth="1"/>
    <col min="3" max="4" width="10.7109375" style="92" customWidth="1"/>
    <col min="5" max="9" width="12.5703125" style="90" customWidth="1"/>
    <col min="10" max="12" width="13.5703125" style="90" customWidth="1"/>
    <col min="13" max="17" width="12.5703125" style="90" customWidth="1"/>
    <col min="18" max="18" width="13.42578125" style="90" customWidth="1"/>
    <col min="19" max="23" width="12.5703125" style="90" customWidth="1"/>
    <col min="24" max="24" width="13.85546875" style="90" customWidth="1"/>
    <col min="25" max="25" width="14.5703125" style="90" customWidth="1"/>
    <col min="26" max="16384" width="9.140625" style="90"/>
  </cols>
  <sheetData>
    <row r="1" spans="1:4">
      <c r="A1" s="5" t="s">
        <v>1</v>
      </c>
      <c r="B1" s="34"/>
      <c r="C1" s="65"/>
      <c r="D1" s="65"/>
    </row>
    <row r="2" spans="1:4">
      <c r="A2" s="5" t="s">
        <v>46</v>
      </c>
      <c r="B2" s="34"/>
      <c r="C2" s="65"/>
      <c r="D2" s="65"/>
    </row>
    <row r="3" spans="1:4">
      <c r="A3" s="7" t="s">
        <v>106</v>
      </c>
      <c r="B3" s="66"/>
      <c r="C3" s="66"/>
      <c r="D3" s="66"/>
    </row>
    <row r="4" spans="1:4" ht="13.5" thickBot="1">
      <c r="A4" s="67"/>
      <c r="B4" s="10"/>
      <c r="C4" s="10"/>
      <c r="D4" s="10"/>
    </row>
    <row r="5" spans="1:4">
      <c r="A5" s="68"/>
      <c r="B5" s="65"/>
      <c r="C5" s="65"/>
      <c r="D5" s="65"/>
    </row>
    <row r="6" spans="1:4" ht="25.5">
      <c r="A6" s="12" t="s">
        <v>3</v>
      </c>
      <c r="B6" s="13" t="s">
        <v>81</v>
      </c>
      <c r="C6" s="14" t="s">
        <v>107</v>
      </c>
      <c r="D6" s="14" t="s">
        <v>108</v>
      </c>
    </row>
    <row r="7" spans="1:4">
      <c r="A7" s="53" t="s">
        <v>47</v>
      </c>
      <c r="B7" s="27"/>
      <c r="C7" s="28"/>
      <c r="D7" s="28"/>
    </row>
    <row r="8" spans="1:4">
      <c r="A8" s="15" t="s">
        <v>83</v>
      </c>
      <c r="B8" s="16"/>
      <c r="C8" s="48">
        <v>58275</v>
      </c>
      <c r="D8" s="48">
        <v>51653</v>
      </c>
    </row>
    <row r="9" spans="1:4">
      <c r="A9" s="15" t="s">
        <v>48</v>
      </c>
      <c r="B9" s="16"/>
      <c r="C9" s="48">
        <v>0</v>
      </c>
      <c r="D9" s="48">
        <v>0</v>
      </c>
    </row>
    <row r="10" spans="1:4">
      <c r="A10" s="69" t="s">
        <v>49</v>
      </c>
      <c r="B10" s="16"/>
      <c r="C10" s="48">
        <v>-116853</v>
      </c>
      <c r="D10" s="48">
        <v>-92754</v>
      </c>
    </row>
    <row r="11" spans="1:4">
      <c r="A11" s="69" t="s">
        <v>50</v>
      </c>
      <c r="B11" s="16"/>
      <c r="C11" s="48">
        <v>1337</v>
      </c>
      <c r="D11" s="48">
        <v>1522</v>
      </c>
    </row>
    <row r="12" spans="1:4">
      <c r="A12" s="69" t="s">
        <v>42</v>
      </c>
      <c r="B12" s="16"/>
      <c r="C12" s="48">
        <v>0</v>
      </c>
      <c r="D12" s="48">
        <v>0</v>
      </c>
    </row>
    <row r="13" spans="1:4">
      <c r="A13" s="69" t="s">
        <v>51</v>
      </c>
      <c r="B13" s="16"/>
      <c r="C13" s="48">
        <v>22043</v>
      </c>
      <c r="D13" s="48">
        <v>23940</v>
      </c>
    </row>
    <row r="14" spans="1:4">
      <c r="A14" s="69" t="s">
        <v>52</v>
      </c>
      <c r="B14" s="16"/>
      <c r="C14" s="48">
        <v>0</v>
      </c>
      <c r="D14" s="48">
        <v>0</v>
      </c>
    </row>
    <row r="15" spans="1:4">
      <c r="A15" s="69" t="s">
        <v>98</v>
      </c>
      <c r="B15" s="16"/>
      <c r="C15" s="48">
        <v>4141</v>
      </c>
      <c r="D15" s="48">
        <v>0</v>
      </c>
    </row>
    <row r="16" spans="1:4">
      <c r="A16" s="69" t="s">
        <v>53</v>
      </c>
      <c r="B16" s="16"/>
      <c r="C16" s="48">
        <v>-2608</v>
      </c>
      <c r="D16" s="48">
        <v>0</v>
      </c>
    </row>
    <row r="17" spans="1:4" ht="25.5">
      <c r="A17" s="70" t="s">
        <v>54</v>
      </c>
      <c r="B17" s="71"/>
      <c r="C17" s="72">
        <f>SUM(C8:C16)</f>
        <v>-33665</v>
      </c>
      <c r="D17" s="72">
        <f>SUM(D8:D16)</f>
        <v>-15639</v>
      </c>
    </row>
    <row r="18" spans="1:4">
      <c r="A18" s="15" t="s">
        <v>55</v>
      </c>
      <c r="B18" s="16"/>
      <c r="C18" s="48">
        <v>4196</v>
      </c>
      <c r="D18" s="48">
        <v>369</v>
      </c>
    </row>
    <row r="19" spans="1:4">
      <c r="A19" s="15" t="s">
        <v>56</v>
      </c>
      <c r="B19" s="16"/>
      <c r="C19" s="48">
        <v>-85409</v>
      </c>
      <c r="D19" s="48">
        <v>-419392</v>
      </c>
    </row>
    <row r="20" spans="1:4">
      <c r="A20" s="15" t="s">
        <v>57</v>
      </c>
      <c r="B20" s="16"/>
      <c r="C20" s="48">
        <v>3703</v>
      </c>
      <c r="D20" s="48">
        <v>-5016</v>
      </c>
    </row>
    <row r="21" spans="1:4">
      <c r="A21" s="15" t="s">
        <v>58</v>
      </c>
      <c r="B21" s="16"/>
      <c r="C21" s="48">
        <v>262159</v>
      </c>
      <c r="D21" s="48">
        <v>26880</v>
      </c>
    </row>
    <row r="22" spans="1:4">
      <c r="A22" s="15" t="s">
        <v>59</v>
      </c>
      <c r="B22" s="16"/>
      <c r="C22" s="48">
        <v>1007</v>
      </c>
      <c r="D22" s="48">
        <v>-60018</v>
      </c>
    </row>
    <row r="23" spans="1:4">
      <c r="A23" s="15" t="s">
        <v>60</v>
      </c>
      <c r="B23" s="16"/>
      <c r="C23" s="48">
        <v>0</v>
      </c>
      <c r="D23" s="48">
        <v>557799</v>
      </c>
    </row>
    <row r="24" spans="1:4">
      <c r="A24" s="15" t="s">
        <v>61</v>
      </c>
      <c r="B24" s="16"/>
      <c r="C24" s="48">
        <v>22419</v>
      </c>
      <c r="D24" s="48">
        <v>0</v>
      </c>
    </row>
    <row r="25" spans="1:4" ht="25.5">
      <c r="A25" s="70" t="s">
        <v>62</v>
      </c>
      <c r="B25" s="71"/>
      <c r="C25" s="72">
        <f>SUM(C17:C24)</f>
        <v>174410</v>
      </c>
      <c r="D25" s="72">
        <f>SUM(D17:D24)</f>
        <v>84983</v>
      </c>
    </row>
    <row r="26" spans="1:4">
      <c r="A26" s="23" t="s">
        <v>63</v>
      </c>
      <c r="B26" s="24"/>
      <c r="C26" s="55">
        <v>-64073</v>
      </c>
      <c r="D26" s="55">
        <v>-131059</v>
      </c>
    </row>
    <row r="27" spans="1:4">
      <c r="A27" s="23" t="s">
        <v>64</v>
      </c>
      <c r="B27" s="24"/>
      <c r="C27" s="55">
        <v>0</v>
      </c>
      <c r="D27" s="55">
        <v>732</v>
      </c>
    </row>
    <row r="28" spans="1:4" ht="25.5">
      <c r="A28" s="29" t="s">
        <v>65</v>
      </c>
      <c r="B28" s="73"/>
      <c r="C28" s="74">
        <f>SUM(C25:C27)</f>
        <v>110337</v>
      </c>
      <c r="D28" s="74">
        <f>SUM(D25:D27)</f>
        <v>-45344</v>
      </c>
    </row>
    <row r="29" spans="1:4">
      <c r="A29" s="15"/>
      <c r="B29" s="16"/>
      <c r="C29" s="48"/>
      <c r="D29" s="48"/>
    </row>
    <row r="30" spans="1:4">
      <c r="A30" s="53" t="s">
        <v>66</v>
      </c>
      <c r="B30" s="75"/>
      <c r="C30" s="48"/>
      <c r="D30" s="48"/>
    </row>
    <row r="31" spans="1:4">
      <c r="A31" s="15" t="s">
        <v>67</v>
      </c>
      <c r="B31" s="16"/>
      <c r="C31" s="48">
        <v>-60</v>
      </c>
      <c r="D31" s="48">
        <v>-8071</v>
      </c>
    </row>
    <row r="32" spans="1:4">
      <c r="A32" s="15" t="s">
        <v>68</v>
      </c>
      <c r="B32" s="16"/>
      <c r="C32" s="48">
        <v>-532438</v>
      </c>
      <c r="D32" s="48">
        <v>-343594</v>
      </c>
    </row>
    <row r="33" spans="1:4">
      <c r="A33" s="15" t="s">
        <v>69</v>
      </c>
      <c r="B33" s="16"/>
      <c r="C33" s="48">
        <v>3204707</v>
      </c>
      <c r="D33" s="48">
        <v>776359</v>
      </c>
    </row>
    <row r="34" spans="1:4" ht="25.5">
      <c r="A34" s="15" t="s">
        <v>70</v>
      </c>
      <c r="B34" s="16"/>
      <c r="C34" s="76">
        <v>0</v>
      </c>
      <c r="D34" s="76">
        <v>0</v>
      </c>
    </row>
    <row r="35" spans="1:4">
      <c r="A35" s="15" t="s">
        <v>12</v>
      </c>
      <c r="B35" s="16"/>
      <c r="C35" s="48">
        <v>0</v>
      </c>
      <c r="D35" s="48">
        <v>242350</v>
      </c>
    </row>
    <row r="36" spans="1:4">
      <c r="A36" s="15" t="s">
        <v>9</v>
      </c>
      <c r="B36" s="16"/>
      <c r="C36" s="55">
        <v>-1711120</v>
      </c>
      <c r="D36" s="55">
        <v>-672870</v>
      </c>
    </row>
    <row r="37" spans="1:4">
      <c r="A37" s="15" t="s">
        <v>99</v>
      </c>
      <c r="B37" s="16"/>
      <c r="C37" s="55">
        <v>0</v>
      </c>
      <c r="D37" s="55">
        <v>995</v>
      </c>
    </row>
    <row r="38" spans="1:4">
      <c r="A38" s="15" t="s">
        <v>71</v>
      </c>
      <c r="B38" s="24"/>
      <c r="C38" s="55">
        <v>119536</v>
      </c>
      <c r="D38" s="55">
        <v>289770</v>
      </c>
    </row>
    <row r="39" spans="1:4" ht="25.5">
      <c r="A39" s="29" t="s">
        <v>88</v>
      </c>
      <c r="B39" s="73"/>
      <c r="C39" s="74">
        <f>SUM(C31:C38)</f>
        <v>1080625</v>
      </c>
      <c r="D39" s="74">
        <f>SUM(D31:D38)</f>
        <v>284939</v>
      </c>
    </row>
    <row r="40" spans="1:4">
      <c r="A40" s="15"/>
      <c r="B40" s="16"/>
      <c r="C40" s="48"/>
      <c r="D40" s="48"/>
    </row>
    <row r="41" spans="1:4">
      <c r="A41" s="53" t="s">
        <v>72</v>
      </c>
      <c r="B41" s="27"/>
      <c r="C41" s="77"/>
      <c r="D41" s="77"/>
    </row>
    <row r="42" spans="1:4">
      <c r="A42" s="23" t="s">
        <v>73</v>
      </c>
      <c r="B42" s="24"/>
      <c r="C42" s="55">
        <v>0</v>
      </c>
      <c r="D42" s="55">
        <v>0</v>
      </c>
    </row>
    <row r="43" spans="1:4">
      <c r="A43" s="23" t="s">
        <v>100</v>
      </c>
      <c r="B43" s="24"/>
      <c r="C43" s="55">
        <v>4156</v>
      </c>
      <c r="D43" s="55">
        <v>26681</v>
      </c>
    </row>
    <row r="44" spans="1:4">
      <c r="A44" s="23" t="s">
        <v>74</v>
      </c>
      <c r="B44" s="24"/>
      <c r="C44" s="55">
        <v>0</v>
      </c>
      <c r="D44" s="55">
        <v>0</v>
      </c>
    </row>
    <row r="45" spans="1:4" ht="25.5">
      <c r="A45" s="29" t="s">
        <v>91</v>
      </c>
      <c r="B45" s="30"/>
      <c r="C45" s="74">
        <f>SUM(C42:C44)</f>
        <v>4156</v>
      </c>
      <c r="D45" s="74">
        <f>SUM(D42:D44)</f>
        <v>26681</v>
      </c>
    </row>
    <row r="46" spans="1:4">
      <c r="A46" s="20"/>
      <c r="B46" s="21"/>
      <c r="C46" s="57"/>
      <c r="D46" s="57"/>
    </row>
    <row r="47" spans="1:4">
      <c r="A47" s="15" t="s">
        <v>75</v>
      </c>
      <c r="B47" s="16"/>
      <c r="C47" s="48">
        <f>SUM(C28,C39,C45)</f>
        <v>1195118</v>
      </c>
      <c r="D47" s="48">
        <f>SUM(D28,D39,D45)</f>
        <v>266276</v>
      </c>
    </row>
    <row r="48" spans="1:4">
      <c r="A48" s="15" t="s">
        <v>43</v>
      </c>
      <c r="B48" s="16"/>
      <c r="C48" s="48">
        <v>0</v>
      </c>
      <c r="D48" s="48"/>
    </row>
    <row r="49" spans="1:4">
      <c r="A49" s="23" t="s">
        <v>76</v>
      </c>
      <c r="B49" s="24"/>
      <c r="C49" s="55">
        <v>260986</v>
      </c>
      <c r="D49" s="55">
        <v>6420</v>
      </c>
    </row>
    <row r="50" spans="1:4">
      <c r="A50" s="29" t="s">
        <v>101</v>
      </c>
      <c r="B50" s="73"/>
      <c r="C50" s="56">
        <f>SUM(C47:C49)</f>
        <v>1456104</v>
      </c>
      <c r="D50" s="56">
        <f>SUM(D47:D49)</f>
        <v>272696</v>
      </c>
    </row>
    <row r="51" spans="1:4">
      <c r="A51" s="68"/>
      <c r="B51" s="65"/>
      <c r="C51" s="48">
        <v>0</v>
      </c>
      <c r="D51" s="48"/>
    </row>
    <row r="52" spans="1:4">
      <c r="A52" s="68"/>
      <c r="B52" s="65"/>
      <c r="C52" s="48"/>
      <c r="D52" s="48"/>
    </row>
    <row r="53" spans="1:4">
      <c r="A53" s="34" t="s">
        <v>35</v>
      </c>
      <c r="B53" s="34"/>
      <c r="C53" s="6" t="s">
        <v>90</v>
      </c>
      <c r="D53" s="6"/>
    </row>
    <row r="54" spans="1:4">
      <c r="A54" s="34"/>
      <c r="B54" s="34"/>
      <c r="C54" s="6"/>
      <c r="D54" s="6"/>
    </row>
    <row r="55" spans="1:4">
      <c r="A55" s="34"/>
      <c r="B55" s="34"/>
      <c r="C55" s="6"/>
      <c r="D55" s="6"/>
    </row>
    <row r="56" spans="1:4">
      <c r="A56" s="34" t="s">
        <v>36</v>
      </c>
      <c r="B56" s="34"/>
      <c r="C56" s="6" t="s">
        <v>37</v>
      </c>
      <c r="D56" s="6"/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7"/>
  <sheetViews>
    <sheetView topLeftCell="A5" workbookViewId="0">
      <selection sqref="A1:G36"/>
    </sheetView>
  </sheetViews>
  <sheetFormatPr defaultColWidth="9.140625" defaultRowHeight="12.75"/>
  <cols>
    <col min="1" max="1" width="45.7109375" style="92" customWidth="1"/>
    <col min="2" max="2" width="5.7109375" style="92" customWidth="1"/>
    <col min="3" max="3" width="10.7109375" style="92" customWidth="1"/>
    <col min="4" max="4" width="11.7109375" style="92" customWidth="1"/>
    <col min="5" max="7" width="10.7109375" style="92" customWidth="1"/>
    <col min="8" max="10" width="12.5703125" style="1" customWidth="1"/>
    <col min="11" max="16384" width="9.140625" style="1"/>
  </cols>
  <sheetData>
    <row r="1" spans="1:7">
      <c r="A1" s="5" t="s">
        <v>1</v>
      </c>
      <c r="B1" s="79"/>
      <c r="C1" s="79"/>
      <c r="D1" s="79"/>
      <c r="E1" s="79"/>
      <c r="F1" s="79"/>
      <c r="G1" s="79"/>
    </row>
    <row r="2" spans="1:7">
      <c r="A2" s="5" t="s">
        <v>80</v>
      </c>
      <c r="B2" s="79"/>
      <c r="C2" s="79"/>
      <c r="D2" s="79"/>
      <c r="E2" s="79"/>
      <c r="F2" s="79"/>
      <c r="G2" s="79"/>
    </row>
    <row r="3" spans="1:7">
      <c r="A3" s="7" t="s">
        <v>110</v>
      </c>
      <c r="B3" s="66"/>
      <c r="C3" s="66"/>
      <c r="D3" s="66"/>
      <c r="E3" s="66"/>
      <c r="F3" s="8"/>
      <c r="G3" s="8"/>
    </row>
    <row r="4" spans="1:7" ht="13.5" thickBot="1">
      <c r="A4" s="67"/>
      <c r="B4" s="10"/>
      <c r="C4" s="10"/>
      <c r="D4" s="10"/>
      <c r="E4" s="10"/>
      <c r="F4" s="10"/>
      <c r="G4" s="10"/>
    </row>
    <row r="5" spans="1:7">
      <c r="A5" s="80"/>
      <c r="B5" s="80"/>
      <c r="C5" s="80"/>
      <c r="D5" s="80"/>
      <c r="E5" s="80"/>
      <c r="F5" s="80"/>
      <c r="G5" s="80"/>
    </row>
    <row r="6" spans="1:7" ht="51">
      <c r="A6" s="12" t="s">
        <v>3</v>
      </c>
      <c r="B6" s="81" t="s">
        <v>81</v>
      </c>
      <c r="C6" s="81" t="s">
        <v>19</v>
      </c>
      <c r="D6" s="81" t="s">
        <v>0</v>
      </c>
      <c r="E6" s="81" t="s">
        <v>89</v>
      </c>
      <c r="F6" s="81" t="s">
        <v>21</v>
      </c>
      <c r="G6" s="81" t="s">
        <v>102</v>
      </c>
    </row>
    <row r="7" spans="1:7">
      <c r="A7" s="82"/>
      <c r="B7" s="83"/>
      <c r="C7" s="84"/>
      <c r="D7" s="84"/>
      <c r="E7" s="84"/>
      <c r="F7" s="84"/>
      <c r="G7" s="84"/>
    </row>
    <row r="8" spans="1:7" hidden="1">
      <c r="A8" s="29" t="s">
        <v>109</v>
      </c>
      <c r="B8" s="29"/>
      <c r="C8" s="85">
        <v>26220170</v>
      </c>
      <c r="D8" s="85">
        <v>3254830</v>
      </c>
      <c r="E8" s="85">
        <v>-184073</v>
      </c>
      <c r="F8" s="85">
        <v>-2386224</v>
      </c>
      <c r="G8" s="85">
        <f>SUM(C8:F8)</f>
        <v>26904703</v>
      </c>
    </row>
    <row r="9" spans="1:7" hidden="1">
      <c r="A9" s="20"/>
      <c r="B9" s="20"/>
      <c r="C9" s="86"/>
      <c r="D9" s="86"/>
      <c r="E9" s="86"/>
      <c r="F9" s="86"/>
      <c r="G9" s="86"/>
    </row>
    <row r="10" spans="1:7" hidden="1">
      <c r="A10" s="23" t="s">
        <v>105</v>
      </c>
      <c r="B10" s="23"/>
      <c r="C10" s="87">
        <v>0</v>
      </c>
      <c r="D10" s="87">
        <v>0</v>
      </c>
      <c r="E10" s="87"/>
      <c r="F10" s="87">
        <v>490207</v>
      </c>
      <c r="G10" s="87">
        <f>SUM(C10:F10)</f>
        <v>490207</v>
      </c>
    </row>
    <row r="11" spans="1:7" ht="25.5" hidden="1">
      <c r="A11" s="23" t="s">
        <v>78</v>
      </c>
      <c r="B11" s="23"/>
      <c r="C11" s="88">
        <v>0</v>
      </c>
      <c r="D11" s="88">
        <v>0</v>
      </c>
      <c r="E11" s="88">
        <v>-783360</v>
      </c>
      <c r="F11" s="88"/>
      <c r="G11" s="88">
        <f t="shared" ref="G11:G12" si="0">SUM(C11:F11)</f>
        <v>-783360</v>
      </c>
    </row>
    <row r="12" spans="1:7" hidden="1">
      <c r="A12" s="12" t="s">
        <v>77</v>
      </c>
      <c r="B12" s="18"/>
      <c r="C12" s="89"/>
      <c r="D12" s="89"/>
      <c r="E12" s="89"/>
      <c r="F12" s="89">
        <v>0</v>
      </c>
      <c r="G12" s="89">
        <f t="shared" si="0"/>
        <v>0</v>
      </c>
    </row>
    <row r="13" spans="1:7" hidden="1">
      <c r="A13" s="23" t="s">
        <v>79</v>
      </c>
      <c r="B13" s="23"/>
      <c r="C13" s="87">
        <f>SUM(C10:C12)</f>
        <v>0</v>
      </c>
      <c r="D13" s="87">
        <f t="shared" ref="D13:G13" si="1">SUM(D10:D12)</f>
        <v>0</v>
      </c>
      <c r="E13" s="87">
        <f t="shared" si="1"/>
        <v>-783360</v>
      </c>
      <c r="F13" s="87">
        <f t="shared" si="1"/>
        <v>490207</v>
      </c>
      <c r="G13" s="87">
        <f t="shared" si="1"/>
        <v>-293153</v>
      </c>
    </row>
    <row r="14" spans="1:7" hidden="1">
      <c r="A14" s="23"/>
      <c r="B14" s="23"/>
      <c r="C14" s="87"/>
      <c r="D14" s="87"/>
      <c r="E14" s="87"/>
      <c r="F14" s="87"/>
      <c r="G14" s="87"/>
    </row>
    <row r="15" spans="1:7">
      <c r="A15" s="29" t="s">
        <v>104</v>
      </c>
      <c r="B15" s="29"/>
      <c r="C15" s="85">
        <v>26220170</v>
      </c>
      <c r="D15" s="85">
        <v>3254830</v>
      </c>
      <c r="E15" s="85">
        <v>-2523283</v>
      </c>
      <c r="F15" s="85">
        <v>-3629123</v>
      </c>
      <c r="G15" s="85">
        <f t="shared" ref="D15:G15" si="2">SUM(G8,G13)</f>
        <v>26611550</v>
      </c>
    </row>
    <row r="16" spans="1:7">
      <c r="A16" s="20"/>
      <c r="B16" s="20"/>
      <c r="C16" s="86"/>
      <c r="D16" s="86"/>
      <c r="E16" s="86"/>
      <c r="F16" s="86"/>
      <c r="G16" s="86"/>
    </row>
    <row r="17" spans="1:7">
      <c r="A17" s="23" t="s">
        <v>84</v>
      </c>
      <c r="B17" s="23"/>
      <c r="C17" s="87"/>
      <c r="D17" s="87"/>
      <c r="E17" s="87"/>
      <c r="F17" s="87">
        <v>156305</v>
      </c>
      <c r="G17" s="87">
        <f>SUM(C17:F17)</f>
        <v>156305</v>
      </c>
    </row>
    <row r="18" spans="1:7" ht="25.5">
      <c r="A18" s="23" t="s">
        <v>78</v>
      </c>
      <c r="B18" s="23"/>
      <c r="C18" s="88">
        <v>0</v>
      </c>
      <c r="D18" s="88">
        <v>0</v>
      </c>
      <c r="E18" s="88">
        <v>0</v>
      </c>
      <c r="F18" s="88"/>
      <c r="G18" s="88">
        <f>SUM(C18:F18)</f>
        <v>0</v>
      </c>
    </row>
    <row r="19" spans="1:7">
      <c r="A19" s="12" t="s">
        <v>77</v>
      </c>
      <c r="B19" s="18"/>
      <c r="C19" s="89"/>
      <c r="D19" s="89"/>
      <c r="E19" s="89"/>
      <c r="F19" s="89"/>
      <c r="G19" s="89">
        <v>0</v>
      </c>
    </row>
    <row r="20" spans="1:7">
      <c r="A20" s="23" t="s">
        <v>79</v>
      </c>
      <c r="B20" s="23"/>
      <c r="C20" s="87">
        <f>SUM(C17:C19)</f>
        <v>0</v>
      </c>
      <c r="D20" s="87">
        <f t="shared" ref="D20" si="3">SUM(D17:D19)</f>
        <v>0</v>
      </c>
      <c r="E20" s="87">
        <f t="shared" ref="E20" si="4">SUM(E17:E19)</f>
        <v>0</v>
      </c>
      <c r="F20" s="87">
        <f t="shared" ref="F20" si="5">SUM(F17:F19)</f>
        <v>156305</v>
      </c>
      <c r="G20" s="87">
        <f t="shared" ref="G20" si="6">SUM(G17:G19)</f>
        <v>156305</v>
      </c>
    </row>
    <row r="21" spans="1:7">
      <c r="A21" s="23"/>
      <c r="B21" s="23"/>
      <c r="C21" s="87"/>
      <c r="D21" s="87"/>
      <c r="E21" s="87"/>
      <c r="F21" s="87"/>
      <c r="G21" s="87"/>
    </row>
    <row r="22" spans="1:7">
      <c r="A22" s="29" t="s">
        <v>112</v>
      </c>
      <c r="B22" s="29"/>
      <c r="C22" s="85">
        <f>SUM(C15,C20)</f>
        <v>26220170</v>
      </c>
      <c r="D22" s="85">
        <f t="shared" ref="D22:G22" si="7">SUM(D15,D20)</f>
        <v>3254830</v>
      </c>
      <c r="E22" s="85">
        <f t="shared" si="7"/>
        <v>-2523283</v>
      </c>
      <c r="F22" s="85">
        <f t="shared" si="7"/>
        <v>-3472818</v>
      </c>
      <c r="G22" s="85">
        <f t="shared" si="7"/>
        <v>26767855</v>
      </c>
    </row>
    <row r="23" spans="1:7">
      <c r="A23" s="20"/>
      <c r="B23" s="20"/>
      <c r="C23" s="86"/>
      <c r="D23" s="86"/>
      <c r="E23" s="86"/>
      <c r="F23" s="86"/>
      <c r="G23" s="86"/>
    </row>
    <row r="24" spans="1:7">
      <c r="A24" s="23" t="s">
        <v>84</v>
      </c>
      <c r="B24" s="23"/>
      <c r="C24" s="87"/>
      <c r="D24" s="87"/>
      <c r="E24" s="87"/>
      <c r="F24" s="87">
        <v>34660</v>
      </c>
      <c r="G24" s="87">
        <f t="shared" ref="G24:G25" si="8">SUM(C24:F24)</f>
        <v>34660</v>
      </c>
    </row>
    <row r="25" spans="1:7" ht="25.5">
      <c r="A25" s="23" t="s">
        <v>78</v>
      </c>
      <c r="B25" s="23"/>
      <c r="C25" s="88"/>
      <c r="D25" s="88"/>
      <c r="E25" s="88"/>
      <c r="F25" s="88"/>
      <c r="G25" s="87">
        <f t="shared" si="8"/>
        <v>0</v>
      </c>
    </row>
    <row r="26" spans="1:7">
      <c r="A26" s="12" t="s">
        <v>77</v>
      </c>
      <c r="B26" s="18"/>
      <c r="C26" s="89"/>
      <c r="D26" s="89"/>
      <c r="E26" s="89"/>
      <c r="F26" s="89"/>
      <c r="G26" s="89">
        <f>SUM(C26:F26)</f>
        <v>0</v>
      </c>
    </row>
    <row r="27" spans="1:7">
      <c r="A27" s="23" t="s">
        <v>79</v>
      </c>
      <c r="B27" s="23"/>
      <c r="C27" s="87">
        <f>SUM(C24:C26)</f>
        <v>0</v>
      </c>
      <c r="D27" s="87">
        <f>SUM(D24:D26)</f>
        <v>0</v>
      </c>
      <c r="E27" s="87">
        <f>SUM(E24:E26)</f>
        <v>0</v>
      </c>
      <c r="F27" s="87">
        <f>SUM(F24:F26)</f>
        <v>34660</v>
      </c>
      <c r="G27" s="87">
        <f>SUM(G24:G26)</f>
        <v>34660</v>
      </c>
    </row>
    <row r="28" spans="1:7">
      <c r="A28" s="23"/>
      <c r="B28" s="23"/>
      <c r="C28" s="87"/>
      <c r="D28" s="87"/>
      <c r="E28" s="87"/>
      <c r="F28" s="87"/>
      <c r="G28" s="87"/>
    </row>
    <row r="29" spans="1:7">
      <c r="A29" s="29" t="s">
        <v>113</v>
      </c>
      <c r="B29" s="29"/>
      <c r="C29" s="85">
        <f t="shared" ref="C29:F29" si="9">SUM(C27,C22)</f>
        <v>26220170</v>
      </c>
      <c r="D29" s="85">
        <f t="shared" si="9"/>
        <v>3254830</v>
      </c>
      <c r="E29" s="85">
        <f t="shared" si="9"/>
        <v>-2523283</v>
      </c>
      <c r="F29" s="85">
        <f t="shared" si="9"/>
        <v>-3438158</v>
      </c>
      <c r="G29" s="85">
        <f>SUM(G27,G22)</f>
        <v>26802515</v>
      </c>
    </row>
    <row r="30" spans="1:7">
      <c r="A30" s="20"/>
      <c r="B30" s="20"/>
      <c r="C30" s="86"/>
      <c r="D30" s="86"/>
      <c r="E30" s="86"/>
      <c r="F30" s="86"/>
      <c r="G30" s="86"/>
    </row>
    <row r="31" spans="1:7">
      <c r="A31" s="20"/>
      <c r="B31" s="20"/>
      <c r="C31" s="86"/>
      <c r="D31" s="86"/>
      <c r="E31" s="86"/>
      <c r="F31" s="86"/>
      <c r="G31" s="86"/>
    </row>
    <row r="32" spans="1:7">
      <c r="A32" s="20"/>
      <c r="B32" s="20"/>
      <c r="C32" s="86"/>
      <c r="D32" s="86"/>
      <c r="E32" s="86"/>
      <c r="F32" s="86"/>
      <c r="G32" s="86"/>
    </row>
    <row r="33" spans="1:7">
      <c r="A33" s="34" t="s">
        <v>35</v>
      </c>
      <c r="B33" s="34"/>
      <c r="C33" s="78"/>
      <c r="D33" s="6" t="s">
        <v>90</v>
      </c>
      <c r="E33" s="6"/>
      <c r="F33" s="86"/>
      <c r="G33" s="86"/>
    </row>
    <row r="34" spans="1:7">
      <c r="A34" s="34"/>
      <c r="B34" s="34"/>
      <c r="C34" s="6"/>
      <c r="D34" s="6"/>
      <c r="E34" s="6"/>
      <c r="F34" s="86"/>
      <c r="G34" s="86"/>
    </row>
    <row r="35" spans="1:7">
      <c r="A35" s="34"/>
      <c r="B35" s="34"/>
      <c r="C35" s="6"/>
      <c r="D35" s="6"/>
      <c r="E35" s="6"/>
      <c r="F35" s="86"/>
      <c r="G35" s="86"/>
    </row>
    <row r="36" spans="1:7">
      <c r="A36" s="34" t="s">
        <v>36</v>
      </c>
      <c r="B36" s="34"/>
      <c r="C36" s="6"/>
      <c r="D36" s="6" t="s">
        <v>37</v>
      </c>
      <c r="E36" s="6"/>
      <c r="F36" s="86"/>
      <c r="G36" s="86"/>
    </row>
    <row r="37" spans="1:7">
      <c r="A37" s="20"/>
      <c r="B37" s="20"/>
      <c r="C37" s="91"/>
      <c r="D37" s="91"/>
      <c r="E37" s="91"/>
      <c r="F37" s="91"/>
      <c r="G37" s="91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Vadim Pakhomov</cp:lastModifiedBy>
  <dcterms:created xsi:type="dcterms:W3CDTF">2014-05-15T07:31:14Z</dcterms:created>
  <dcterms:modified xsi:type="dcterms:W3CDTF">2017-05-15T05:18:13Z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