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75" activeTab="3"/>
  </bookViews>
  <sheets>
    <sheet name="Ф1 " sheetId="1" r:id="rId1"/>
    <sheet name="Ф2" sheetId="2" r:id="rId2"/>
    <sheet name="ФЗ" sheetId="3" r:id="rId3"/>
    <sheet name="Ф4" sheetId="4" r:id="rId4"/>
  </sheets>
  <definedNames>
    <definedName name="_xlnm.Print_Area" localSheetId="3">'Ф4'!$A$1:$D$12</definedName>
  </definedNames>
  <calcPr fullCalcOnLoad="1"/>
</workbook>
</file>

<file path=xl/sharedStrings.xml><?xml version="1.0" encoding="utf-8"?>
<sst xmlns="http://schemas.openxmlformats.org/spreadsheetml/2006/main" count="147" uniqueCount="121">
  <si>
    <t>ОТЧЕТ О ФИНАНСОВОМ ПОЛОЖЕНИИ</t>
  </si>
  <si>
    <t xml:space="preserve">АКТИВЫ </t>
  </si>
  <si>
    <t xml:space="preserve">Долгосрочные активы </t>
  </si>
  <si>
    <t xml:space="preserve">Основные средства </t>
  </si>
  <si>
    <t xml:space="preserve">Нематериальные активы </t>
  </si>
  <si>
    <t>Инвестиции в недвижимость</t>
  </si>
  <si>
    <t xml:space="preserve">Прочие долгосрочные активы </t>
  </si>
  <si>
    <t xml:space="preserve">Итого долгосрочные активы </t>
  </si>
  <si>
    <t>Текущие активы</t>
  </si>
  <si>
    <t xml:space="preserve">Товарно-материальные запасы </t>
  </si>
  <si>
    <t>Предоплата по подоходному налогу</t>
  </si>
  <si>
    <t>Предоплата по прочим налогам и платежам</t>
  </si>
  <si>
    <t>Прочие текущие активы</t>
  </si>
  <si>
    <t xml:space="preserve">Денежные средства и их эквиваленты  </t>
  </si>
  <si>
    <t>Итого текущие активы</t>
  </si>
  <si>
    <t xml:space="preserve">Итого активы </t>
  </si>
  <si>
    <t xml:space="preserve">КАПИТАЛ И ОБЯЗАТЕЛЬСТВА </t>
  </si>
  <si>
    <t xml:space="preserve">Капитал </t>
  </si>
  <si>
    <t>Нераспределенная прибыль (непокрытый убыток)</t>
  </si>
  <si>
    <t>Итого капитал</t>
  </si>
  <si>
    <t>Обязательства по отсроченному подоходному налогу</t>
  </si>
  <si>
    <t xml:space="preserve">Итого долгосрочные обязательства </t>
  </si>
  <si>
    <t>Прочие текущие обязательства</t>
  </si>
  <si>
    <t>Итого текущие обязательства</t>
  </si>
  <si>
    <t xml:space="preserve">Итого обязательства </t>
  </si>
  <si>
    <t xml:space="preserve">Итого капитал и обязательства </t>
  </si>
  <si>
    <t>ОТЧЕТ О СОВОКУПНОМ ДОХОДЕ</t>
  </si>
  <si>
    <t>тыс.тенге</t>
  </si>
  <si>
    <t>Выручка  от реализации товаров (работ, услуг)</t>
  </si>
  <si>
    <t>Себестоимость реализованных товаров (работ, услуг)</t>
  </si>
  <si>
    <t>Валовая прибыль</t>
  </si>
  <si>
    <t xml:space="preserve">Расходы по реализации </t>
  </si>
  <si>
    <t xml:space="preserve">Общие и административные расходы </t>
  </si>
  <si>
    <t>Прибыль (убыток) до налогообложения</t>
  </si>
  <si>
    <t>Расходы по корпоративному подоходному налогу</t>
  </si>
  <si>
    <t>Прочий совокупный доход:</t>
  </si>
  <si>
    <t>Движение денежных средств от операционной деятельности</t>
  </si>
  <si>
    <t>Поступление денежных средств, всего</t>
  </si>
  <si>
    <t>реализация работ, услуг</t>
  </si>
  <si>
    <t>прочие поступления</t>
  </si>
  <si>
    <t>Выбытие денежных средств, всего</t>
  </si>
  <si>
    <t>платежи поставщикам за товары и услуги</t>
  </si>
  <si>
    <t>выплаты по заработной плате</t>
  </si>
  <si>
    <t>корпоративный подоходный налог</t>
  </si>
  <si>
    <t>другие платежи в бюджет</t>
  </si>
  <si>
    <t xml:space="preserve">прочие выплаты </t>
  </si>
  <si>
    <t xml:space="preserve">Чистая сумма денежных средств от операционной деятельности </t>
  </si>
  <si>
    <t xml:space="preserve">Движение денежных средств от инвестиционной деятельности </t>
  </si>
  <si>
    <t xml:space="preserve">поступления от продажи основных средств </t>
  </si>
  <si>
    <t>вознаграждения полученные по прочим займам</t>
  </si>
  <si>
    <t>приобретение основных средств</t>
  </si>
  <si>
    <t xml:space="preserve">приобретение нематериальных активов </t>
  </si>
  <si>
    <t xml:space="preserve">авансы, выплаченные за долгосрочные активы </t>
  </si>
  <si>
    <t>Чистое поступление денежных средств от инвестиционной деятельности</t>
  </si>
  <si>
    <t xml:space="preserve">Движение денежных средств от финансовой деятельности </t>
  </si>
  <si>
    <t>выплата дивидендов</t>
  </si>
  <si>
    <t xml:space="preserve">Чистое поступление денежных средств от финансовой деятельности </t>
  </si>
  <si>
    <t xml:space="preserve">Чистое изменение денежных средств и их эквивалентов </t>
  </si>
  <si>
    <t xml:space="preserve">Влияние изменений обменного курса на сальдо денежных средств в иностранной валюте </t>
  </si>
  <si>
    <t>За отчетный период</t>
  </si>
  <si>
    <t>выплаты вознаграждения по займам</t>
  </si>
  <si>
    <t>Нераспределенная прибыль</t>
  </si>
  <si>
    <t>Всего</t>
  </si>
  <si>
    <t>Сальдо на 1 января отчетного года</t>
  </si>
  <si>
    <t>Совокупный доход</t>
  </si>
  <si>
    <t xml:space="preserve">Денежные средства и их эквиваленты на начало периода </t>
  </si>
  <si>
    <t>Краткосрочная торговая и прочая дебиторская задолженность</t>
  </si>
  <si>
    <t>Краткосрочные оценочные обязательства</t>
  </si>
  <si>
    <t xml:space="preserve">Краткосрочная торговая и прочая кредиторская задолженность </t>
  </si>
  <si>
    <t>ОТЧЕТ О ДВИЖЕНИИ ДЕНЕЖНЫХ СРЕДСТВ(прямой метод)</t>
  </si>
  <si>
    <t>Предыдущий период</t>
  </si>
  <si>
    <t>Балансовая стоимость акции,тенге</t>
  </si>
  <si>
    <t xml:space="preserve">Консолидированная финансовая отчетность </t>
  </si>
  <si>
    <t>АО "Алма Телекоммуникейшнс Казахстан"</t>
  </si>
  <si>
    <t>Басин Д.Г</t>
  </si>
  <si>
    <t>Актив права пользования</t>
  </si>
  <si>
    <t>Долгосрочная кредиторская задолженность по аренде</t>
  </si>
  <si>
    <t>Прочие долгосрочная кредиторская задолжность</t>
  </si>
  <si>
    <t>Кредиторская задолженность по аренде</t>
  </si>
  <si>
    <t>Басин Д.Г.</t>
  </si>
  <si>
    <t>Главный бухгалтер</t>
  </si>
  <si>
    <t>Прочие доходы</t>
  </si>
  <si>
    <t>Прочие расходы</t>
  </si>
  <si>
    <t>Результаты операционной деятельности</t>
  </si>
  <si>
    <t>Доходы по финансированию</t>
  </si>
  <si>
    <t>Расходы по финансированию</t>
  </si>
  <si>
    <t xml:space="preserve">   Получение  займов</t>
  </si>
  <si>
    <t>Погашение займов</t>
  </si>
  <si>
    <t xml:space="preserve">Денежные средства и их эквиваленты на конец периода </t>
  </si>
  <si>
    <t>Обязательства по налогам и  другим обязательным и добровольным платежам</t>
  </si>
  <si>
    <t>Ахшабаева Н.Т.</t>
  </si>
  <si>
    <t>31.12.2022год</t>
  </si>
  <si>
    <t>Акционерный капитал</t>
  </si>
  <si>
    <t>Долгосрочные обязательства по займам-долгосрочная часть</t>
  </si>
  <si>
    <t>Займы выданные-краткосрочная часть</t>
  </si>
  <si>
    <t>платежи по аренде</t>
  </si>
  <si>
    <t>проценты уплаченные</t>
  </si>
  <si>
    <t>Сальдо на 31декабря 2022года</t>
  </si>
  <si>
    <t>прим.</t>
  </si>
  <si>
    <t>Прим.</t>
  </si>
  <si>
    <t>Председатель Правления</t>
  </si>
  <si>
    <t>Операции "обратное репо" с ценными бумагами</t>
  </si>
  <si>
    <t>Прочие убытки</t>
  </si>
  <si>
    <t>Убыток от курсовой разницы</t>
  </si>
  <si>
    <t>Доход на акцию,тенге</t>
  </si>
  <si>
    <t>проценты полученные</t>
  </si>
  <si>
    <t>предоставление займов</t>
  </si>
  <si>
    <t>погашение займов выданных</t>
  </si>
  <si>
    <t>приобретение инвестиций</t>
  </si>
  <si>
    <t>Сальдо на 1 января предыдущего года,пересчитано</t>
  </si>
  <si>
    <t>Итого суммарный совокупный доход  за период</t>
  </si>
  <si>
    <t>Прибыль за период:</t>
  </si>
  <si>
    <t>Восстановление убытка от обесценения нефинансовых активов</t>
  </si>
  <si>
    <t>Восстановление убытка от обесценения торговой и прочей дебиторской задолженности</t>
  </si>
  <si>
    <t>ОТЧЕТ ОБ ИЗМЕНЕНИЯХ В СОБСТВЕННОМ КАПИТАЛЕ</t>
  </si>
  <si>
    <t>по состоянию на 30.09.2023 года.</t>
  </si>
  <si>
    <t>30.09.2023год</t>
  </si>
  <si>
    <t>за  9 месяцев  2023 года</t>
  </si>
  <si>
    <t>за 9 месяцев 2023года</t>
  </si>
  <si>
    <t>отчетный период 9 месяцев 2023год.</t>
  </si>
  <si>
    <t xml:space="preserve">Сальдо на 30 сентября 2023года 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</si>
</sst>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* #,##0_);_(* \(#,##0\);_(* &quot;-&quot;_);_(@_)"/>
    <numFmt numFmtId="167" formatCode="#,##0_);\(#,##0\)"/>
    <numFmt numFmtId="168" formatCode="#,##0.00\ &quot;₽&quot;"/>
    <numFmt numFmtId="169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48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7" fontId="5" fillId="33" borderId="10" xfId="0" applyNumberFormat="1" applyFont="1" applyFill="1" applyBorder="1" applyAlignment="1">
      <alignment horizontal="right" wrapText="1"/>
    </xf>
    <xf numFmtId="0" fontId="6" fillId="34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 indent="1"/>
    </xf>
    <xf numFmtId="167" fontId="3" fillId="33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wrapText="1" indent="1"/>
    </xf>
    <xf numFmtId="0" fontId="3" fillId="35" borderId="10" xfId="0" applyFont="1" applyFill="1" applyBorder="1" applyAlignment="1">
      <alignment horizontal="left" wrapText="1" indent="1"/>
    </xf>
    <xf numFmtId="167" fontId="3" fillId="35" borderId="10" xfId="0" applyNumberFormat="1" applyFont="1" applyFill="1" applyBorder="1" applyAlignment="1">
      <alignment horizontal="right"/>
    </xf>
    <xf numFmtId="167" fontId="5" fillId="33" borderId="10" xfId="0" applyNumberFormat="1" applyFont="1" applyFill="1" applyBorder="1" applyAlignment="1">
      <alignment horizontal="right"/>
    </xf>
    <xf numFmtId="167" fontId="3" fillId="35" borderId="10" xfId="0" applyNumberFormat="1" applyFont="1" applyFill="1" applyBorder="1" applyAlignment="1">
      <alignment horizontal="right" wrapText="1"/>
    </xf>
    <xf numFmtId="0" fontId="5" fillId="34" borderId="10" xfId="0" applyFont="1" applyFill="1" applyBorder="1" applyAlignment="1">
      <alignment wrapText="1"/>
    </xf>
    <xf numFmtId="0" fontId="48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wrapText="1"/>
    </xf>
    <xf numFmtId="0" fontId="50" fillId="0" borderId="0" xfId="0" applyFont="1" applyAlignment="1">
      <alignment/>
    </xf>
    <xf numFmtId="0" fontId="7" fillId="0" borderId="0" xfId="0" applyFont="1" applyAlignment="1">
      <alignment/>
    </xf>
    <xf numFmtId="167" fontId="50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10" fillId="33" borderId="10" xfId="0" applyFont="1" applyFill="1" applyBorder="1" applyAlignment="1">
      <alignment horizontal="right" wrapText="1"/>
    </xf>
    <xf numFmtId="0" fontId="1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166" fontId="3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166" fontId="5" fillId="0" borderId="10" xfId="0" applyNumberFormat="1" applyFont="1" applyFill="1" applyBorder="1" applyAlignment="1">
      <alignment horizontal="right" wrapText="1"/>
    </xf>
    <xf numFmtId="166" fontId="5" fillId="33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 wrapText="1"/>
    </xf>
    <xf numFmtId="167" fontId="5" fillId="0" borderId="10" xfId="0" applyNumberFormat="1" applyFont="1" applyFill="1" applyBorder="1" applyAlignment="1">
      <alignment horizontal="right" wrapText="1"/>
    </xf>
    <xf numFmtId="0" fontId="51" fillId="0" borderId="0" xfId="0" applyFont="1" applyAlignment="1">
      <alignment/>
    </xf>
    <xf numFmtId="167" fontId="3" fillId="0" borderId="10" xfId="0" applyNumberFormat="1" applyFont="1" applyFill="1" applyBorder="1" applyAlignment="1">
      <alignment horizontal="right" wrapText="1"/>
    </xf>
    <xf numFmtId="14" fontId="3" fillId="0" borderId="10" xfId="0" applyNumberFormat="1" applyFont="1" applyBorder="1" applyAlignment="1">
      <alignment horizontal="center" wrapText="1"/>
    </xf>
    <xf numFmtId="0" fontId="11" fillId="33" borderId="10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 wrapText="1"/>
    </xf>
    <xf numFmtId="166" fontId="10" fillId="0" borderId="10" xfId="0" applyNumberFormat="1" applyFont="1" applyFill="1" applyBorder="1" applyAlignment="1">
      <alignment horizontal="right" wrapText="1"/>
    </xf>
    <xf numFmtId="0" fontId="12" fillId="33" borderId="10" xfId="0" applyFont="1" applyFill="1" applyBorder="1" applyAlignment="1">
      <alignment vertical="center" wrapText="1"/>
    </xf>
    <xf numFmtId="166" fontId="12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right" wrapText="1"/>
    </xf>
    <xf numFmtId="166" fontId="12" fillId="33" borderId="1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167" fontId="5" fillId="0" borderId="10" xfId="0" applyNumberFormat="1" applyFont="1" applyFill="1" applyBorder="1" applyAlignment="1">
      <alignment wrapText="1"/>
    </xf>
    <xf numFmtId="167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67" fontId="3" fillId="33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167" fontId="52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10" xfId="0" applyFont="1" applyFill="1" applyBorder="1" applyAlignment="1">
      <alignment horizontal="left" wrapText="1" indent="1"/>
    </xf>
    <xf numFmtId="0" fontId="7" fillId="0" borderId="10" xfId="0" applyFont="1" applyFill="1" applyBorder="1" applyAlignment="1">
      <alignment horizontal="justify" vertical="top" wrapText="1"/>
    </xf>
    <xf numFmtId="167" fontId="7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justify" vertical="top" wrapText="1"/>
    </xf>
    <xf numFmtId="167" fontId="8" fillId="0" borderId="10" xfId="0" applyNumberFormat="1" applyFont="1" applyFill="1" applyBorder="1" applyAlignment="1">
      <alignment horizontal="right" wrapText="1"/>
    </xf>
    <xf numFmtId="167" fontId="5" fillId="0" borderId="10" xfId="0" applyNumberFormat="1" applyFont="1" applyFill="1" applyBorder="1" applyAlignment="1">
      <alignment horizontal="right" vertical="top" wrapText="1"/>
    </xf>
    <xf numFmtId="17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7" fontId="52" fillId="0" borderId="10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 wrapText="1"/>
    </xf>
    <xf numFmtId="0" fontId="39" fillId="0" borderId="0" xfId="0" applyFont="1" applyAlignment="1">
      <alignment/>
    </xf>
    <xf numFmtId="4" fontId="5" fillId="0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 wrapText="1" inden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2"/>
  <sheetViews>
    <sheetView zoomScalePageLayoutView="0" workbookViewId="0" topLeftCell="A21">
      <selection activeCell="A2" sqref="A2:D52"/>
    </sheetView>
  </sheetViews>
  <sheetFormatPr defaultColWidth="9.140625" defaultRowHeight="15"/>
  <cols>
    <col min="1" max="1" width="66.00390625" style="0" customWidth="1"/>
    <col min="2" max="2" width="9.140625" style="0" customWidth="1"/>
    <col min="3" max="3" width="12.7109375" style="0" customWidth="1"/>
    <col min="4" max="4" width="13.140625" style="0" customWidth="1"/>
    <col min="6" max="6" width="10.28125" style="0" bestFit="1" customWidth="1"/>
  </cols>
  <sheetData>
    <row r="2" spans="1:4" ht="15">
      <c r="A2" s="43" t="s">
        <v>73</v>
      </c>
      <c r="B2" s="43"/>
      <c r="C2" s="16"/>
      <c r="D2" s="3"/>
    </row>
    <row r="3" spans="1:4" ht="15">
      <c r="A3" s="43" t="s">
        <v>72</v>
      </c>
      <c r="B3" s="43"/>
      <c r="C3" s="16"/>
      <c r="D3" s="3"/>
    </row>
    <row r="4" spans="1:4" ht="8.25" customHeight="1">
      <c r="A4" s="16"/>
      <c r="B4" s="16"/>
      <c r="C4" s="16"/>
      <c r="D4" s="3"/>
    </row>
    <row r="5" spans="1:4" ht="12" customHeight="1">
      <c r="A5" s="77" t="s">
        <v>0</v>
      </c>
      <c r="B5" s="77"/>
      <c r="C5" s="77"/>
      <c r="D5" s="77"/>
    </row>
    <row r="6" spans="1:4" ht="15">
      <c r="A6" s="77" t="s">
        <v>115</v>
      </c>
      <c r="B6" s="77"/>
      <c r="C6" s="77"/>
      <c r="D6" s="77"/>
    </row>
    <row r="7" spans="1:4" ht="9" customHeight="1">
      <c r="A7" s="35"/>
      <c r="B7" s="35"/>
      <c r="C7" s="35"/>
      <c r="D7" s="17"/>
    </row>
    <row r="8" spans="1:4" ht="12" customHeight="1">
      <c r="A8" s="16"/>
      <c r="B8" s="16"/>
      <c r="C8" s="16"/>
      <c r="D8" s="3" t="s">
        <v>27</v>
      </c>
    </row>
    <row r="9" spans="1:4" ht="18" customHeight="1">
      <c r="A9" s="25"/>
      <c r="B9" s="25" t="s">
        <v>98</v>
      </c>
      <c r="C9" s="45" t="s">
        <v>116</v>
      </c>
      <c r="D9" s="41" t="s">
        <v>91</v>
      </c>
    </row>
    <row r="10" spans="1:4" ht="18" customHeight="1">
      <c r="A10" s="25" t="s">
        <v>1</v>
      </c>
      <c r="B10" s="25"/>
      <c r="C10" s="46"/>
      <c r="D10" s="47"/>
    </row>
    <row r="11" spans="1:4" ht="14.25" customHeight="1">
      <c r="A11" s="1" t="s">
        <v>2</v>
      </c>
      <c r="B11" s="1"/>
      <c r="C11" s="26"/>
      <c r="D11" s="48"/>
    </row>
    <row r="12" spans="1:4" ht="14.25" customHeight="1">
      <c r="A12" s="37" t="s">
        <v>3</v>
      </c>
      <c r="B12" s="37">
        <v>6</v>
      </c>
      <c r="C12" s="39">
        <v>21720322.931359995</v>
      </c>
      <c r="D12" s="38">
        <v>19835779</v>
      </c>
    </row>
    <row r="13" spans="1:4" ht="15" customHeight="1">
      <c r="A13" s="37" t="s">
        <v>75</v>
      </c>
      <c r="B13" s="37">
        <v>5</v>
      </c>
      <c r="C13" s="39">
        <v>1928208.6361300005</v>
      </c>
      <c r="D13" s="38">
        <v>3004430</v>
      </c>
    </row>
    <row r="14" spans="1:4" ht="14.25" customHeight="1">
      <c r="A14" s="31" t="s">
        <v>4</v>
      </c>
      <c r="B14" s="31">
        <v>7</v>
      </c>
      <c r="C14" s="38">
        <v>415595.06112</v>
      </c>
      <c r="D14" s="38">
        <v>455268</v>
      </c>
    </row>
    <row r="15" spans="1:4" ht="15.75" customHeight="1">
      <c r="A15" s="31" t="s">
        <v>5</v>
      </c>
      <c r="B15" s="31"/>
      <c r="C15" s="38">
        <v>17011.498</v>
      </c>
      <c r="D15" s="38">
        <v>17011</v>
      </c>
    </row>
    <row r="16" spans="1:4" ht="18" customHeight="1">
      <c r="A16" s="31" t="s">
        <v>6</v>
      </c>
      <c r="B16" s="31"/>
      <c r="C16" s="39">
        <v>410274.18030000007</v>
      </c>
      <c r="D16" s="38">
        <v>309425</v>
      </c>
    </row>
    <row r="17" spans="1:4" ht="15" customHeight="1">
      <c r="A17" s="2" t="s">
        <v>7</v>
      </c>
      <c r="B17" s="2"/>
      <c r="C17" s="30">
        <f>SUM(C12:C16)</f>
        <v>24491412.306909997</v>
      </c>
      <c r="D17" s="30">
        <f>SUM(D12:D16)</f>
        <v>23621913</v>
      </c>
    </row>
    <row r="18" spans="1:4" ht="16.5" customHeight="1">
      <c r="A18" s="2" t="s">
        <v>8</v>
      </c>
      <c r="B18" s="2"/>
      <c r="C18" s="46"/>
      <c r="D18" s="49"/>
    </row>
    <row r="19" spans="1:4" ht="16.5" customHeight="1">
      <c r="A19" s="31" t="s">
        <v>9</v>
      </c>
      <c r="B19" s="31">
        <v>8</v>
      </c>
      <c r="C19" s="38">
        <v>1533742.0543600002</v>
      </c>
      <c r="D19" s="38">
        <v>1070127</v>
      </c>
    </row>
    <row r="20" spans="1:4" ht="17.25" customHeight="1">
      <c r="A20" s="40" t="s">
        <v>66</v>
      </c>
      <c r="B20" s="40">
        <v>9</v>
      </c>
      <c r="C20" s="38">
        <v>366725.6716299994</v>
      </c>
      <c r="D20" s="38">
        <v>195734</v>
      </c>
    </row>
    <row r="21" spans="1:4" ht="17.25" customHeight="1">
      <c r="A21" s="40" t="s">
        <v>94</v>
      </c>
      <c r="B21" s="40"/>
      <c r="C21" s="38">
        <v>393701</v>
      </c>
      <c r="D21" s="38">
        <v>222701</v>
      </c>
    </row>
    <row r="22" spans="1:4" ht="17.25" customHeight="1">
      <c r="A22" s="40" t="s">
        <v>101</v>
      </c>
      <c r="B22" s="40"/>
      <c r="C22" s="38">
        <v>259135.8989</v>
      </c>
      <c r="D22" s="38">
        <v>225991</v>
      </c>
    </row>
    <row r="23" spans="1:4" ht="15.75" customHeight="1">
      <c r="A23" s="31" t="s">
        <v>10</v>
      </c>
      <c r="B23" s="31"/>
      <c r="C23" s="38">
        <v>26952.145210000002</v>
      </c>
      <c r="D23" s="38">
        <v>273569</v>
      </c>
    </row>
    <row r="24" spans="1:4" ht="17.25" customHeight="1">
      <c r="A24" s="31" t="s">
        <v>11</v>
      </c>
      <c r="B24" s="31"/>
      <c r="C24" s="38">
        <v>182062.61788</v>
      </c>
      <c r="D24" s="38">
        <v>44513</v>
      </c>
    </row>
    <row r="25" spans="1:4" ht="12.75" customHeight="1">
      <c r="A25" s="31" t="s">
        <v>12</v>
      </c>
      <c r="B25" s="31"/>
      <c r="C25" s="38">
        <v>262783.98475</v>
      </c>
      <c r="D25" s="38">
        <v>174861</v>
      </c>
    </row>
    <row r="26" spans="1:4" ht="18" customHeight="1">
      <c r="A26" s="31" t="s">
        <v>13</v>
      </c>
      <c r="B26" s="31"/>
      <c r="C26" s="38">
        <v>288482.13693999994</v>
      </c>
      <c r="D26" s="38">
        <v>96350</v>
      </c>
    </row>
    <row r="27" spans="1:4" ht="18" customHeight="1">
      <c r="A27" s="2" t="s">
        <v>14</v>
      </c>
      <c r="B27" s="2"/>
      <c r="C27" s="30">
        <f>SUM(C19:C26)</f>
        <v>3313585.5096699996</v>
      </c>
      <c r="D27" s="30">
        <f>SUM(D19:D26)</f>
        <v>2303846</v>
      </c>
    </row>
    <row r="28" spans="1:4" ht="15" customHeight="1">
      <c r="A28" s="50" t="s">
        <v>15</v>
      </c>
      <c r="B28" s="50"/>
      <c r="C28" s="51">
        <f>C17+C27</f>
        <v>27804997.816579998</v>
      </c>
      <c r="D28" s="51">
        <f>D17+D27</f>
        <v>25925759</v>
      </c>
    </row>
    <row r="29" spans="1:4" ht="14.25" customHeight="1">
      <c r="A29" s="28" t="s">
        <v>16</v>
      </c>
      <c r="B29" s="28"/>
      <c r="C29" s="27"/>
      <c r="D29" s="52"/>
    </row>
    <row r="30" spans="1:4" ht="15">
      <c r="A30" s="29" t="s">
        <v>17</v>
      </c>
      <c r="B30" s="29"/>
      <c r="C30" s="27"/>
      <c r="D30" s="52"/>
    </row>
    <row r="31" spans="1:4" ht="15">
      <c r="A31" s="31" t="s">
        <v>92</v>
      </c>
      <c r="B31" s="31">
        <v>10</v>
      </c>
      <c r="C31" s="39">
        <v>50572714</v>
      </c>
      <c r="D31" s="38">
        <v>50572714</v>
      </c>
    </row>
    <row r="32" spans="1:4" ht="15">
      <c r="A32" s="31" t="s">
        <v>102</v>
      </c>
      <c r="B32" s="31"/>
      <c r="C32" s="39">
        <v>-31364199.03</v>
      </c>
      <c r="D32" s="38">
        <v>-31364199</v>
      </c>
    </row>
    <row r="33" spans="1:5" ht="18" customHeight="1">
      <c r="A33" s="31" t="s">
        <v>18</v>
      </c>
      <c r="B33" s="31"/>
      <c r="C33" s="39">
        <v>-4458431.69518</v>
      </c>
      <c r="D33" s="38">
        <v>-5214680</v>
      </c>
      <c r="E33" s="36"/>
    </row>
    <row r="34" spans="1:5" ht="14.25" customHeight="1">
      <c r="A34" s="2" t="s">
        <v>19</v>
      </c>
      <c r="B34" s="2"/>
      <c r="C34" s="30">
        <f>SUM(C31:C33)</f>
        <v>14750083.27482</v>
      </c>
      <c r="D34" s="30">
        <f>SUM(D31:D33)</f>
        <v>13993835</v>
      </c>
      <c r="E34" s="36"/>
    </row>
    <row r="35" spans="1:5" ht="14.25" customHeight="1">
      <c r="A35" s="40" t="s">
        <v>93</v>
      </c>
      <c r="B35" s="2"/>
      <c r="C35" s="39">
        <v>1003522.1985</v>
      </c>
      <c r="D35" s="39">
        <v>21986</v>
      </c>
      <c r="E35" s="36"/>
    </row>
    <row r="36" spans="1:4" ht="14.25" customHeight="1">
      <c r="A36" s="40" t="s">
        <v>20</v>
      </c>
      <c r="B36" s="40"/>
      <c r="C36" s="38">
        <v>1090516.05766</v>
      </c>
      <c r="D36" s="38">
        <v>1090328</v>
      </c>
    </row>
    <row r="37" spans="1:4" ht="14.25" customHeight="1">
      <c r="A37" s="31" t="s">
        <v>76</v>
      </c>
      <c r="B37" s="31"/>
      <c r="C37" s="39">
        <v>2432877.92675</v>
      </c>
      <c r="D37" s="38">
        <v>3404268</v>
      </c>
    </row>
    <row r="38" spans="1:4" ht="15" customHeight="1">
      <c r="A38" s="31" t="s">
        <v>77</v>
      </c>
      <c r="B38" s="31"/>
      <c r="C38" s="39">
        <v>1281.67127</v>
      </c>
      <c r="D38" s="38">
        <v>1351</v>
      </c>
    </row>
    <row r="39" spans="1:4" ht="15" customHeight="1">
      <c r="A39" s="2" t="s">
        <v>21</v>
      </c>
      <c r="B39" s="2"/>
      <c r="C39" s="30">
        <f>SUM(C35:C38)</f>
        <v>4528197.85418</v>
      </c>
      <c r="D39" s="30">
        <f>SUM(D35:D38)</f>
        <v>4517933</v>
      </c>
    </row>
    <row r="40" spans="1:4" ht="18" customHeight="1">
      <c r="A40" s="31" t="s">
        <v>68</v>
      </c>
      <c r="B40" s="31">
        <v>11</v>
      </c>
      <c r="C40" s="39">
        <v>3796425.5517999986</v>
      </c>
      <c r="D40" s="38">
        <v>2061612</v>
      </c>
    </row>
    <row r="41" spans="1:4" ht="15" customHeight="1">
      <c r="A41" s="31" t="s">
        <v>78</v>
      </c>
      <c r="B41" s="31"/>
      <c r="C41" s="39">
        <v>1147613.45352</v>
      </c>
      <c r="D41" s="38">
        <v>1363349</v>
      </c>
    </row>
    <row r="42" spans="1:4" ht="25.5" customHeight="1">
      <c r="A42" s="31" t="s">
        <v>89</v>
      </c>
      <c r="B42" s="31">
        <v>12</v>
      </c>
      <c r="C42" s="39">
        <v>205779.793</v>
      </c>
      <c r="D42" s="38">
        <v>348947</v>
      </c>
    </row>
    <row r="43" spans="1:6" ht="15.75" customHeight="1">
      <c r="A43" s="31" t="s">
        <v>67</v>
      </c>
      <c r="B43" s="31">
        <v>13</v>
      </c>
      <c r="C43" s="39">
        <v>1702167.9315000002</v>
      </c>
      <c r="D43" s="38">
        <v>1998945</v>
      </c>
      <c r="F43" s="36"/>
    </row>
    <row r="44" spans="1:4" ht="18" customHeight="1">
      <c r="A44" s="31" t="s">
        <v>22</v>
      </c>
      <c r="B44" s="31"/>
      <c r="C44" s="39">
        <v>1674730.4367000002</v>
      </c>
      <c r="D44" s="38">
        <v>1641138</v>
      </c>
    </row>
    <row r="45" spans="1:4" ht="18" customHeight="1">
      <c r="A45" s="2" t="s">
        <v>23</v>
      </c>
      <c r="B45" s="2"/>
      <c r="C45" s="30">
        <f>SUM(C40:C44)</f>
        <v>8526717.166519998</v>
      </c>
      <c r="D45" s="30">
        <f>SUM(D40:D44)</f>
        <v>7413991</v>
      </c>
    </row>
    <row r="46" spans="1:4" ht="18" customHeight="1">
      <c r="A46" s="2" t="s">
        <v>24</v>
      </c>
      <c r="B46" s="2"/>
      <c r="C46" s="53">
        <f>C39+C45</f>
        <v>13054915.020699997</v>
      </c>
      <c r="D46" s="53">
        <f>D39+D45</f>
        <v>11931924</v>
      </c>
    </row>
    <row r="47" spans="1:6" ht="15">
      <c r="A47" s="50" t="s">
        <v>25</v>
      </c>
      <c r="B47" s="50"/>
      <c r="C47" s="54">
        <f>C34+C46</f>
        <v>27804998.295519996</v>
      </c>
      <c r="D47" s="54">
        <f>D34+D46</f>
        <v>25925759</v>
      </c>
      <c r="F47" s="55"/>
    </row>
    <row r="48" spans="1:4" ht="15">
      <c r="A48" s="20" t="s">
        <v>71</v>
      </c>
      <c r="B48" s="20"/>
      <c r="C48" s="62">
        <v>283.44</v>
      </c>
      <c r="D48" s="70">
        <v>267.7</v>
      </c>
    </row>
    <row r="50" spans="1:4" ht="15">
      <c r="A50" t="s">
        <v>100</v>
      </c>
      <c r="D50" t="s">
        <v>79</v>
      </c>
    </row>
    <row r="52" spans="1:4" ht="15">
      <c r="A52" t="s">
        <v>80</v>
      </c>
      <c r="D52" t="s">
        <v>90</v>
      </c>
    </row>
  </sheetData>
  <sheetProtection/>
  <mergeCells count="2">
    <mergeCell ref="A5:D5"/>
    <mergeCell ref="A6:D6"/>
  </mergeCells>
  <printOptions/>
  <pageMargins left="0.25" right="0.25" top="0.75" bottom="0.75" header="0.3" footer="0.3"/>
  <pageSetup fitToWidth="0" fitToHeight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A2" sqref="A2:D32"/>
    </sheetView>
  </sheetViews>
  <sheetFormatPr defaultColWidth="9.140625" defaultRowHeight="15"/>
  <cols>
    <col min="1" max="1" width="51.7109375" style="0" customWidth="1"/>
    <col min="2" max="2" width="11.140625" style="0" customWidth="1"/>
    <col min="3" max="3" width="13.28125" style="0" customWidth="1"/>
    <col min="4" max="4" width="11.7109375" style="0" customWidth="1"/>
    <col min="7" max="7" width="17.140625" style="0" customWidth="1"/>
  </cols>
  <sheetData>
    <row r="2" spans="1:4" ht="15">
      <c r="A2" s="43" t="s">
        <v>73</v>
      </c>
      <c r="B2" s="43"/>
      <c r="C2" s="18"/>
      <c r="D2" s="18"/>
    </row>
    <row r="3" spans="1:4" ht="15">
      <c r="A3" s="43" t="s">
        <v>72</v>
      </c>
      <c r="B3" s="43"/>
      <c r="C3" s="18"/>
      <c r="D3" s="18"/>
    </row>
    <row r="4" spans="1:4" ht="15">
      <c r="A4" s="18"/>
      <c r="B4" s="18"/>
      <c r="C4" s="18"/>
      <c r="D4" s="18"/>
    </row>
    <row r="5" spans="1:4" ht="15">
      <c r="A5" s="77" t="s">
        <v>26</v>
      </c>
      <c r="B5" s="77"/>
      <c r="C5" s="77"/>
      <c r="D5" s="18"/>
    </row>
    <row r="6" spans="1:4" ht="15">
      <c r="A6" s="77" t="s">
        <v>117</v>
      </c>
      <c r="B6" s="77"/>
      <c r="C6" s="77"/>
      <c r="D6" s="18"/>
    </row>
    <row r="7" spans="1:4" ht="15">
      <c r="A7" s="18"/>
      <c r="B7" s="18"/>
      <c r="C7" s="18"/>
      <c r="D7" s="18" t="s">
        <v>27</v>
      </c>
    </row>
    <row r="8" spans="1:4" ht="24">
      <c r="A8" s="1"/>
      <c r="B8" s="1" t="s">
        <v>99</v>
      </c>
      <c r="C8" s="4" t="s">
        <v>59</v>
      </c>
      <c r="D8" s="4" t="s">
        <v>70</v>
      </c>
    </row>
    <row r="9" spans="1:4" ht="15" customHeight="1">
      <c r="A9" s="37" t="s">
        <v>28</v>
      </c>
      <c r="B9" s="37">
        <v>14</v>
      </c>
      <c r="C9" s="42">
        <v>12564151.713680003</v>
      </c>
      <c r="D9" s="56">
        <v>11592622</v>
      </c>
    </row>
    <row r="10" spans="1:4" ht="15" customHeight="1">
      <c r="A10" s="37" t="s">
        <v>29</v>
      </c>
      <c r="B10" s="37">
        <v>15</v>
      </c>
      <c r="C10" s="42">
        <v>-7960882.019130001</v>
      </c>
      <c r="D10" s="56">
        <v>-7601034</v>
      </c>
    </row>
    <row r="11" spans="1:6" ht="15" customHeight="1">
      <c r="A11" s="1" t="s">
        <v>30</v>
      </c>
      <c r="B11" s="1"/>
      <c r="C11" s="57">
        <f>SUM(C9:C10)</f>
        <v>4603269.694550002</v>
      </c>
      <c r="D11" s="57">
        <f>SUM(D9:D10)</f>
        <v>3991588</v>
      </c>
      <c r="F11" s="74"/>
    </row>
    <row r="12" spans="1:4" ht="15" customHeight="1">
      <c r="A12" s="37" t="s">
        <v>31</v>
      </c>
      <c r="B12" s="37">
        <v>16</v>
      </c>
      <c r="C12" s="42">
        <v>-1847569.0322499997</v>
      </c>
      <c r="D12" s="56">
        <v>-1201694</v>
      </c>
    </row>
    <row r="13" spans="1:4" ht="15" customHeight="1">
      <c r="A13" s="37" t="s">
        <v>32</v>
      </c>
      <c r="B13" s="37">
        <v>17</v>
      </c>
      <c r="C13" s="42">
        <v>-1583589.5756599999</v>
      </c>
      <c r="D13" s="56">
        <v>-1488017</v>
      </c>
    </row>
    <row r="14" spans="1:4" ht="15" customHeight="1">
      <c r="A14" s="40" t="s">
        <v>81</v>
      </c>
      <c r="B14" s="40">
        <v>19</v>
      </c>
      <c r="C14" s="42">
        <v>175777.67474000002</v>
      </c>
      <c r="D14" s="56">
        <v>122597</v>
      </c>
    </row>
    <row r="15" spans="1:4" ht="15" customHeight="1">
      <c r="A15" s="40" t="s">
        <v>82</v>
      </c>
      <c r="B15" s="40"/>
      <c r="C15" s="42">
        <v>-14768.401629999998</v>
      </c>
      <c r="D15" s="56">
        <v>-47785</v>
      </c>
    </row>
    <row r="16" spans="1:4" ht="27.75" customHeight="1">
      <c r="A16" s="40" t="s">
        <v>113</v>
      </c>
      <c r="B16" s="40"/>
      <c r="C16" s="42">
        <v>32474.55182</v>
      </c>
      <c r="D16" s="56">
        <v>-2337</v>
      </c>
    </row>
    <row r="17" spans="1:4" ht="19.5" customHeight="1">
      <c r="A17" s="40" t="s">
        <v>112</v>
      </c>
      <c r="B17" s="40"/>
      <c r="C17" s="42">
        <v>43921.97523</v>
      </c>
      <c r="D17" s="42">
        <v>8534</v>
      </c>
    </row>
    <row r="18" spans="1:6" ht="15" customHeight="1">
      <c r="A18" s="58" t="s">
        <v>83</v>
      </c>
      <c r="B18" s="58"/>
      <c r="C18" s="57">
        <f>SUM(C11:C17)</f>
        <v>1409516.8868000023</v>
      </c>
      <c r="D18" s="57">
        <f>SUM(D11:D17)</f>
        <v>1382886</v>
      </c>
      <c r="F18" s="74"/>
    </row>
    <row r="19" spans="1:4" ht="15" customHeight="1">
      <c r="A19" s="37" t="s">
        <v>84</v>
      </c>
      <c r="B19" s="37">
        <v>18</v>
      </c>
      <c r="C19" s="42">
        <v>46275.414659999995</v>
      </c>
      <c r="D19" s="56">
        <v>69439</v>
      </c>
    </row>
    <row r="20" spans="1:4" ht="15" customHeight="1">
      <c r="A20" s="37" t="s">
        <v>85</v>
      </c>
      <c r="B20" s="37">
        <v>18</v>
      </c>
      <c r="C20" s="42">
        <v>-383662.99860000005</v>
      </c>
      <c r="D20" s="56">
        <v>-511272</v>
      </c>
    </row>
    <row r="21" spans="1:4" ht="15" customHeight="1">
      <c r="A21" s="37" t="s">
        <v>103</v>
      </c>
      <c r="B21" s="37">
        <v>18</v>
      </c>
      <c r="C21" s="42">
        <v>-84580.97052000002</v>
      </c>
      <c r="D21" s="56">
        <v>-54230</v>
      </c>
    </row>
    <row r="22" spans="1:4" ht="15" customHeight="1">
      <c r="A22" s="1" t="s">
        <v>33</v>
      </c>
      <c r="B22" s="1"/>
      <c r="C22" s="57">
        <f>SUM(C18:C21)</f>
        <v>987548.3323400023</v>
      </c>
      <c r="D22" s="57">
        <f>SUM(D18:D21)</f>
        <v>886823</v>
      </c>
    </row>
    <row r="23" spans="1:4" ht="15" customHeight="1">
      <c r="A23" s="37" t="s">
        <v>34</v>
      </c>
      <c r="B23" s="37">
        <v>20</v>
      </c>
      <c r="C23" s="42">
        <v>-231300.406</v>
      </c>
      <c r="D23" s="56">
        <v>-186028</v>
      </c>
    </row>
    <row r="24" spans="1:4" ht="15" customHeight="1">
      <c r="A24" s="1" t="s">
        <v>111</v>
      </c>
      <c r="B24" s="1"/>
      <c r="C24" s="57">
        <f>SUM(C22:C23)</f>
        <v>756247.9263400023</v>
      </c>
      <c r="D24" s="57">
        <f>SUM(D22:D23)</f>
        <v>700795</v>
      </c>
    </row>
    <row r="25" spans="1:4" ht="15" customHeight="1">
      <c r="A25" s="37" t="s">
        <v>35</v>
      </c>
      <c r="B25" s="1"/>
      <c r="C25" s="59"/>
      <c r="D25" s="44"/>
    </row>
    <row r="26" spans="1:4" ht="15" customHeight="1">
      <c r="A26" s="1" t="s">
        <v>110</v>
      </c>
      <c r="B26" s="1"/>
      <c r="C26" s="44">
        <f>SUM(C24:C25)</f>
        <v>756247.9263400023</v>
      </c>
      <c r="D26" s="44">
        <f>SUM(D24:D25)</f>
        <v>700795</v>
      </c>
    </row>
    <row r="27" spans="1:6" ht="15" customHeight="1">
      <c r="A27" s="37" t="s">
        <v>104</v>
      </c>
      <c r="B27" s="37"/>
      <c r="C27" s="75">
        <v>14.95</v>
      </c>
      <c r="D27" s="76">
        <v>13.86</v>
      </c>
      <c r="F27" s="69"/>
    </row>
    <row r="29" spans="1:4" ht="15">
      <c r="A29" t="s">
        <v>100</v>
      </c>
      <c r="D29" t="s">
        <v>79</v>
      </c>
    </row>
    <row r="31" spans="1:4" ht="15">
      <c r="A31" t="s">
        <v>80</v>
      </c>
      <c r="D31" t="s">
        <v>90</v>
      </c>
    </row>
  </sheetData>
  <sheetProtection/>
  <mergeCells count="2">
    <mergeCell ref="A6:C6"/>
    <mergeCell ref="A5:C5"/>
  </mergeCells>
  <printOptions/>
  <pageMargins left="0.17" right="0.21" top="0.75" bottom="0.75" header="0.44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9"/>
  <sheetViews>
    <sheetView zoomScalePageLayoutView="0" workbookViewId="0" topLeftCell="A17">
      <selection activeCell="A2" sqref="A2:C50"/>
    </sheetView>
  </sheetViews>
  <sheetFormatPr defaultColWidth="9.140625" defaultRowHeight="15"/>
  <cols>
    <col min="1" max="1" width="60.7109375" style="0" customWidth="1"/>
    <col min="2" max="2" width="14.00390625" style="0" customWidth="1"/>
    <col min="3" max="3" width="13.140625" style="0" customWidth="1"/>
  </cols>
  <sheetData>
    <row r="2" spans="1:3" ht="15">
      <c r="A2" s="43" t="s">
        <v>73</v>
      </c>
      <c r="B2" s="18"/>
      <c r="C2" s="21"/>
    </row>
    <row r="3" spans="1:3" ht="15">
      <c r="A3" s="43" t="s">
        <v>72</v>
      </c>
      <c r="B3" s="18"/>
      <c r="C3" s="21"/>
    </row>
    <row r="4" spans="1:3" ht="9.75" customHeight="1">
      <c r="A4" s="18"/>
      <c r="B4" s="18"/>
      <c r="C4" s="21"/>
    </row>
    <row r="5" spans="1:3" ht="15">
      <c r="A5" s="35" t="s">
        <v>69</v>
      </c>
      <c r="B5" s="22"/>
      <c r="C5" s="22"/>
    </row>
    <row r="6" spans="1:3" ht="15">
      <c r="A6" s="77" t="s">
        <v>118</v>
      </c>
      <c r="B6" s="77"/>
      <c r="C6" s="77"/>
    </row>
    <row r="7" spans="1:3" ht="9" customHeight="1">
      <c r="A7" s="19"/>
      <c r="B7" s="19"/>
      <c r="C7" s="18" t="s">
        <v>27</v>
      </c>
    </row>
    <row r="8" spans="1:4" ht="24">
      <c r="A8" s="2"/>
      <c r="B8" s="4" t="s">
        <v>59</v>
      </c>
      <c r="C8" s="4" t="s">
        <v>70</v>
      </c>
      <c r="D8" s="18"/>
    </row>
    <row r="9" spans="1:3" ht="17.25" customHeight="1">
      <c r="A9" s="6" t="s">
        <v>36</v>
      </c>
      <c r="B9" s="7"/>
      <c r="C9" s="60"/>
    </row>
    <row r="10" spans="1:3" ht="17.25" customHeight="1">
      <c r="A10" s="8" t="s">
        <v>37</v>
      </c>
      <c r="B10" s="9">
        <f>B11+B12+B13</f>
        <v>13939337.42112</v>
      </c>
      <c r="C10" s="9">
        <f>C11+C12+C13</f>
        <v>14449291</v>
      </c>
    </row>
    <row r="11" spans="1:3" ht="15" customHeight="1">
      <c r="A11" s="10" t="s">
        <v>38</v>
      </c>
      <c r="B11" s="5">
        <v>13890122.57818</v>
      </c>
      <c r="C11" s="5">
        <v>14402312</v>
      </c>
    </row>
    <row r="12" spans="1:3" ht="15" customHeight="1">
      <c r="A12" s="10" t="s">
        <v>105</v>
      </c>
      <c r="B12" s="5">
        <v>11614.407229999993</v>
      </c>
      <c r="C12" s="5">
        <v>46851</v>
      </c>
    </row>
    <row r="13" spans="1:3" ht="12.75" customHeight="1">
      <c r="A13" s="10" t="s">
        <v>39</v>
      </c>
      <c r="B13" s="5">
        <v>37600.43571</v>
      </c>
      <c r="C13" s="5">
        <v>128</v>
      </c>
    </row>
    <row r="14" spans="1:3" ht="16.5" customHeight="1">
      <c r="A14" s="8" t="s">
        <v>40</v>
      </c>
      <c r="B14" s="9">
        <f>B15+B16+B17+B18+B19+B20</f>
        <v>-10756005.627763912</v>
      </c>
      <c r="C14" s="9">
        <f>C15+C16+C17+C18+C19+C20</f>
        <v>-11987536</v>
      </c>
    </row>
    <row r="15" spans="1:3" ht="15.75" customHeight="1">
      <c r="A15" s="10" t="s">
        <v>41</v>
      </c>
      <c r="B15" s="5">
        <v>-5230525.759443912</v>
      </c>
      <c r="C15" s="5">
        <v>-7014438</v>
      </c>
    </row>
    <row r="16" spans="1:3" ht="15" customHeight="1">
      <c r="A16" s="10" t="s">
        <v>42</v>
      </c>
      <c r="B16" s="5">
        <v>-2758876.02557</v>
      </c>
      <c r="C16" s="5">
        <v>-2091624</v>
      </c>
    </row>
    <row r="17" spans="1:3" ht="14.25" customHeight="1">
      <c r="A17" s="10" t="s">
        <v>60</v>
      </c>
      <c r="B17" s="42">
        <v>-60064.519369999995</v>
      </c>
      <c r="C17" s="5">
        <v>0</v>
      </c>
    </row>
    <row r="18" spans="1:3" ht="13.5" customHeight="1">
      <c r="A18" s="10" t="s">
        <v>43</v>
      </c>
      <c r="B18" s="42">
        <v>-229230.006</v>
      </c>
      <c r="C18" s="5">
        <v>-153494</v>
      </c>
    </row>
    <row r="19" spans="1:3" ht="15">
      <c r="A19" s="10" t="s">
        <v>44</v>
      </c>
      <c r="B19" s="5">
        <v>-2410955.22933</v>
      </c>
      <c r="C19" s="5">
        <v>-2725269</v>
      </c>
    </row>
    <row r="20" spans="1:3" ht="15" customHeight="1">
      <c r="A20" s="10" t="s">
        <v>45</v>
      </c>
      <c r="B20" s="5">
        <v>-66354.08805</v>
      </c>
      <c r="C20" s="5">
        <v>-2711</v>
      </c>
    </row>
    <row r="21" spans="1:3" ht="15" customHeight="1">
      <c r="A21" s="11" t="s">
        <v>46</v>
      </c>
      <c r="B21" s="12">
        <f>B10+B14</f>
        <v>3183331.793356087</v>
      </c>
      <c r="C21" s="12">
        <f>C10+C14</f>
        <v>2461755</v>
      </c>
    </row>
    <row r="22" spans="1:3" ht="16.5" customHeight="1">
      <c r="A22" s="6" t="s">
        <v>47</v>
      </c>
      <c r="B22" s="9"/>
      <c r="C22" s="9"/>
    </row>
    <row r="23" spans="1:3" ht="15" customHeight="1">
      <c r="A23" s="10" t="s">
        <v>48</v>
      </c>
      <c r="B23" s="13">
        <v>14127</v>
      </c>
      <c r="C23" s="13"/>
    </row>
    <row r="24" spans="1:3" ht="15" customHeight="1">
      <c r="A24" s="10" t="s">
        <v>49</v>
      </c>
      <c r="B24" s="13">
        <v>0</v>
      </c>
      <c r="C24" s="13"/>
    </row>
    <row r="25" spans="1:3" ht="15.75" customHeight="1">
      <c r="A25" s="10" t="s">
        <v>50</v>
      </c>
      <c r="B25" s="13">
        <v>-2444990.8935650894</v>
      </c>
      <c r="C25" s="13">
        <v>-1581262</v>
      </c>
    </row>
    <row r="26" spans="1:3" ht="15.75" customHeight="1">
      <c r="A26" s="10" t="s">
        <v>51</v>
      </c>
      <c r="B26" s="13">
        <v>-13390.91875</v>
      </c>
      <c r="C26" s="13">
        <v>-65247</v>
      </c>
    </row>
    <row r="27" spans="1:3" ht="17.25" customHeight="1">
      <c r="A27" s="10" t="s">
        <v>52</v>
      </c>
      <c r="B27" s="13">
        <v>-408922.04579</v>
      </c>
      <c r="C27" s="13">
        <v>-83239</v>
      </c>
    </row>
    <row r="28" spans="1:3" ht="17.25" customHeight="1">
      <c r="A28" s="10" t="s">
        <v>106</v>
      </c>
      <c r="B28" s="13">
        <v>-296100</v>
      </c>
      <c r="C28" s="13">
        <v>0</v>
      </c>
    </row>
    <row r="29" spans="1:3" ht="17.25" customHeight="1">
      <c r="A29" s="10" t="s">
        <v>107</v>
      </c>
      <c r="B29" s="13">
        <v>123720</v>
      </c>
      <c r="C29" s="13">
        <v>700</v>
      </c>
    </row>
    <row r="30" spans="1:3" ht="17.25" customHeight="1">
      <c r="A30" s="10" t="s">
        <v>108</v>
      </c>
      <c r="B30" s="13">
        <v>0</v>
      </c>
      <c r="C30" s="13">
        <v>0</v>
      </c>
    </row>
    <row r="31" spans="1:3" ht="24" customHeight="1">
      <c r="A31" s="11" t="s">
        <v>53</v>
      </c>
      <c r="B31" s="14">
        <f>SUM(B23:B30)</f>
        <v>-3025556.8581050895</v>
      </c>
      <c r="C31" s="14">
        <f>SUM(C23:C30)</f>
        <v>-1729048</v>
      </c>
    </row>
    <row r="32" spans="1:3" ht="15" customHeight="1">
      <c r="A32" s="6" t="s">
        <v>54</v>
      </c>
      <c r="B32" s="9"/>
      <c r="C32" s="9"/>
    </row>
    <row r="33" spans="1:3" ht="14.25" customHeight="1">
      <c r="A33" s="15" t="s">
        <v>86</v>
      </c>
      <c r="B33" s="13">
        <v>981536.56423</v>
      </c>
      <c r="C33" s="13">
        <v>0</v>
      </c>
    </row>
    <row r="34" spans="1:3" ht="13.5" customHeight="1">
      <c r="A34" s="10" t="s">
        <v>39</v>
      </c>
      <c r="B34" s="13"/>
      <c r="C34" s="13">
        <v>0</v>
      </c>
    </row>
    <row r="35" spans="1:3" ht="15" customHeight="1">
      <c r="A35" s="10" t="s">
        <v>87</v>
      </c>
      <c r="B35" s="13">
        <v>0</v>
      </c>
      <c r="C35" s="13">
        <v>0</v>
      </c>
    </row>
    <row r="36" spans="1:3" ht="15" customHeight="1">
      <c r="A36" s="10" t="s">
        <v>55</v>
      </c>
      <c r="B36" s="13">
        <v>0</v>
      </c>
      <c r="C36" s="13">
        <v>0</v>
      </c>
    </row>
    <row r="37" spans="1:3" ht="15" customHeight="1">
      <c r="A37" s="63" t="s">
        <v>95</v>
      </c>
      <c r="B37" s="13">
        <v>-554825</v>
      </c>
      <c r="C37" s="13">
        <v>-491969</v>
      </c>
    </row>
    <row r="38" spans="1:3" ht="15" customHeight="1">
      <c r="A38" s="63" t="s">
        <v>96</v>
      </c>
      <c r="B38" s="13">
        <v>-380752.07551</v>
      </c>
      <c r="C38" s="13">
        <v>-511272</v>
      </c>
    </row>
    <row r="39" spans="1:3" ht="15" customHeight="1">
      <c r="A39" s="10" t="s">
        <v>45</v>
      </c>
      <c r="B39" s="13">
        <v>0</v>
      </c>
      <c r="C39" s="13">
        <v>0</v>
      </c>
    </row>
    <row r="40" spans="1:3" ht="15">
      <c r="A40" s="11" t="s">
        <v>56</v>
      </c>
      <c r="B40" s="12">
        <f>SUM(B32:B39)</f>
        <v>45959.48872000002</v>
      </c>
      <c r="C40" s="12">
        <f>SUM(C32:C39)</f>
        <v>-1003241</v>
      </c>
    </row>
    <row r="41" spans="1:3" ht="15" customHeight="1">
      <c r="A41" s="2" t="s">
        <v>57</v>
      </c>
      <c r="B41" s="9">
        <f>B21+B31+B40</f>
        <v>203734.42397099757</v>
      </c>
      <c r="C41" s="9">
        <f>C21+C31+C40</f>
        <v>-270534</v>
      </c>
    </row>
    <row r="42" spans="1:3" ht="24" customHeight="1">
      <c r="A42" s="15" t="s">
        <v>58</v>
      </c>
      <c r="B42" s="9">
        <v>-11601.98797</v>
      </c>
      <c r="C42" s="9">
        <v>1464</v>
      </c>
    </row>
    <row r="43" spans="1:3" ht="16.5" customHeight="1">
      <c r="A43" s="2" t="s">
        <v>65</v>
      </c>
      <c r="B43" s="71">
        <v>96350</v>
      </c>
      <c r="C43" s="61">
        <v>668564.79609</v>
      </c>
    </row>
    <row r="44" spans="1:3" ht="28.5" customHeight="1">
      <c r="A44" s="2" t="s">
        <v>88</v>
      </c>
      <c r="B44" s="72">
        <f>SUM(B41:B43)</f>
        <v>288482.43600099755</v>
      </c>
      <c r="C44" s="9">
        <f>SUM(C41:C43)</f>
        <v>399494.79608999996</v>
      </c>
    </row>
    <row r="45" spans="1:3" ht="15">
      <c r="A45" s="18"/>
      <c r="B45" s="73"/>
      <c r="C45" s="23"/>
    </row>
    <row r="46" spans="1:3" ht="15">
      <c r="A46" s="18"/>
      <c r="B46" s="18"/>
      <c r="C46" s="21"/>
    </row>
    <row r="47" spans="1:3" ht="15">
      <c r="A47" t="s">
        <v>100</v>
      </c>
      <c r="B47" s="16"/>
      <c r="C47" s="16" t="s">
        <v>74</v>
      </c>
    </row>
    <row r="49" spans="1:3" ht="15">
      <c r="A49" t="s">
        <v>80</v>
      </c>
      <c r="C49" t="s">
        <v>90</v>
      </c>
    </row>
  </sheetData>
  <sheetProtection/>
  <mergeCells count="1">
    <mergeCell ref="A6:C6"/>
  </mergeCells>
  <printOptions/>
  <pageMargins left="0.17" right="0.7" top="0.75" bottom="0.75" header="0.3" footer="0.3"/>
  <pageSetup fitToWidth="0" fitToHeight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A1" sqref="A1:E17"/>
    </sheetView>
  </sheetViews>
  <sheetFormatPr defaultColWidth="9.140625" defaultRowHeight="15"/>
  <cols>
    <col min="1" max="1" width="48.7109375" style="0" customWidth="1"/>
    <col min="2" max="3" width="17.8515625" style="0" customWidth="1"/>
    <col min="4" max="4" width="18.8515625" style="0" customWidth="1"/>
    <col min="5" max="5" width="14.7109375" style="0" customWidth="1"/>
    <col min="6" max="6" width="10.57421875" style="0" bestFit="1" customWidth="1"/>
    <col min="7" max="7" width="12.140625" style="0" bestFit="1" customWidth="1"/>
  </cols>
  <sheetData>
    <row r="1" spans="1:4" ht="15">
      <c r="A1" s="43" t="s">
        <v>73</v>
      </c>
      <c r="B1" s="16"/>
      <c r="C1" s="16"/>
      <c r="D1" s="16"/>
    </row>
    <row r="2" spans="1:4" ht="15">
      <c r="A2" s="43" t="s">
        <v>72</v>
      </c>
      <c r="B2" s="16"/>
      <c r="C2" s="16"/>
      <c r="D2" s="16"/>
    </row>
    <row r="3" spans="1:4" ht="15">
      <c r="A3" s="16"/>
      <c r="B3" s="16"/>
      <c r="C3" s="16"/>
      <c r="D3" s="16"/>
    </row>
    <row r="4" spans="1:4" ht="15">
      <c r="A4" s="78" t="s">
        <v>114</v>
      </c>
      <c r="B4" s="78"/>
      <c r="C4" s="78"/>
      <c r="D4" s="78"/>
    </row>
    <row r="5" spans="1:4" ht="15">
      <c r="A5" s="78" t="s">
        <v>119</v>
      </c>
      <c r="B5" s="78"/>
      <c r="C5" s="78"/>
      <c r="D5" s="78"/>
    </row>
    <row r="6" spans="1:4" ht="15">
      <c r="A6" s="24"/>
      <c r="B6" s="24"/>
      <c r="C6" s="24"/>
      <c r="D6" s="24"/>
    </row>
    <row r="7" spans="1:5" ht="24">
      <c r="A7" s="32"/>
      <c r="B7" s="33" t="s">
        <v>92</v>
      </c>
      <c r="C7" s="33" t="s">
        <v>102</v>
      </c>
      <c r="D7" s="33" t="s">
        <v>61</v>
      </c>
      <c r="E7" s="33" t="s">
        <v>62</v>
      </c>
    </row>
    <row r="8" spans="1:5" ht="15" customHeight="1">
      <c r="A8" s="64" t="s">
        <v>63</v>
      </c>
      <c r="B8" s="65">
        <v>50572714</v>
      </c>
      <c r="C8" s="65">
        <v>-31364199</v>
      </c>
      <c r="D8" s="65">
        <v>-5214680</v>
      </c>
      <c r="E8" s="65">
        <v>13993835</v>
      </c>
    </row>
    <row r="9" spans="1:6" ht="15" customHeight="1">
      <c r="A9" s="66" t="s">
        <v>64</v>
      </c>
      <c r="B9" s="67"/>
      <c r="C9" s="67"/>
      <c r="D9" s="68">
        <v>756247.9263400023</v>
      </c>
      <c r="E9" s="65">
        <f>SUM(B9:D9)</f>
        <v>756247.9263400023</v>
      </c>
      <c r="F9" s="34"/>
    </row>
    <row r="10" spans="1:6" ht="15.75" customHeight="1">
      <c r="A10" s="64" t="s">
        <v>120</v>
      </c>
      <c r="B10" s="65">
        <f>SUM(B8:B9)</f>
        <v>50572714</v>
      </c>
      <c r="C10" s="65">
        <f>SUM(C8:C9)</f>
        <v>-31364199</v>
      </c>
      <c r="D10" s="65">
        <f>SUM(D8:D9)</f>
        <v>-4458432.073659997</v>
      </c>
      <c r="E10" s="65">
        <f>SUM(E8:E9)</f>
        <v>14750082.926340003</v>
      </c>
      <c r="F10" s="34"/>
    </row>
    <row r="11" spans="1:6" ht="12.75" customHeight="1">
      <c r="A11" s="64" t="s">
        <v>109</v>
      </c>
      <c r="B11" s="65">
        <v>50572714</v>
      </c>
      <c r="C11" s="65">
        <v>-31364199</v>
      </c>
      <c r="D11" s="65">
        <v>-6129088</v>
      </c>
      <c r="E11" s="65">
        <v>13079427</v>
      </c>
      <c r="F11" s="34"/>
    </row>
    <row r="12" spans="1:5" ht="20.25" customHeight="1">
      <c r="A12" s="66" t="s">
        <v>64</v>
      </c>
      <c r="B12" s="67"/>
      <c r="C12" s="67"/>
      <c r="D12" s="68">
        <v>914408</v>
      </c>
      <c r="E12" s="65">
        <v>914408</v>
      </c>
    </row>
    <row r="13" spans="1:5" ht="15">
      <c r="A13" s="64" t="s">
        <v>97</v>
      </c>
      <c r="B13" s="65">
        <v>50572714</v>
      </c>
      <c r="C13" s="65">
        <v>-31364199</v>
      </c>
      <c r="D13" s="65">
        <v>-5214680</v>
      </c>
      <c r="E13" s="65">
        <v>13993835</v>
      </c>
    </row>
    <row r="15" spans="1:4" ht="15">
      <c r="A15" t="s">
        <v>100</v>
      </c>
      <c r="D15" t="s">
        <v>79</v>
      </c>
    </row>
    <row r="17" spans="1:4" ht="15">
      <c r="A17" t="s">
        <v>80</v>
      </c>
      <c r="D17" t="s">
        <v>90</v>
      </c>
    </row>
  </sheetData>
  <sheetProtection/>
  <mergeCells count="2">
    <mergeCell ref="A4:D4"/>
    <mergeCell ref="A5:D5"/>
  </mergeCells>
  <printOptions/>
  <pageMargins left="0.7086614173228347" right="0.62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Nazyre.Akhshabaeva</dc:creator>
  <cp:keywords/>
  <dc:description/>
  <cp:lastModifiedBy>Ахшабаева Назыре</cp:lastModifiedBy>
  <cp:lastPrinted>2023-11-14T08:22:38Z</cp:lastPrinted>
  <dcterms:created xsi:type="dcterms:W3CDTF">2015-06-10T04:34:29Z</dcterms:created>
  <dcterms:modified xsi:type="dcterms:W3CDTF">2023-11-14T08:34:05Z</dcterms:modified>
  <cp:category/>
  <cp:version/>
  <cp:contentType/>
  <cp:contentStatus/>
</cp:coreProperties>
</file>