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3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'Ф4'!$A$1:$F$23</definedName>
  </definedNames>
  <calcPr fullCalcOnLoad="1" refMode="R1C1"/>
</workbook>
</file>

<file path=xl/sharedStrings.xml><?xml version="1.0" encoding="utf-8"?>
<sst xmlns="http://schemas.openxmlformats.org/spreadsheetml/2006/main" count="153" uniqueCount="121">
  <si>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</si>
  <si>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</si>
  <si>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</si>
  <si>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</si>
  <si>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</si>
  <si>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</si>
  <si>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</si>
  <si>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</si>
  <si>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</si>
  <si>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</si>
  <si>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</si>
  <si>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</si>
  <si>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</si>
  <si>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</si>
  <si>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</si>
  <si>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</si>
  <si>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</si>
  <si>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</si>
  <si>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</si>
  <si>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</si>
  <si>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</si>
  <si>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</si>
  <si>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</si>
  <si>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</si>
  <si>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</si>
  <si>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</si>
  <si>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</si>
  <si>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</si>
  <si>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</si>
  <si>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</si>
  <si>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</si>
  <si>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</si>
  <si>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</si>
  <si>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</si>
  <si>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</si>
  <si>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</si>
  <si>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</si>
  <si>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</si>
  <si>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</si>
  <si>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</si>
  <si>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</si>
  <si>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</si>
  <si>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</si>
  <si>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</si>
  <si>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</si>
  <si>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</si>
  <si>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</si>
  <si>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</si>
  <si>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</si>
  <si>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</si>
  <si>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</si>
  <si>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</si>
  <si>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</si>
  <si>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</si>
  <si>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</si>
  <si>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</si>
  <si>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</si>
  <si>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</si>
  <si>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</si>
  <si>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</si>
  <si>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</si>
  <si>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</si>
  <si>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</si>
  <si>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</si>
  <si>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</si>
  <si>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</si>
  <si>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</si>
  <si>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</si>
  <si>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</si>
  <si>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</si>
  <si>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</si>
  <si>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</si>
  <si>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</si>
  <si>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</si>
  <si>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</si>
  <si>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</si>
  <si>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</si>
  <si>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</si>
  <si>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</si>
  <si>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</si>
  <si>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</si>
  <si>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Дивиденды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</si>
  <si>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</si>
  <si>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</si>
  <si>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</si>
  <si>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</si>
  <si>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Кредиторская задолженность по аренде</t>
  </si>
  <si>
    <t>Басин Д.Г.</t>
  </si>
  <si>
    <t>Главный бухгалтер</t>
  </si>
  <si>
    <t>Прим.</t>
  </si>
  <si>
    <t>Прочие доходы</t>
  </si>
  <si>
    <t>Прочие расходы</t>
  </si>
  <si>
    <t>Восстановление /Обесценения торговой и прочей дебиторской задолженности</t>
  </si>
  <si>
    <t xml:space="preserve">Восстановление/Обесценение основных средств </t>
  </si>
  <si>
    <t>Результаты операционной деятельности</t>
  </si>
  <si>
    <t>Доходы по финансированию</t>
  </si>
  <si>
    <t>Расходы по финансированию</t>
  </si>
  <si>
    <t>Прибыль (убыток) за год:</t>
  </si>
  <si>
    <t>Переоценка основных средств</t>
  </si>
  <si>
    <t>Прочий совокупный доход, за вычетом корпоративного подоходного налога</t>
  </si>
  <si>
    <t>Убыток на акцию базовая (тенге)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</si>
  <si>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</si>
  <si>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</si>
  <si>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</si>
  <si>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Корректировки прошлых лет</t>
  </si>
  <si>
    <t>Пересчитанное сальдо на 01 января отчетного года</t>
  </si>
  <si>
    <t>31.12.2021год</t>
  </si>
  <si>
    <t>-</t>
  </si>
  <si>
    <t xml:space="preserve">Обязательства по подоходному налогу </t>
  </si>
  <si>
    <t>Обязательства по налогам и  другим обязательным и добровольным платежам</t>
  </si>
  <si>
    <t>Ахшабаева Н.Т.</t>
  </si>
  <si>
    <t>Сальдо на 31декабря 2021года</t>
  </si>
  <si>
    <t>по состоянию на 30.09.2022 года.</t>
  </si>
  <si>
    <t>30.09.2022год</t>
  </si>
  <si>
    <t>за  9 месяцев  2022 года</t>
  </si>
  <si>
    <t>за 9 месяцев 2022года</t>
  </si>
  <si>
    <t>за  30 сентября 2022год.</t>
  </si>
  <si>
    <t xml:space="preserve">Сальдо на 30 сентября 2022года  </t>
  </si>
  <si>
    <t xml:space="preserve">Итого суммарный совокупный доход (убыток) </t>
  </si>
  <si>
    <t>Председатель правления</t>
  </si>
  <si>
    <t>Прочая долгосрочная кредиторская задолжность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</si>
</sst>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5" fontId="51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justify" vertical="top" wrapText="1"/>
    </xf>
    <xf numFmtId="165" fontId="14" fillId="33" borderId="0" xfId="0" applyNumberFormat="1" applyFont="1" applyFill="1" applyBorder="1" applyAlignment="1">
      <alignment horizontal="right" wrapText="1"/>
    </xf>
    <xf numFmtId="2" fontId="51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5" fontId="5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165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justify" vertical="top" wrapText="1"/>
    </xf>
    <xf numFmtId="165" fontId="8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165" fontId="54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zoomScalePageLayoutView="0" workbookViewId="0" topLeftCell="A30">
      <selection activeCell="A2" sqref="A2:D52"/>
    </sheetView>
  </sheetViews>
  <sheetFormatPr defaultColWidth="9.140625" defaultRowHeight="15"/>
  <cols>
    <col min="1" max="1" width="61.7109375" style="0" customWidth="1"/>
    <col min="2" max="2" width="7.7109375" style="0" customWidth="1"/>
    <col min="3" max="3" width="12.7109375" style="0" customWidth="1"/>
    <col min="4" max="4" width="13.140625" style="0" customWidth="1"/>
    <col min="6" max="6" width="10.28125" style="0" customWidth="1"/>
    <col min="7" max="7" width="12.28125" style="0" bestFit="1" customWidth="1"/>
  </cols>
  <sheetData>
    <row r="2" spans="1:4" ht="14.25">
      <c r="A2" s="36" t="s">
        <v>82</v>
      </c>
      <c r="B2" s="36"/>
      <c r="C2" s="5"/>
      <c r="D2" s="3"/>
    </row>
    <row r="3" spans="1:4" ht="14.25">
      <c r="A3" s="36" t="s">
        <v>80</v>
      </c>
      <c r="B3" s="36"/>
      <c r="C3" s="5"/>
      <c r="D3" s="3"/>
    </row>
    <row r="4" spans="1:4" ht="8.25" customHeight="1">
      <c r="A4" s="5"/>
      <c r="B4" s="5"/>
      <c r="C4" s="5"/>
      <c r="D4" s="3"/>
    </row>
    <row r="5" spans="1:4" ht="12" customHeight="1">
      <c r="A5" s="82" t="s">
        <v>0</v>
      </c>
      <c r="B5" s="82"/>
      <c r="C5" s="82"/>
      <c r="D5" s="82"/>
    </row>
    <row r="6" spans="1:4" ht="14.25">
      <c r="A6" s="82" t="s">
        <v>112</v>
      </c>
      <c r="B6" s="82"/>
      <c r="C6" s="82"/>
      <c r="D6" s="82"/>
    </row>
    <row r="7" spans="1:4" ht="9" customHeight="1">
      <c r="A7" s="27"/>
      <c r="B7" s="27"/>
      <c r="C7" s="27"/>
      <c r="D7" s="6"/>
    </row>
    <row r="8" spans="1:4" ht="12" customHeight="1">
      <c r="A8" s="5"/>
      <c r="B8" s="5"/>
      <c r="C8" s="5"/>
      <c r="D8" s="3" t="s">
        <v>29</v>
      </c>
    </row>
    <row r="9" spans="1:4" ht="18" customHeight="1">
      <c r="A9" s="16"/>
      <c r="B9" s="16" t="s">
        <v>89</v>
      </c>
      <c r="C9" s="46" t="s">
        <v>113</v>
      </c>
      <c r="D9" s="34" t="s">
        <v>106</v>
      </c>
    </row>
    <row r="10" spans="1:4" ht="18" customHeight="1">
      <c r="A10" s="16" t="s">
        <v>1</v>
      </c>
      <c r="B10" s="17"/>
      <c r="C10" s="47"/>
      <c r="D10" s="48"/>
    </row>
    <row r="11" spans="1:4" ht="14.25" customHeight="1">
      <c r="A11" s="1" t="s">
        <v>2</v>
      </c>
      <c r="B11" s="17"/>
      <c r="C11" s="18"/>
      <c r="D11" s="49"/>
    </row>
    <row r="12" spans="1:4" ht="14.25" customHeight="1">
      <c r="A12" s="30" t="s">
        <v>3</v>
      </c>
      <c r="B12" s="66">
        <v>6</v>
      </c>
      <c r="C12" s="32">
        <v>19652768.910269998</v>
      </c>
      <c r="D12" s="31">
        <v>18886553</v>
      </c>
    </row>
    <row r="13" spans="1:4" ht="15" customHeight="1">
      <c r="A13" s="30" t="s">
        <v>84</v>
      </c>
      <c r="B13" s="66">
        <v>5</v>
      </c>
      <c r="C13" s="32">
        <v>3164845.3660100014</v>
      </c>
      <c r="D13" s="31">
        <v>3735556</v>
      </c>
    </row>
    <row r="14" spans="1:4" ht="14.25" customHeight="1">
      <c r="A14" s="23" t="s">
        <v>4</v>
      </c>
      <c r="B14" s="66">
        <v>7</v>
      </c>
      <c r="C14" s="31">
        <v>508580.94253000006</v>
      </c>
      <c r="D14" s="31">
        <v>525482</v>
      </c>
    </row>
    <row r="15" spans="1:6" ht="15.75" customHeight="1">
      <c r="A15" s="23" t="s">
        <v>5</v>
      </c>
      <c r="B15" s="66">
        <v>8</v>
      </c>
      <c r="C15" s="31">
        <v>17011.498</v>
      </c>
      <c r="D15" s="31">
        <v>17011</v>
      </c>
      <c r="F15" s="29"/>
    </row>
    <row r="16" spans="1:4" ht="18" customHeight="1">
      <c r="A16" s="23" t="s">
        <v>6</v>
      </c>
      <c r="B16" s="66">
        <v>11</v>
      </c>
      <c r="C16" s="32">
        <v>215455.628775</v>
      </c>
      <c r="D16" s="31">
        <v>132216</v>
      </c>
    </row>
    <row r="17" spans="1:7" ht="15" customHeight="1">
      <c r="A17" s="2" t="s">
        <v>7</v>
      </c>
      <c r="B17" s="54"/>
      <c r="C17" s="22">
        <f>SUM(C12:C16)</f>
        <v>23558662.345585</v>
      </c>
      <c r="D17" s="22">
        <f>SUM(D12:D16)</f>
        <v>23296818</v>
      </c>
      <c r="G17" s="71"/>
    </row>
    <row r="18" spans="1:4" ht="16.5" customHeight="1">
      <c r="A18" s="2" t="s">
        <v>8</v>
      </c>
      <c r="B18" s="54"/>
      <c r="C18" s="47"/>
      <c r="D18" s="50"/>
    </row>
    <row r="19" spans="1:4" ht="16.5" customHeight="1">
      <c r="A19" s="23" t="s">
        <v>9</v>
      </c>
      <c r="B19" s="66">
        <v>9</v>
      </c>
      <c r="C19" s="31">
        <v>1068798.36919</v>
      </c>
      <c r="D19" s="31">
        <v>919044</v>
      </c>
    </row>
    <row r="20" spans="1:4" ht="17.25" customHeight="1">
      <c r="A20" s="33" t="s">
        <v>73</v>
      </c>
      <c r="B20" s="66">
        <v>10</v>
      </c>
      <c r="C20" s="31">
        <v>453615.5034800002</v>
      </c>
      <c r="D20" s="31">
        <v>168761</v>
      </c>
    </row>
    <row r="21" spans="1:6" ht="15.75" customHeight="1">
      <c r="A21" s="23" t="s">
        <v>10</v>
      </c>
      <c r="B21" s="66"/>
      <c r="C21" s="31">
        <v>99101.37186</v>
      </c>
      <c r="D21" s="31">
        <v>391055</v>
      </c>
      <c r="F21" s="28"/>
    </row>
    <row r="22" spans="1:4" ht="17.25" customHeight="1">
      <c r="A22" s="23" t="s">
        <v>11</v>
      </c>
      <c r="B22" s="66"/>
      <c r="C22" s="31">
        <v>69801.1827</v>
      </c>
      <c r="D22" s="31">
        <v>137126</v>
      </c>
    </row>
    <row r="23" spans="1:4" ht="12.75" customHeight="1">
      <c r="A23" s="23" t="s">
        <v>12</v>
      </c>
      <c r="B23" s="66">
        <v>11</v>
      </c>
      <c r="C23" s="31">
        <v>108363.55589</v>
      </c>
      <c r="D23" s="31">
        <v>140290</v>
      </c>
    </row>
    <row r="24" spans="1:4" ht="18" customHeight="1">
      <c r="A24" s="23" t="s">
        <v>13</v>
      </c>
      <c r="B24" s="66">
        <v>12</v>
      </c>
      <c r="C24" s="31">
        <v>399495.14600999997</v>
      </c>
      <c r="D24" s="31">
        <v>668565</v>
      </c>
    </row>
    <row r="25" spans="1:6" ht="18" customHeight="1">
      <c r="A25" s="2" t="s">
        <v>14</v>
      </c>
      <c r="B25" s="67"/>
      <c r="C25" s="22">
        <f>SUM(C19:C24)</f>
        <v>2199175.1291300002</v>
      </c>
      <c r="D25" s="22">
        <f>SUM(D19:D24)</f>
        <v>2424841</v>
      </c>
      <c r="F25" s="29"/>
    </row>
    <row r="26" spans="1:4" ht="15" customHeight="1">
      <c r="A26" s="51" t="s">
        <v>15</v>
      </c>
      <c r="B26" s="68"/>
      <c r="C26" s="53">
        <f>C17+C25</f>
        <v>25757837.474715002</v>
      </c>
      <c r="D26" s="53">
        <f>D17+D25</f>
        <v>25721659</v>
      </c>
    </row>
    <row r="27" spans="1:4" ht="14.25" customHeight="1">
      <c r="A27" s="20" t="s">
        <v>16</v>
      </c>
      <c r="B27" s="54"/>
      <c r="C27" s="19"/>
      <c r="D27" s="54"/>
    </row>
    <row r="28" spans="1:4" ht="14.25">
      <c r="A28" s="21" t="s">
        <v>17</v>
      </c>
      <c r="B28" s="54"/>
      <c r="C28" s="19"/>
      <c r="D28" s="54"/>
    </row>
    <row r="29" spans="1:4" ht="14.25">
      <c r="A29" s="23" t="s">
        <v>18</v>
      </c>
      <c r="B29" s="66">
        <v>13</v>
      </c>
      <c r="C29" s="32">
        <v>19208514.97</v>
      </c>
      <c r="D29" s="31">
        <v>19208515</v>
      </c>
    </row>
    <row r="30" spans="1:4" ht="26.25" customHeight="1">
      <c r="A30" s="23" t="s">
        <v>19</v>
      </c>
      <c r="B30" s="66"/>
      <c r="C30" s="32">
        <v>32232.691469999998</v>
      </c>
      <c r="D30" s="31">
        <v>32295</v>
      </c>
    </row>
    <row r="31" spans="1:6" ht="18" customHeight="1">
      <c r="A31" s="23" t="s">
        <v>20</v>
      </c>
      <c r="B31" s="69"/>
      <c r="C31" s="32">
        <v>-5572513.550310001</v>
      </c>
      <c r="D31" s="31">
        <v>-6333617</v>
      </c>
      <c r="E31" s="28"/>
      <c r="F31" s="28"/>
    </row>
    <row r="32" spans="1:5" ht="14.25" customHeight="1">
      <c r="A32" s="2" t="s">
        <v>21</v>
      </c>
      <c r="B32" s="69"/>
      <c r="C32" s="22">
        <f>SUM(C29:C31)</f>
        <v>13668234.111159999</v>
      </c>
      <c r="D32" s="22">
        <f>SUM(D29:D31)</f>
        <v>12907193</v>
      </c>
      <c r="E32" s="28"/>
    </row>
    <row r="33" spans="1:4" ht="14.25" customHeight="1">
      <c r="A33" s="23" t="s">
        <v>22</v>
      </c>
      <c r="B33" s="66"/>
      <c r="C33" s="32">
        <v>1282284.00165</v>
      </c>
      <c r="D33" s="31">
        <v>1282281</v>
      </c>
    </row>
    <row r="34" spans="1:4" ht="14.25" customHeight="1">
      <c r="A34" s="23" t="s">
        <v>85</v>
      </c>
      <c r="B34" s="66">
        <v>5</v>
      </c>
      <c r="C34" s="32">
        <v>3842312.7726999996</v>
      </c>
      <c r="D34" s="31">
        <v>4350556</v>
      </c>
    </row>
    <row r="35" spans="1:4" ht="15" customHeight="1">
      <c r="A35" s="23" t="s">
        <v>120</v>
      </c>
      <c r="B35" s="66">
        <v>14</v>
      </c>
      <c r="C35" s="32">
        <v>865.4892199999999</v>
      </c>
      <c r="D35" s="31">
        <v>460</v>
      </c>
    </row>
    <row r="36" spans="1:4" ht="15" customHeight="1">
      <c r="A36" s="2" t="s">
        <v>23</v>
      </c>
      <c r="B36" s="54"/>
      <c r="C36" s="22">
        <f>SUM(C33:C35)</f>
        <v>5125462.2635699995</v>
      </c>
      <c r="D36" s="22">
        <f>SUM(D33:D35)</f>
        <v>5633297</v>
      </c>
    </row>
    <row r="37" spans="1:6" ht="18" customHeight="1">
      <c r="A37" s="23" t="s">
        <v>76</v>
      </c>
      <c r="B37" s="66">
        <v>14</v>
      </c>
      <c r="C37" s="32">
        <v>1837777.2223100015</v>
      </c>
      <c r="D37" s="31">
        <v>1703714</v>
      </c>
      <c r="F37" s="28"/>
    </row>
    <row r="38" spans="1:4" ht="15" customHeight="1">
      <c r="A38" s="23" t="s">
        <v>86</v>
      </c>
      <c r="B38" s="66">
        <v>5</v>
      </c>
      <c r="C38" s="32">
        <v>1090599.67794</v>
      </c>
      <c r="D38" s="31">
        <v>1090356</v>
      </c>
    </row>
    <row r="39" spans="1:4" ht="15" customHeight="1">
      <c r="A39" s="23" t="s">
        <v>108</v>
      </c>
      <c r="B39" s="66"/>
      <c r="C39" s="32">
        <v>0</v>
      </c>
      <c r="D39" s="31" t="s">
        <v>107</v>
      </c>
    </row>
    <row r="40" spans="1:6" ht="25.5" customHeight="1">
      <c r="A40" s="23" t="s">
        <v>109</v>
      </c>
      <c r="B40" s="66">
        <v>15</v>
      </c>
      <c r="C40" s="32">
        <v>299205.61241</v>
      </c>
      <c r="D40" s="31">
        <v>316372</v>
      </c>
      <c r="F40" s="28"/>
    </row>
    <row r="41" spans="1:6" ht="15.75" customHeight="1">
      <c r="A41" s="23" t="s">
        <v>75</v>
      </c>
      <c r="B41" s="66">
        <v>16</v>
      </c>
      <c r="C41" s="32">
        <v>2140770.23219</v>
      </c>
      <c r="D41" s="31">
        <v>2393412</v>
      </c>
      <c r="F41" s="28"/>
    </row>
    <row r="42" spans="1:6" ht="18" customHeight="1">
      <c r="A42" s="23" t="s">
        <v>24</v>
      </c>
      <c r="B42" s="66"/>
      <c r="C42" s="32">
        <v>1595787.94706</v>
      </c>
      <c r="D42" s="31">
        <v>1677315</v>
      </c>
      <c r="F42" s="28"/>
    </row>
    <row r="43" spans="1:6" ht="18" customHeight="1">
      <c r="A43" s="2" t="s">
        <v>25</v>
      </c>
      <c r="B43" s="19"/>
      <c r="C43" s="22">
        <f>SUM(C37:C42)</f>
        <v>6964140.691910002</v>
      </c>
      <c r="D43" s="22">
        <f>SUM(D37:D42)</f>
        <v>7181169</v>
      </c>
      <c r="F43" s="28"/>
    </row>
    <row r="44" spans="1:6" ht="18" customHeight="1">
      <c r="A44" s="2" t="s">
        <v>26</v>
      </c>
      <c r="B44" s="19"/>
      <c r="C44" s="55">
        <f>C36+C43</f>
        <v>12089602.955480002</v>
      </c>
      <c r="D44" s="55">
        <f>D36+D43</f>
        <v>12814466</v>
      </c>
      <c r="F44" s="28"/>
    </row>
    <row r="45" spans="1:7" ht="14.25">
      <c r="A45" s="51" t="s">
        <v>27</v>
      </c>
      <c r="B45" s="52"/>
      <c r="C45" s="56">
        <f>C32+C44</f>
        <v>25757837.06664</v>
      </c>
      <c r="D45" s="56">
        <f>D32+D44</f>
        <v>25721659</v>
      </c>
      <c r="F45" s="57"/>
      <c r="G45" s="57"/>
    </row>
    <row r="46" spans="1:4" ht="14.25">
      <c r="A46" s="9" t="s">
        <v>79</v>
      </c>
      <c r="B46" s="70">
        <v>25</v>
      </c>
      <c r="C46" s="7">
        <v>270.27</v>
      </c>
      <c r="D46" s="7">
        <v>255.22</v>
      </c>
    </row>
    <row r="48" spans="1:4" ht="14.25">
      <c r="A48" t="s">
        <v>119</v>
      </c>
      <c r="D48" t="s">
        <v>87</v>
      </c>
    </row>
    <row r="50" spans="1:4" ht="14.25">
      <c r="A50" t="s">
        <v>88</v>
      </c>
      <c r="D50" t="s">
        <v>110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2" sqref="A2:E33"/>
    </sheetView>
  </sheetViews>
  <sheetFormatPr defaultColWidth="9.140625" defaultRowHeight="15"/>
  <cols>
    <col min="1" max="1" width="51.7109375" style="0" customWidth="1"/>
    <col min="2" max="2" width="6.42187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4.25">
      <c r="A2" s="36" t="s">
        <v>82</v>
      </c>
      <c r="B2" s="36"/>
      <c r="C2" s="7"/>
      <c r="D2" s="7"/>
    </row>
    <row r="3" spans="1:4" ht="14.25">
      <c r="A3" s="36" t="s">
        <v>80</v>
      </c>
      <c r="B3" s="36"/>
      <c r="C3" s="7"/>
      <c r="D3" s="7"/>
    </row>
    <row r="4" spans="1:4" ht="14.25">
      <c r="A4" s="7"/>
      <c r="B4" s="7"/>
      <c r="C4" s="7"/>
      <c r="D4" s="7"/>
    </row>
    <row r="5" spans="1:4" ht="14.25">
      <c r="A5" s="82" t="s">
        <v>28</v>
      </c>
      <c r="B5" s="82"/>
      <c r="C5" s="82"/>
      <c r="D5" s="7"/>
    </row>
    <row r="6" spans="1:4" ht="14.25">
      <c r="A6" s="82" t="s">
        <v>114</v>
      </c>
      <c r="B6" s="82"/>
      <c r="C6" s="82"/>
      <c r="D6" s="7"/>
    </row>
    <row r="7" spans="1:4" ht="14.25">
      <c r="A7" s="7"/>
      <c r="B7" s="7"/>
      <c r="C7" s="7"/>
      <c r="D7" s="7" t="s">
        <v>29</v>
      </c>
    </row>
    <row r="8" spans="1:4" ht="22.5">
      <c r="A8" s="1"/>
      <c r="B8" s="1" t="s">
        <v>89</v>
      </c>
      <c r="C8" s="4" t="s">
        <v>61</v>
      </c>
      <c r="D8" s="4" t="s">
        <v>78</v>
      </c>
    </row>
    <row r="9" spans="1:4" ht="15" customHeight="1">
      <c r="A9" s="30" t="s">
        <v>30</v>
      </c>
      <c r="B9" s="69">
        <v>17</v>
      </c>
      <c r="C9" s="35">
        <v>11592621.97271</v>
      </c>
      <c r="D9" s="59">
        <v>11500795</v>
      </c>
    </row>
    <row r="10" spans="1:4" ht="15" customHeight="1">
      <c r="A10" s="30" t="s">
        <v>31</v>
      </c>
      <c r="B10" s="69">
        <v>18</v>
      </c>
      <c r="C10" s="35">
        <v>-7494946.962609999</v>
      </c>
      <c r="D10" s="59">
        <v>-7772361</v>
      </c>
    </row>
    <row r="11" spans="1:4" ht="15" customHeight="1">
      <c r="A11" s="1" t="s">
        <v>32</v>
      </c>
      <c r="B11" s="69"/>
      <c r="C11" s="60">
        <f>SUM(C9:C10)</f>
        <v>4097675.0101000015</v>
      </c>
      <c r="D11" s="60">
        <f>SUM(D9:D10)</f>
        <v>3728434</v>
      </c>
    </row>
    <row r="12" spans="1:4" ht="15" customHeight="1">
      <c r="A12" s="30" t="s">
        <v>33</v>
      </c>
      <c r="B12" s="69">
        <v>19</v>
      </c>
      <c r="C12" s="35">
        <v>-1201654.6902699997</v>
      </c>
      <c r="D12" s="59">
        <v>-1166215</v>
      </c>
    </row>
    <row r="13" spans="1:4" ht="15" customHeight="1">
      <c r="A13" s="30" t="s">
        <v>34</v>
      </c>
      <c r="B13" s="69">
        <v>20</v>
      </c>
      <c r="C13" s="35">
        <v>-1488073.2565399997</v>
      </c>
      <c r="D13" s="59">
        <v>-1168655</v>
      </c>
    </row>
    <row r="14" spans="1:4" ht="15" customHeight="1">
      <c r="A14" s="33" t="s">
        <v>90</v>
      </c>
      <c r="B14" s="69">
        <v>22</v>
      </c>
      <c r="C14" s="35">
        <v>128632.8213</v>
      </c>
      <c r="D14" s="59">
        <v>100339</v>
      </c>
    </row>
    <row r="15" spans="1:4" ht="15" customHeight="1">
      <c r="A15" s="33" t="s">
        <v>91</v>
      </c>
      <c r="B15" s="69">
        <v>22</v>
      </c>
      <c r="C15" s="35">
        <v>-20864.45254</v>
      </c>
      <c r="D15" s="59">
        <v>-45974</v>
      </c>
    </row>
    <row r="16" spans="1:4" ht="27.75" customHeight="1">
      <c r="A16" s="33" t="s">
        <v>92</v>
      </c>
      <c r="B16" s="69"/>
      <c r="C16" s="35">
        <v>958.4329200000002</v>
      </c>
      <c r="D16" s="59">
        <v>-24077</v>
      </c>
    </row>
    <row r="17" spans="1:4" ht="19.5" customHeight="1">
      <c r="A17" s="33" t="s">
        <v>93</v>
      </c>
      <c r="B17" s="69"/>
      <c r="C17" s="35">
        <v>48013.919989999995</v>
      </c>
      <c r="D17" s="35">
        <v>10209</v>
      </c>
    </row>
    <row r="18" spans="1:6" ht="15" customHeight="1">
      <c r="A18" s="61" t="s">
        <v>94</v>
      </c>
      <c r="B18" s="69"/>
      <c r="C18" s="60">
        <f>SUM(C11:C17)</f>
        <v>1564687.7849600022</v>
      </c>
      <c r="D18" s="60">
        <f>SUM(D11:D17)</f>
        <v>1434061</v>
      </c>
      <c r="F18" s="72"/>
    </row>
    <row r="19" spans="1:4" ht="15" customHeight="1">
      <c r="A19" s="30" t="s">
        <v>95</v>
      </c>
      <c r="B19" s="69">
        <v>21</v>
      </c>
      <c r="C19" s="35">
        <v>73036.60906</v>
      </c>
      <c r="D19" s="59">
        <v>61557</v>
      </c>
    </row>
    <row r="20" spans="1:4" ht="15" customHeight="1">
      <c r="A20" s="30" t="s">
        <v>96</v>
      </c>
      <c r="B20" s="69">
        <v>21</v>
      </c>
      <c r="C20" s="35">
        <v>-588784.78753</v>
      </c>
      <c r="D20" s="59">
        <v>-567568</v>
      </c>
    </row>
    <row r="21" spans="1:6" ht="15" customHeight="1">
      <c r="A21" s="1" t="s">
        <v>35</v>
      </c>
      <c r="B21" s="69"/>
      <c r="C21" s="60">
        <f>SUM(C18:C20)</f>
        <v>1048939.606490002</v>
      </c>
      <c r="D21" s="60">
        <f>SUM(D18:D20)</f>
        <v>928050</v>
      </c>
      <c r="F21" s="72"/>
    </row>
    <row r="22" spans="1:4" ht="15" customHeight="1">
      <c r="A22" s="30" t="s">
        <v>36</v>
      </c>
      <c r="B22" s="69">
        <v>23</v>
      </c>
      <c r="C22" s="35">
        <v>-274589.103</v>
      </c>
      <c r="D22" s="59">
        <v>-402669</v>
      </c>
    </row>
    <row r="23" spans="1:6" ht="15" customHeight="1">
      <c r="A23" s="1" t="s">
        <v>97</v>
      </c>
      <c r="B23" s="58"/>
      <c r="C23" s="60">
        <f>SUM(C21:C22)</f>
        <v>774350.503490002</v>
      </c>
      <c r="D23" s="60">
        <f>SUM(D21:D22)</f>
        <v>525381</v>
      </c>
      <c r="F23" s="72"/>
    </row>
    <row r="24" spans="1:4" ht="15" customHeight="1">
      <c r="A24" s="1" t="s">
        <v>37</v>
      </c>
      <c r="B24" s="58"/>
      <c r="C24" s="62"/>
      <c r="D24" s="39"/>
    </row>
    <row r="25" spans="1:4" ht="15" customHeight="1">
      <c r="A25" s="30" t="s">
        <v>98</v>
      </c>
      <c r="B25" s="58"/>
      <c r="C25" s="62"/>
      <c r="D25" s="35"/>
    </row>
    <row r="26" spans="1:4" ht="25.5" customHeight="1">
      <c r="A26" s="1" t="s">
        <v>99</v>
      </c>
      <c r="B26" s="58"/>
      <c r="C26" s="62">
        <v>0</v>
      </c>
      <c r="D26" s="39">
        <v>0</v>
      </c>
    </row>
    <row r="27" spans="1:4" ht="15" customHeight="1">
      <c r="A27" s="1" t="s">
        <v>118</v>
      </c>
      <c r="B27" s="58"/>
      <c r="C27" s="39">
        <f>SUM(C23:C26)</f>
        <v>774350.503490002</v>
      </c>
      <c r="D27" s="39">
        <f>SUM(D23:D26)</f>
        <v>525381</v>
      </c>
    </row>
    <row r="28" spans="1:4" ht="15" customHeight="1">
      <c r="A28" s="30" t="s">
        <v>100</v>
      </c>
      <c r="B28" s="58">
        <v>24</v>
      </c>
      <c r="C28" s="63">
        <v>15.31</v>
      </c>
      <c r="D28" s="40">
        <v>10.39</v>
      </c>
    </row>
    <row r="30" spans="1:4" ht="14.25">
      <c r="A30" t="s">
        <v>119</v>
      </c>
      <c r="D30" t="s">
        <v>87</v>
      </c>
    </row>
    <row r="32" spans="1:4" ht="14.25">
      <c r="A32" t="s">
        <v>88</v>
      </c>
      <c r="D32" t="s">
        <v>110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5">
      <selection activeCell="A2" sqref="A2:C45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4.25">
      <c r="A2" s="36" t="s">
        <v>82</v>
      </c>
      <c r="B2" s="7"/>
      <c r="C2" s="10"/>
    </row>
    <row r="3" spans="1:3" ht="14.25">
      <c r="A3" s="36" t="s">
        <v>80</v>
      </c>
      <c r="B3" s="7"/>
      <c r="C3" s="10"/>
    </row>
    <row r="4" spans="1:3" ht="9.75" customHeight="1">
      <c r="A4" s="7"/>
      <c r="B4" s="7"/>
      <c r="C4" s="10"/>
    </row>
    <row r="5" spans="1:3" ht="14.25">
      <c r="A5" s="27" t="s">
        <v>77</v>
      </c>
      <c r="B5" s="11"/>
      <c r="C5" s="11"/>
    </row>
    <row r="6" spans="1:3" ht="14.25">
      <c r="A6" s="82" t="s">
        <v>115</v>
      </c>
      <c r="B6" s="82"/>
      <c r="C6" s="82"/>
    </row>
    <row r="7" spans="1:3" ht="9" customHeight="1">
      <c r="A7" s="8"/>
      <c r="B7" s="8"/>
      <c r="C7" s="7" t="s">
        <v>29</v>
      </c>
    </row>
    <row r="8" spans="1:8" ht="22.5">
      <c r="A8" s="2"/>
      <c r="B8" s="4" t="s">
        <v>61</v>
      </c>
      <c r="C8" s="4" t="s">
        <v>78</v>
      </c>
      <c r="H8" s="7"/>
    </row>
    <row r="9" spans="1:3" ht="17.25" customHeight="1">
      <c r="A9" s="78" t="s">
        <v>38</v>
      </c>
      <c r="B9" s="64"/>
      <c r="C9" s="64"/>
    </row>
    <row r="10" spans="1:5" ht="17.25" customHeight="1">
      <c r="A10" s="79" t="s">
        <v>39</v>
      </c>
      <c r="B10" s="37">
        <f>B11+B12</f>
        <v>12784727.957610002</v>
      </c>
      <c r="C10" s="37">
        <v>13029771</v>
      </c>
      <c r="E10" s="26"/>
    </row>
    <row r="11" spans="1:3" ht="15" customHeight="1">
      <c r="A11" s="80" t="s">
        <v>40</v>
      </c>
      <c r="B11" s="35">
        <v>12716878.38839</v>
      </c>
      <c r="C11" s="35">
        <v>12970069</v>
      </c>
    </row>
    <row r="12" spans="1:3" ht="12.75" customHeight="1">
      <c r="A12" s="80" t="s">
        <v>41</v>
      </c>
      <c r="B12" s="35">
        <v>67849.56922</v>
      </c>
      <c r="C12" s="35">
        <v>59702</v>
      </c>
    </row>
    <row r="13" spans="1:5" ht="16.5" customHeight="1">
      <c r="A13" s="79" t="s">
        <v>42</v>
      </c>
      <c r="B13" s="37">
        <f>B14+B15+B16+B17+B18+B19</f>
        <v>-11107180.00015</v>
      </c>
      <c r="C13" s="37">
        <v>-11540302</v>
      </c>
      <c r="E13" s="26"/>
    </row>
    <row r="14" spans="1:3" ht="15.75" customHeight="1">
      <c r="A14" s="80" t="s">
        <v>43</v>
      </c>
      <c r="B14" s="35">
        <v>-6282831.25618</v>
      </c>
      <c r="C14" s="35">
        <v>-6245331</v>
      </c>
    </row>
    <row r="15" spans="1:3" ht="15" customHeight="1">
      <c r="A15" s="80" t="s">
        <v>44</v>
      </c>
      <c r="B15" s="35">
        <v>-2637986.80999</v>
      </c>
      <c r="C15" s="35">
        <v>-2431074</v>
      </c>
    </row>
    <row r="16" spans="1:5" ht="14.25" customHeight="1">
      <c r="A16" s="80" t="s">
        <v>62</v>
      </c>
      <c r="B16" s="35">
        <v>0</v>
      </c>
      <c r="C16" s="35">
        <v>0</v>
      </c>
      <c r="E16" s="45"/>
    </row>
    <row r="17" spans="1:3" ht="13.5" customHeight="1">
      <c r="A17" s="80" t="s">
        <v>45</v>
      </c>
      <c r="B17" s="35">
        <v>-153493.999</v>
      </c>
      <c r="C17" s="35">
        <v>-278080</v>
      </c>
    </row>
    <row r="18" spans="1:3" ht="14.25">
      <c r="A18" s="80" t="s">
        <v>46</v>
      </c>
      <c r="B18" s="35">
        <v>-1985105.40117</v>
      </c>
      <c r="C18" s="35">
        <v>-2244054</v>
      </c>
    </row>
    <row r="19" spans="1:3" ht="15" customHeight="1">
      <c r="A19" s="80" t="s">
        <v>47</v>
      </c>
      <c r="B19" s="35">
        <v>-47762.53381</v>
      </c>
      <c r="C19" s="35">
        <v>-341763</v>
      </c>
    </row>
    <row r="20" spans="1:5" ht="15" customHeight="1">
      <c r="A20" s="79" t="s">
        <v>48</v>
      </c>
      <c r="B20" s="37">
        <f>B10+B13</f>
        <v>1677547.957460001</v>
      </c>
      <c r="C20" s="37">
        <v>1489469</v>
      </c>
      <c r="E20" s="26"/>
    </row>
    <row r="21" spans="1:3" ht="16.5" customHeight="1">
      <c r="A21" s="78" t="s">
        <v>49</v>
      </c>
      <c r="B21" s="37"/>
      <c r="C21" s="37"/>
    </row>
    <row r="22" spans="1:3" ht="15" customHeight="1">
      <c r="A22" s="80" t="s">
        <v>50</v>
      </c>
      <c r="B22" s="38">
        <v>17302</v>
      </c>
      <c r="C22" s="38">
        <v>38327</v>
      </c>
    </row>
    <row r="23" spans="1:3" ht="15" customHeight="1">
      <c r="A23" s="80" t="s">
        <v>51</v>
      </c>
      <c r="B23" s="38">
        <v>0</v>
      </c>
      <c r="C23" s="38"/>
    </row>
    <row r="24" spans="1:3" ht="15.75" customHeight="1">
      <c r="A24" s="80" t="s">
        <v>52</v>
      </c>
      <c r="B24" s="38">
        <v>-884417</v>
      </c>
      <c r="C24" s="38">
        <v>-1042611</v>
      </c>
    </row>
    <row r="25" spans="1:3" ht="15.75" customHeight="1">
      <c r="A25" s="80" t="s">
        <v>53</v>
      </c>
      <c r="B25" s="38">
        <v>-65212</v>
      </c>
      <c r="C25" s="38">
        <v>-37819</v>
      </c>
    </row>
    <row r="26" spans="1:3" ht="17.25" customHeight="1">
      <c r="A26" s="80" t="s">
        <v>54</v>
      </c>
      <c r="B26" s="38">
        <v>-800348</v>
      </c>
      <c r="C26" s="38">
        <v>-287806</v>
      </c>
    </row>
    <row r="27" spans="1:3" ht="17.25" customHeight="1">
      <c r="A27" s="80" t="s">
        <v>47</v>
      </c>
      <c r="B27" s="38">
        <v>-200000</v>
      </c>
      <c r="C27" s="37"/>
    </row>
    <row r="28" spans="1:3" ht="24" customHeight="1">
      <c r="A28" s="79" t="s">
        <v>55</v>
      </c>
      <c r="B28" s="39">
        <f>SUM(B22:B27)</f>
        <v>-1932675</v>
      </c>
      <c r="C28" s="39">
        <f>SUM(C22:C27)</f>
        <v>-1329909</v>
      </c>
    </row>
    <row r="29" spans="1:3" ht="15" customHeight="1">
      <c r="A29" s="78" t="s">
        <v>56</v>
      </c>
      <c r="B29" s="37"/>
      <c r="C29" s="35"/>
    </row>
    <row r="30" spans="1:3" ht="14.25" customHeight="1">
      <c r="A30" s="33" t="s">
        <v>101</v>
      </c>
      <c r="B30" s="38">
        <v>0</v>
      </c>
      <c r="C30" s="38">
        <v>0</v>
      </c>
    </row>
    <row r="31" spans="1:3" ht="13.5" customHeight="1">
      <c r="A31" s="80" t="s">
        <v>41</v>
      </c>
      <c r="B31" s="38">
        <v>701</v>
      </c>
      <c r="C31" s="38">
        <v>480</v>
      </c>
    </row>
    <row r="32" spans="1:3" ht="15" customHeight="1">
      <c r="A32" s="80" t="s">
        <v>102</v>
      </c>
      <c r="B32" s="38">
        <v>0</v>
      </c>
      <c r="C32" s="38">
        <v>0</v>
      </c>
    </row>
    <row r="33" spans="1:3" ht="15" customHeight="1">
      <c r="A33" s="80" t="s">
        <v>57</v>
      </c>
      <c r="B33" s="38">
        <v>0</v>
      </c>
      <c r="C33" s="38">
        <v>-250000</v>
      </c>
    </row>
    <row r="34" spans="1:3" ht="15" customHeight="1">
      <c r="A34" s="80" t="s">
        <v>47</v>
      </c>
      <c r="B34" s="38">
        <v>0</v>
      </c>
      <c r="C34" s="38">
        <v>0</v>
      </c>
    </row>
    <row r="35" spans="1:3" ht="14.25">
      <c r="A35" s="79" t="s">
        <v>58</v>
      </c>
      <c r="B35" s="37">
        <f>SUM(B31:B34)</f>
        <v>701</v>
      </c>
      <c r="C35" s="37">
        <f>SUM(C30:C34)</f>
        <v>-249520</v>
      </c>
    </row>
    <row r="36" spans="1:3" ht="15" customHeight="1">
      <c r="A36" s="61" t="s">
        <v>59</v>
      </c>
      <c r="B36" s="37">
        <f>B20+B28+B35</f>
        <v>-254426.0425399989</v>
      </c>
      <c r="C36" s="37">
        <f>C20+C28+C35</f>
        <v>-89960</v>
      </c>
    </row>
    <row r="37" spans="1:3" ht="24" customHeight="1">
      <c r="A37" s="33" t="s">
        <v>60</v>
      </c>
      <c r="B37" s="37">
        <v>-14643.7585</v>
      </c>
      <c r="C37" s="37">
        <v>-10693</v>
      </c>
    </row>
    <row r="38" spans="1:5" ht="16.5" customHeight="1">
      <c r="A38" s="61" t="s">
        <v>72</v>
      </c>
      <c r="B38" s="81">
        <v>668564.79609</v>
      </c>
      <c r="C38" s="37">
        <v>870403</v>
      </c>
      <c r="E38" s="26"/>
    </row>
    <row r="39" spans="1:3" ht="28.5" customHeight="1">
      <c r="A39" s="61" t="s">
        <v>103</v>
      </c>
      <c r="B39" s="37">
        <f>SUM(B36:B38)</f>
        <v>399494.9950500011</v>
      </c>
      <c r="C39" s="65">
        <f>SUM(C36:C38)</f>
        <v>769750</v>
      </c>
    </row>
    <row r="40" spans="1:4" ht="14.25">
      <c r="A40" s="7"/>
      <c r="B40" s="12"/>
      <c r="C40" s="13"/>
      <c r="D40" s="26"/>
    </row>
    <row r="41" spans="1:3" ht="14.25">
      <c r="A41" s="7"/>
      <c r="B41" s="7"/>
      <c r="C41" s="10"/>
    </row>
    <row r="42" spans="1:3" ht="14.25">
      <c r="A42" t="s">
        <v>119</v>
      </c>
      <c r="B42" s="5"/>
      <c r="C42" s="5" t="s">
        <v>83</v>
      </c>
    </row>
    <row r="44" spans="1:3" ht="14.25">
      <c r="A44" t="s">
        <v>88</v>
      </c>
      <c r="C44" t="s">
        <v>110</v>
      </c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3">
      <selection activeCell="A1" sqref="A1:G29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4.25">
      <c r="A1" s="36" t="s">
        <v>82</v>
      </c>
      <c r="B1" s="5"/>
      <c r="C1" s="5"/>
      <c r="D1" s="5"/>
      <c r="E1" s="5"/>
      <c r="F1" s="5"/>
    </row>
    <row r="2" spans="1:6" ht="14.25">
      <c r="A2" s="36" t="s">
        <v>80</v>
      </c>
      <c r="B2" s="5"/>
      <c r="C2" s="5"/>
      <c r="D2" s="5"/>
      <c r="E2" s="5"/>
      <c r="F2" s="5"/>
    </row>
    <row r="3" spans="1:6" ht="14.25">
      <c r="A3" s="5"/>
      <c r="B3" s="5"/>
      <c r="C3" s="5"/>
      <c r="D3" s="5"/>
      <c r="E3" s="5"/>
      <c r="F3" s="5"/>
    </row>
    <row r="4" spans="1:6" ht="14.25">
      <c r="A4" s="83" t="s">
        <v>71</v>
      </c>
      <c r="B4" s="83"/>
      <c r="C4" s="83"/>
      <c r="D4" s="83"/>
      <c r="E4" s="84"/>
      <c r="F4" s="84"/>
    </row>
    <row r="5" spans="1:6" ht="14.25">
      <c r="A5" s="83" t="s">
        <v>116</v>
      </c>
      <c r="B5" s="83"/>
      <c r="C5" s="83"/>
      <c r="D5" s="83"/>
      <c r="E5" s="84"/>
      <c r="F5" s="84"/>
    </row>
    <row r="6" spans="1:6" ht="14.25">
      <c r="A6" s="14"/>
      <c r="B6" s="14"/>
      <c r="C6" s="14"/>
      <c r="D6" s="14"/>
      <c r="E6" s="15"/>
      <c r="F6" s="5" t="s">
        <v>29</v>
      </c>
    </row>
    <row r="7" spans="1:7" ht="68.25">
      <c r="A7" s="24"/>
      <c r="B7" s="25" t="s">
        <v>63</v>
      </c>
      <c r="C7" s="25" t="s">
        <v>64</v>
      </c>
      <c r="D7" s="25" t="s">
        <v>65</v>
      </c>
      <c r="E7" s="25" t="s">
        <v>74</v>
      </c>
      <c r="F7" s="25" t="s">
        <v>19</v>
      </c>
      <c r="G7" s="25" t="s">
        <v>66</v>
      </c>
    </row>
    <row r="8" spans="1:7" ht="15" customHeight="1">
      <c r="A8" s="73" t="s">
        <v>67</v>
      </c>
      <c r="B8" s="74">
        <f aca="true" t="shared" si="0" ref="B8:G8">B21</f>
        <v>19208515</v>
      </c>
      <c r="C8" s="74">
        <f t="shared" si="0"/>
        <v>0</v>
      </c>
      <c r="D8" s="74">
        <f t="shared" si="0"/>
        <v>-6333617</v>
      </c>
      <c r="E8" s="74">
        <f t="shared" si="0"/>
        <v>0</v>
      </c>
      <c r="F8" s="74">
        <f t="shared" si="0"/>
        <v>32295</v>
      </c>
      <c r="G8" s="74">
        <f t="shared" si="0"/>
        <v>12907193</v>
      </c>
    </row>
    <row r="9" spans="1:7" ht="12.75" customHeight="1">
      <c r="A9" s="75" t="s">
        <v>104</v>
      </c>
      <c r="B9" s="74"/>
      <c r="C9" s="74"/>
      <c r="D9" s="74">
        <v>-13310</v>
      </c>
      <c r="E9" s="74"/>
      <c r="F9" s="74"/>
      <c r="G9" s="74">
        <f>SUM(B9:F9)</f>
        <v>-13310</v>
      </c>
    </row>
    <row r="10" spans="1:7" ht="13.5" customHeight="1">
      <c r="A10" s="73" t="s">
        <v>105</v>
      </c>
      <c r="B10" s="74">
        <f aca="true" t="shared" si="1" ref="B10:G10">B8+B9</f>
        <v>19208515</v>
      </c>
      <c r="C10" s="74">
        <f t="shared" si="1"/>
        <v>0</v>
      </c>
      <c r="D10" s="74">
        <f t="shared" si="1"/>
        <v>-6346927</v>
      </c>
      <c r="E10" s="74">
        <f t="shared" si="1"/>
        <v>0</v>
      </c>
      <c r="F10" s="74">
        <f t="shared" si="1"/>
        <v>32295</v>
      </c>
      <c r="G10" s="74">
        <f t="shared" si="1"/>
        <v>12893883</v>
      </c>
    </row>
    <row r="11" spans="1:8" ht="15" customHeight="1">
      <c r="A11" s="75" t="s">
        <v>68</v>
      </c>
      <c r="B11" s="76">
        <v>0</v>
      </c>
      <c r="C11" s="76"/>
      <c r="D11" s="77">
        <v>774350.9034900022</v>
      </c>
      <c r="E11" s="77"/>
      <c r="F11" s="77"/>
      <c r="G11" s="74">
        <f>SUM(B11:F11)</f>
        <v>774350.9034900022</v>
      </c>
      <c r="H11" s="26"/>
    </row>
    <row r="12" spans="1:7" ht="14.25" customHeight="1">
      <c r="A12" s="75" t="s">
        <v>69</v>
      </c>
      <c r="B12" s="76"/>
      <c r="C12" s="76"/>
      <c r="D12" s="76">
        <v>62</v>
      </c>
      <c r="E12" s="76"/>
      <c r="F12" s="76">
        <v>-62</v>
      </c>
      <c r="G12" s="74">
        <f>SUM(B12:F12)</f>
        <v>0</v>
      </c>
    </row>
    <row r="13" spans="1:7" ht="15.75" customHeight="1">
      <c r="A13" s="75" t="s">
        <v>81</v>
      </c>
      <c r="B13" s="76"/>
      <c r="C13" s="76"/>
      <c r="D13" s="77"/>
      <c r="E13" s="77"/>
      <c r="F13" s="77"/>
      <c r="G13" s="74">
        <v>0</v>
      </c>
    </row>
    <row r="14" spans="1:8" ht="15.75" customHeight="1">
      <c r="A14" s="73" t="s">
        <v>117</v>
      </c>
      <c r="B14" s="74">
        <f aca="true" t="shared" si="2" ref="B14:G14">SUM(B10:B13)</f>
        <v>19208515</v>
      </c>
      <c r="C14" s="74">
        <f t="shared" si="2"/>
        <v>0</v>
      </c>
      <c r="D14" s="74">
        <f>SUM(D10:D13)</f>
        <v>-5572514.096509998</v>
      </c>
      <c r="E14" s="74">
        <f t="shared" si="2"/>
        <v>0</v>
      </c>
      <c r="F14" s="74">
        <f t="shared" si="2"/>
        <v>32233</v>
      </c>
      <c r="G14" s="74">
        <f t="shared" si="2"/>
        <v>13668233.903490001</v>
      </c>
      <c r="H14" s="26"/>
    </row>
    <row r="15" spans="1:7" ht="15.75" customHeight="1">
      <c r="A15" s="73" t="s">
        <v>70</v>
      </c>
      <c r="B15" s="74">
        <v>19208515</v>
      </c>
      <c r="C15" s="74">
        <v>0</v>
      </c>
      <c r="D15" s="74">
        <v>-6924830</v>
      </c>
      <c r="E15" s="74">
        <v>0</v>
      </c>
      <c r="F15" s="74">
        <v>47846</v>
      </c>
      <c r="G15" s="74">
        <f>SUM(B15:F15)</f>
        <v>12331531</v>
      </c>
    </row>
    <row r="16" spans="1:7" ht="15.75" customHeight="1">
      <c r="A16" s="75" t="s">
        <v>104</v>
      </c>
      <c r="B16" s="74"/>
      <c r="C16" s="74"/>
      <c r="D16" s="74">
        <v>58513</v>
      </c>
      <c r="E16" s="74"/>
      <c r="F16" s="74"/>
      <c r="G16" s="74">
        <f>SUM(B16:F16)</f>
        <v>58513</v>
      </c>
    </row>
    <row r="17" spans="1:7" ht="15.75" customHeight="1">
      <c r="A17" s="73" t="s">
        <v>105</v>
      </c>
      <c r="B17" s="74">
        <f aca="true" t="shared" si="3" ref="B17:G17">B15+B16</f>
        <v>19208515</v>
      </c>
      <c r="C17" s="74">
        <f t="shared" si="3"/>
        <v>0</v>
      </c>
      <c r="D17" s="74">
        <f t="shared" si="3"/>
        <v>-6866317</v>
      </c>
      <c r="E17" s="74">
        <f t="shared" si="3"/>
        <v>0</v>
      </c>
      <c r="F17" s="74">
        <f t="shared" si="3"/>
        <v>47846</v>
      </c>
      <c r="G17" s="74">
        <f t="shared" si="3"/>
        <v>12390044</v>
      </c>
    </row>
    <row r="18" spans="1:8" ht="15.75" customHeight="1">
      <c r="A18" s="75" t="s">
        <v>68</v>
      </c>
      <c r="B18" s="76">
        <v>0</v>
      </c>
      <c r="C18" s="76"/>
      <c r="D18" s="77">
        <v>767149</v>
      </c>
      <c r="E18" s="77"/>
      <c r="F18" s="77">
        <v>0</v>
      </c>
      <c r="G18" s="74">
        <f>SUM(B18:F18)</f>
        <v>767149</v>
      </c>
      <c r="H18" s="26"/>
    </row>
    <row r="19" spans="1:7" ht="13.5" customHeight="1">
      <c r="A19" s="75" t="s">
        <v>69</v>
      </c>
      <c r="B19" s="76"/>
      <c r="C19" s="76"/>
      <c r="D19" s="77">
        <v>15551</v>
      </c>
      <c r="E19" s="77"/>
      <c r="F19" s="77">
        <v>-15551</v>
      </c>
      <c r="G19" s="74">
        <f>SUM(B19:F19)</f>
        <v>0</v>
      </c>
    </row>
    <row r="20" spans="1:7" ht="24" customHeight="1">
      <c r="A20" s="75" t="s">
        <v>81</v>
      </c>
      <c r="B20" s="76"/>
      <c r="C20" s="76"/>
      <c r="D20" s="76">
        <v>-250000</v>
      </c>
      <c r="E20" s="76"/>
      <c r="F20" s="76"/>
      <c r="G20" s="74">
        <f>SUM(B20:F20)</f>
        <v>-250000</v>
      </c>
    </row>
    <row r="21" spans="1:8" ht="12.75" customHeight="1">
      <c r="A21" s="73" t="s">
        <v>111</v>
      </c>
      <c r="B21" s="74">
        <f aca="true" t="shared" si="4" ref="B21:G21">SUM(B17:B20)</f>
        <v>19208515</v>
      </c>
      <c r="C21" s="74">
        <f t="shared" si="4"/>
        <v>0</v>
      </c>
      <c r="D21" s="74">
        <f t="shared" si="4"/>
        <v>-6333617</v>
      </c>
      <c r="E21" s="74">
        <f t="shared" si="4"/>
        <v>0</v>
      </c>
      <c r="F21" s="74">
        <f t="shared" si="4"/>
        <v>32295</v>
      </c>
      <c r="G21" s="74">
        <f t="shared" si="4"/>
        <v>12907193</v>
      </c>
      <c r="H21" s="26"/>
    </row>
    <row r="22" spans="1:7" ht="12.75" customHeight="1">
      <c r="A22" s="41"/>
      <c r="B22" s="42"/>
      <c r="C22" s="42"/>
      <c r="D22" s="42"/>
      <c r="E22" s="42"/>
      <c r="F22" s="42"/>
      <c r="G22" s="42"/>
    </row>
    <row r="23" spans="1:7" ht="14.25" hidden="1">
      <c r="A23" s="43"/>
      <c r="B23" s="44"/>
      <c r="C23" s="44"/>
      <c r="D23" s="44"/>
      <c r="E23" s="42"/>
      <c r="F23" s="42"/>
      <c r="G23" s="42"/>
    </row>
    <row r="25" spans="1:4" ht="14.25">
      <c r="A25" t="s">
        <v>119</v>
      </c>
      <c r="D25" t="s">
        <v>87</v>
      </c>
    </row>
    <row r="27" spans="1:4" ht="14.25">
      <c r="A27" t="s">
        <v>88</v>
      </c>
      <c r="D27" t="s">
        <v>110</v>
      </c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2022-11-14T08:46:42Z</cp:lastPrinted>
  <dcterms:created xsi:type="dcterms:W3CDTF">2015-06-10T04:34:29Z</dcterms:created>
  <dcterms:modified xsi:type="dcterms:W3CDTF">2022-11-14T08:57:49Z</dcterms:modified>
  <cp:category/>
  <cp:version/>
  <cp:contentType/>
  <cp:contentStatus/>
</cp:coreProperties>
</file>