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\Documents\АлматыТемир\Главбух\ФинОтчеты\2016\"/>
    </mc:Choice>
  </mc:AlternateContent>
  <bookViews>
    <workbookView xWindow="0" yWindow="0" windowWidth="20490" windowHeight="8445" activeTab="1"/>
  </bookViews>
  <sheets>
    <sheet name="Ф1" sheetId="1" r:id="rId1"/>
    <sheet name="Ф2" sheetId="2" r:id="rId2"/>
    <sheet name="Ф3" sheetId="3" r:id="rId3"/>
    <sheet name="Ф4" sheetId="4" r:id="rId4"/>
  </sheets>
  <calcPr calcId="152511"/>
</workbook>
</file>

<file path=xl/calcChain.xml><?xml version="1.0" encoding="utf-8"?>
<calcChain xmlns="http://schemas.openxmlformats.org/spreadsheetml/2006/main">
  <c r="B42" i="4" l="1"/>
  <c r="D16" i="3" l="1"/>
  <c r="C16" i="3"/>
  <c r="C44" i="4" l="1"/>
  <c r="B10" i="4" l="1"/>
  <c r="C28" i="4"/>
  <c r="B37" i="4"/>
  <c r="B15" i="4"/>
  <c r="B34" i="4"/>
  <c r="B23" i="4" l="1"/>
  <c r="B44" i="4" s="1"/>
  <c r="B47" i="4" s="1"/>
  <c r="C47" i="4"/>
  <c r="C15" i="4"/>
  <c r="C10" i="4"/>
  <c r="D12" i="2"/>
  <c r="C12" i="2"/>
  <c r="C31" i="1"/>
  <c r="C39" i="1"/>
  <c r="C21" i="1"/>
  <c r="C15" i="1"/>
  <c r="D40" i="1"/>
  <c r="D39" i="1"/>
  <c r="D35" i="1"/>
  <c r="D31" i="1"/>
  <c r="D22" i="1"/>
  <c r="D21" i="1"/>
  <c r="D15" i="1"/>
  <c r="C22" i="1" l="1"/>
  <c r="C23" i="4"/>
  <c r="C40" i="1"/>
</calcChain>
</file>

<file path=xl/sharedStrings.xml><?xml version="1.0" encoding="utf-8"?>
<sst xmlns="http://schemas.openxmlformats.org/spreadsheetml/2006/main" count="165" uniqueCount="119">
  <si>
    <t>ОТЧЕТ О ФИНАНСОВОМ ПОЛОЖЕНИИ</t>
  </si>
  <si>
    <t>(тыс. тенге)</t>
  </si>
  <si>
    <t>АКТИВЫ</t>
  </si>
  <si>
    <t>Примечания</t>
  </si>
  <si>
    <t>I. Краткосрочные активы</t>
  </si>
  <si>
    <t>Денежные средства</t>
  </si>
  <si>
    <t>Вклады</t>
  </si>
  <si>
    <t>-</t>
  </si>
  <si>
    <t>Краткосрочная торговая и прочая дебиторская задолженность</t>
  </si>
  <si>
    <t>Корпоративный подоходный налог</t>
  </si>
  <si>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</si>
  <si>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</si>
  <si>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</si>
  <si>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</si>
  <si>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Инвестиционное имущество</t>
  </si>
  <si>
    <t>Основные средства</t>
  </si>
  <si>
    <t>Нематериальные активы</t>
  </si>
  <si>
    <t>Незавершенное строительство</t>
  </si>
  <si>
    <t>Итого долгосрочных активов</t>
  </si>
  <si>
    <t>Баланс</t>
  </si>
  <si>
    <t>ОБЯЗАТЕЛЬСТВА</t>
  </si>
  <si>
    <t>III. Краткосрочные обязательства</t>
  </si>
  <si>
    <t>Займы</t>
  </si>
  <si>
    <t>Финансовые обязательства</t>
  </si>
  <si>
    <t>Краткосрочная торговая и прочая  кредиторская задолженность</t>
  </si>
  <si>
    <t>Вознаграждения работникам</t>
  </si>
  <si>
    <t>Обязательства по налогам</t>
  </si>
  <si>
    <t>Итого краткосрочных обязательств</t>
  </si>
  <si>
    <t>IV. Долгосрочные обязательства</t>
  </si>
  <si>
    <t>Купонные облигации</t>
  </si>
  <si>
    <t>Итого долгосрочных обязательств</t>
  </si>
  <si>
    <t>V. Капитал</t>
  </si>
  <si>
    <t>Акционерный капитал</t>
  </si>
  <si>
    <t>Нераспределенная прибыль (убыток)</t>
  </si>
  <si>
    <t>Итого капитал</t>
  </si>
  <si>
    <t>Балансовая стоимость простой акции (тенге)</t>
  </si>
  <si>
    <t>Балансовая стоимость привилегированной  акции (тенге)</t>
  </si>
  <si>
    <t>ОТЧЕТ О ПРИБЫЛИ ИЛИ УБЫТКЕ И ПРОЧЕМ СОВОКУПНОМ ДОХОДЕ</t>
  </si>
  <si>
    <t>2015 г</t>
  </si>
  <si>
    <t>Выручка</t>
  </si>
  <si>
    <t>Себестоимость реализованных товаров и услуг</t>
  </si>
  <si>
    <t xml:space="preserve">Валовая прибыль </t>
  </si>
  <si>
    <t>Административные расходы</t>
  </si>
  <si>
    <t>Доходы (расходы) по финансированию</t>
  </si>
  <si>
    <t>Прочие доходы (расходы)</t>
  </si>
  <si>
    <t xml:space="preserve">Прибыль (убыток) до налогообложения </t>
  </si>
  <si>
    <t>(69 393)</t>
  </si>
  <si>
    <t>Расходы по подоходному налогу</t>
  </si>
  <si>
    <t xml:space="preserve">- </t>
  </si>
  <si>
    <t xml:space="preserve">Прибыль (убыток) после налогообложения  </t>
  </si>
  <si>
    <t xml:space="preserve">Прочий совокупный доход/убыток </t>
  </si>
  <si>
    <t>Всего совокупный доход (убыток) за год</t>
  </si>
  <si>
    <t xml:space="preserve">Прибыль (убыток) на акцию (тенге)  </t>
  </si>
  <si>
    <r>
      <t xml:space="preserve">                                 </t>
    </r>
    <r>
      <rPr>
        <sz val="11"/>
        <color theme="1"/>
        <rFont val="Times New Roman"/>
        <family val="1"/>
        <charset val="204"/>
      </rPr>
      <t>(тыс. тенге)</t>
    </r>
  </si>
  <si>
    <t>ОТЧЕТ ОБ ИЗМЕНЕНИЯХ В КАПИТАЛЕ</t>
  </si>
  <si>
    <t xml:space="preserve">                                                                                                                        </t>
  </si>
  <si>
    <t xml:space="preserve">                 </t>
  </si>
  <si>
    <t>Совокупный доход (убыток) за год</t>
  </si>
  <si>
    <t>Дивиденды начисленные</t>
  </si>
  <si>
    <t>Сальдо на 31.12.2015 г</t>
  </si>
  <si>
    <r>
      <t xml:space="preserve">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(тыс. тенге)</t>
    </r>
  </si>
  <si>
    <t>ОТЧЕТ О ДВИЖЕНИИ ДЕНЕЖНЫХ СРЕДСТВ</t>
  </si>
  <si>
    <t>(прямой метод)</t>
  </si>
  <si>
    <t>Движение денежных средств от операционной деятельности</t>
  </si>
  <si>
    <t>Поступление денежных средств, всего</t>
  </si>
  <si>
    <t xml:space="preserve">    реализация товаров, работ, услуг</t>
  </si>
  <si>
    <t xml:space="preserve">    авансы полученные</t>
  </si>
  <si>
    <t>Выбытие денежных средств, всего</t>
  </si>
  <si>
    <t xml:space="preserve">    платежи поставщикам за товары и услуги</t>
  </si>
  <si>
    <t xml:space="preserve">    авансы выданные</t>
  </si>
  <si>
    <t xml:space="preserve">    выплаты по заработной плате</t>
  </si>
  <si>
    <t xml:space="preserve">    выплата вознаграждения по займам и облигациям</t>
  </si>
  <si>
    <t xml:space="preserve">    другие платежи в бюджет</t>
  </si>
  <si>
    <t xml:space="preserve">    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</si>
  <si>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</si>
  <si>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</si>
  <si>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 xml:space="preserve">    реализация основных средств</t>
  </si>
  <si>
    <t xml:space="preserve">    приобретение основных средств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</si>
  <si>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</si>
  <si>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</si>
  <si>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 xml:space="preserve">     возврат ранее предоставленных займов </t>
  </si>
  <si>
    <t xml:space="preserve">    погашение банковских займов</t>
  </si>
  <si>
    <t xml:space="preserve">    предоставление займов акционерам</t>
  </si>
  <si>
    <t xml:space="preserve">    выплата дивидендов</t>
  </si>
  <si>
    <t xml:space="preserve">    выкуп облигаций</t>
  </si>
  <si>
    <t>Чистая сумма денежных средств от финансовой деятельности</t>
  </si>
  <si>
    <t>Чистое изменение в денежных средствах и их эквивалентах</t>
  </si>
  <si>
    <t>ДЕНЕЖНЫЕ СРЕДСТВА  на начало периода</t>
  </si>
  <si>
    <t>ДЕНЕЖНЫЕ СРЕДСТВА  на конец периода</t>
  </si>
  <si>
    <t>Касымханов К.Т.</t>
  </si>
  <si>
    <t xml:space="preserve">      </t>
  </si>
  <si>
    <t>Президент</t>
  </si>
  <si>
    <t>АО «Алматытемiр»</t>
  </si>
  <si>
    <t>Абдикеримова С.И.</t>
  </si>
  <si>
    <t xml:space="preserve"> Главный бухгалтер</t>
  </si>
  <si>
    <t>_____________________                                                                                  __________________</t>
  </si>
  <si>
    <t>_____________________                           __________________</t>
  </si>
  <si>
    <t xml:space="preserve">_____________________                      </t>
  </si>
  <si>
    <t xml:space="preserve"> 31.12.2015 г</t>
  </si>
  <si>
    <t>Сальдо на 01.01.2015 г</t>
  </si>
  <si>
    <t>Сальдо на 01.01.2016 г</t>
  </si>
  <si>
    <t>(598)</t>
  </si>
  <si>
    <t>2016 г</t>
  </si>
  <si>
    <t xml:space="preserve">    прочие поступления</t>
  </si>
  <si>
    <t xml:space="preserve">    вклады</t>
  </si>
  <si>
    <t xml:space="preserve">    предоставление, возврат займов</t>
  </si>
  <si>
    <t>по состоянию на 30 сентября 2016 год</t>
  </si>
  <si>
    <t>30.09.2016 г</t>
  </si>
  <si>
    <t>за год, закончившийся 30 сентября 2016 год</t>
  </si>
  <si>
    <t>(54 631)</t>
  </si>
  <si>
    <t>(13 713)</t>
  </si>
  <si>
    <t>Сальдо на 30.09.2016 г</t>
  </si>
  <si>
    <t>(18 514)</t>
  </si>
  <si>
    <t>2 575</t>
  </si>
  <si>
    <t xml:space="preserve">     получение займов</t>
  </si>
  <si>
    <t>(2,48)</t>
  </si>
  <si>
    <t>0,45</t>
  </si>
  <si>
    <t>(101 571)</t>
  </si>
  <si>
    <t>(1 601)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</si>
</sst>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" xfId="0" applyBorder="1"/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opLeftCell="A22" workbookViewId="0">
      <selection activeCell="F43" sqref="F43"/>
    </sheetView>
  </sheetViews>
  <sheetFormatPr defaultRowHeight="15" x14ac:dyDescent="0.25"/>
  <cols>
    <col min="1" max="1" width="58.7109375" style="3" customWidth="1"/>
    <col min="2" max="2" width="14.5703125" style="3" customWidth="1"/>
    <col min="3" max="4" width="14.85546875" style="3" customWidth="1"/>
    <col min="5" max="16384" width="9.140625" style="3"/>
  </cols>
  <sheetData>
    <row r="1" spans="1:4" ht="15.75" x14ac:dyDescent="0.25">
      <c r="A1" s="36" t="s">
        <v>92</v>
      </c>
    </row>
    <row r="3" spans="1:4" x14ac:dyDescent="0.25">
      <c r="A3" s="52" t="s">
        <v>0</v>
      </c>
      <c r="B3" s="52"/>
      <c r="C3" s="52"/>
      <c r="D3" s="52"/>
    </row>
    <row r="4" spans="1:4" x14ac:dyDescent="0.25">
      <c r="A4" s="52" t="s">
        <v>106</v>
      </c>
      <c r="B4" s="52"/>
      <c r="C4" s="52"/>
      <c r="D4" s="52"/>
    </row>
    <row r="5" spans="1:4" x14ac:dyDescent="0.25">
      <c r="A5" s="4"/>
      <c r="B5" s="2"/>
      <c r="C5" s="2"/>
      <c r="D5" s="2"/>
    </row>
    <row r="6" spans="1:4" x14ac:dyDescent="0.25">
      <c r="B6" s="2"/>
      <c r="C6" s="2"/>
      <c r="D6" s="5" t="s">
        <v>1</v>
      </c>
    </row>
    <row r="7" spans="1:4" x14ac:dyDescent="0.25">
      <c r="A7" s="6" t="s">
        <v>2</v>
      </c>
      <c r="B7" s="7" t="s">
        <v>3</v>
      </c>
      <c r="C7" s="8" t="s">
        <v>107</v>
      </c>
      <c r="D7" s="8" t="s">
        <v>98</v>
      </c>
    </row>
    <row r="8" spans="1:4" x14ac:dyDescent="0.25">
      <c r="A8" s="6" t="s">
        <v>4</v>
      </c>
      <c r="B8" s="9"/>
      <c r="C8" s="5"/>
      <c r="D8" s="5"/>
    </row>
    <row r="9" spans="1:4" x14ac:dyDescent="0.25">
      <c r="A9" s="4" t="s">
        <v>5</v>
      </c>
      <c r="B9" s="9">
        <v>4</v>
      </c>
      <c r="C9" s="10">
        <v>7713</v>
      </c>
      <c r="D9" s="10">
        <v>3201</v>
      </c>
    </row>
    <row r="10" spans="1:4" x14ac:dyDescent="0.25">
      <c r="A10" s="4" t="s">
        <v>6</v>
      </c>
      <c r="B10" s="9">
        <v>5</v>
      </c>
      <c r="C10" s="10"/>
      <c r="D10" s="10">
        <v>10000</v>
      </c>
    </row>
    <row r="11" spans="1:4" x14ac:dyDescent="0.25">
      <c r="A11" s="4" t="s">
        <v>8</v>
      </c>
      <c r="B11" s="9">
        <v>6</v>
      </c>
      <c r="C11" s="10">
        <v>40903</v>
      </c>
      <c r="D11" s="10">
        <v>57883</v>
      </c>
    </row>
    <row r="12" spans="1:4" x14ac:dyDescent="0.25">
      <c r="A12" s="4" t="s">
        <v>9</v>
      </c>
      <c r="B12" s="9"/>
      <c r="C12" s="5">
        <v>150</v>
      </c>
      <c r="D12" s="5">
        <v>150</v>
      </c>
    </row>
    <row r="13" spans="1:4" x14ac:dyDescent="0.25">
      <c r="A13" s="4" t="s">
        <v>10</v>
      </c>
      <c r="B13" s="9">
        <v>7</v>
      </c>
      <c r="C13" s="10">
        <v>10899</v>
      </c>
      <c r="D13" s="10">
        <v>1060</v>
      </c>
    </row>
    <row r="14" spans="1:4" x14ac:dyDescent="0.25">
      <c r="A14" s="4" t="s">
        <v>11</v>
      </c>
      <c r="B14" s="9">
        <v>8</v>
      </c>
      <c r="C14" s="10">
        <v>4295</v>
      </c>
      <c r="D14" s="10">
        <v>8477</v>
      </c>
    </row>
    <row r="15" spans="1:4" x14ac:dyDescent="0.25">
      <c r="A15" s="6" t="s">
        <v>12</v>
      </c>
      <c r="B15" s="9"/>
      <c r="C15" s="49">
        <f>SUM(C9:C14)</f>
        <v>63960</v>
      </c>
      <c r="D15" s="49">
        <f>SUM(D9:D14)</f>
        <v>80771</v>
      </c>
    </row>
    <row r="16" spans="1:4" x14ac:dyDescent="0.25">
      <c r="A16" s="6" t="s">
        <v>13</v>
      </c>
      <c r="B16" s="9"/>
      <c r="C16" s="5"/>
      <c r="D16" s="5"/>
    </row>
    <row r="17" spans="1:4" x14ac:dyDescent="0.25">
      <c r="A17" s="4" t="s">
        <v>14</v>
      </c>
      <c r="B17" s="9">
        <v>9</v>
      </c>
      <c r="C17" s="10">
        <v>1911590</v>
      </c>
      <c r="D17" s="10">
        <v>1926869</v>
      </c>
    </row>
    <row r="18" spans="1:4" x14ac:dyDescent="0.25">
      <c r="A18" s="4" t="s">
        <v>15</v>
      </c>
      <c r="B18" s="9">
        <v>10</v>
      </c>
      <c r="C18" s="10">
        <v>672594</v>
      </c>
      <c r="D18" s="10">
        <v>682993</v>
      </c>
    </row>
    <row r="19" spans="1:4" x14ac:dyDescent="0.25">
      <c r="A19" s="4" t="s">
        <v>16</v>
      </c>
      <c r="B19" s="9">
        <v>11</v>
      </c>
      <c r="C19" s="5">
        <v>18</v>
      </c>
      <c r="D19" s="5">
        <v>27</v>
      </c>
    </row>
    <row r="20" spans="1:4" x14ac:dyDescent="0.25">
      <c r="A20" s="4" t="s">
        <v>17</v>
      </c>
      <c r="B20" s="9">
        <v>12</v>
      </c>
      <c r="C20" s="10">
        <v>74193</v>
      </c>
      <c r="D20" s="10">
        <v>71379</v>
      </c>
    </row>
    <row r="21" spans="1:4" x14ac:dyDescent="0.25">
      <c r="A21" s="6" t="s">
        <v>18</v>
      </c>
      <c r="B21" s="9"/>
      <c r="C21" s="49">
        <f>SUM(C17:C20)</f>
        <v>2658395</v>
      </c>
      <c r="D21" s="49">
        <f>SUM(D17:D20)</f>
        <v>2681268</v>
      </c>
    </row>
    <row r="22" spans="1:4" x14ac:dyDescent="0.25">
      <c r="A22" s="6" t="s">
        <v>19</v>
      </c>
      <c r="B22" s="9"/>
      <c r="C22" s="49">
        <f>C15+C21</f>
        <v>2722355</v>
      </c>
      <c r="D22" s="49">
        <f>D15+D21</f>
        <v>2762039</v>
      </c>
    </row>
    <row r="23" spans="1:4" x14ac:dyDescent="0.25">
      <c r="A23" s="6"/>
      <c r="B23" s="9"/>
      <c r="C23" s="5"/>
      <c r="D23" s="5"/>
    </row>
    <row r="24" spans="1:4" x14ac:dyDescent="0.25">
      <c r="A24" s="6" t="s">
        <v>20</v>
      </c>
      <c r="B24" s="9"/>
      <c r="C24" s="5"/>
      <c r="D24" s="5"/>
    </row>
    <row r="25" spans="1:4" x14ac:dyDescent="0.25">
      <c r="A25" s="6" t="s">
        <v>21</v>
      </c>
      <c r="B25" s="9"/>
      <c r="C25" s="5"/>
      <c r="D25" s="5"/>
    </row>
    <row r="26" spans="1:4" x14ac:dyDescent="0.25">
      <c r="A26" s="4" t="s">
        <v>22</v>
      </c>
      <c r="B26" s="9">
        <v>13</v>
      </c>
      <c r="C26" s="10">
        <v>17500</v>
      </c>
      <c r="D26" s="10">
        <v>42000</v>
      </c>
    </row>
    <row r="27" spans="1:4" x14ac:dyDescent="0.25">
      <c r="A27" s="4" t="s">
        <v>23</v>
      </c>
      <c r="B27" s="9">
        <v>14</v>
      </c>
      <c r="C27" s="10">
        <v>230114</v>
      </c>
      <c r="D27" s="10">
        <v>241920</v>
      </c>
    </row>
    <row r="28" spans="1:4" x14ac:dyDescent="0.25">
      <c r="A28" s="4" t="s">
        <v>24</v>
      </c>
      <c r="B28" s="9">
        <v>15</v>
      </c>
      <c r="C28" s="10">
        <v>58637</v>
      </c>
      <c r="D28" s="10">
        <v>69081</v>
      </c>
    </row>
    <row r="29" spans="1:4" x14ac:dyDescent="0.25">
      <c r="A29" s="4" t="s">
        <v>25</v>
      </c>
      <c r="B29" s="9">
        <v>16</v>
      </c>
      <c r="C29" s="10">
        <v>7220</v>
      </c>
      <c r="D29" s="10">
        <v>4356</v>
      </c>
    </row>
    <row r="30" spans="1:4" x14ac:dyDescent="0.25">
      <c r="A30" s="4" t="s">
        <v>26</v>
      </c>
      <c r="B30" s="9">
        <v>17</v>
      </c>
      <c r="C30" s="10">
        <v>9956</v>
      </c>
      <c r="D30" s="10">
        <v>8329</v>
      </c>
    </row>
    <row r="31" spans="1:4" x14ac:dyDescent="0.25">
      <c r="A31" s="6" t="s">
        <v>27</v>
      </c>
      <c r="B31" s="9"/>
      <c r="C31" s="49">
        <f>SUM(C26:C30)</f>
        <v>323427</v>
      </c>
      <c r="D31" s="49">
        <f>SUM(D26:D30)</f>
        <v>365686</v>
      </c>
    </row>
    <row r="32" spans="1:4" x14ac:dyDescent="0.25">
      <c r="A32" s="6" t="s">
        <v>28</v>
      </c>
      <c r="B32" s="9"/>
      <c r="C32" s="5"/>
      <c r="D32" s="5"/>
    </row>
    <row r="33" spans="1:4" x14ac:dyDescent="0.25">
      <c r="A33" s="4" t="s">
        <v>22</v>
      </c>
      <c r="B33" s="9">
        <v>13</v>
      </c>
      <c r="C33" s="10">
        <v>720185</v>
      </c>
      <c r="D33" s="10">
        <v>720185</v>
      </c>
    </row>
    <row r="34" spans="1:4" x14ac:dyDescent="0.25">
      <c r="A34" s="4" t="s">
        <v>29</v>
      </c>
      <c r="B34" s="9">
        <v>18</v>
      </c>
      <c r="C34" s="10">
        <v>600373</v>
      </c>
      <c r="D34" s="10">
        <v>600373</v>
      </c>
    </row>
    <row r="35" spans="1:4" x14ac:dyDescent="0.25">
      <c r="A35" s="6" t="s">
        <v>30</v>
      </c>
      <c r="B35" s="9"/>
      <c r="C35" s="49">
        <v>1320558</v>
      </c>
      <c r="D35" s="49">
        <f>SUM(D33:D34)</f>
        <v>1320558</v>
      </c>
    </row>
    <row r="36" spans="1:4" x14ac:dyDescent="0.25">
      <c r="A36" s="6" t="s">
        <v>31</v>
      </c>
      <c r="B36" s="9"/>
      <c r="C36" s="5"/>
      <c r="D36" s="5"/>
    </row>
    <row r="37" spans="1:4" x14ac:dyDescent="0.25">
      <c r="A37" s="4" t="s">
        <v>32</v>
      </c>
      <c r="B37" s="9"/>
      <c r="C37" s="10">
        <v>141500</v>
      </c>
      <c r="D37" s="10">
        <v>141500</v>
      </c>
    </row>
    <row r="38" spans="1:4" x14ac:dyDescent="0.25">
      <c r="A38" s="4" t="s">
        <v>33</v>
      </c>
      <c r="B38" s="9"/>
      <c r="C38" s="10">
        <v>936870</v>
      </c>
      <c r="D38" s="10">
        <v>934295</v>
      </c>
    </row>
    <row r="39" spans="1:4" x14ac:dyDescent="0.25">
      <c r="A39" s="6" t="s">
        <v>34</v>
      </c>
      <c r="B39" s="9"/>
      <c r="C39" s="49">
        <f>SUM(C37:C38)</f>
        <v>1078370</v>
      </c>
      <c r="D39" s="49">
        <f>SUM(D37:D38)</f>
        <v>1075795</v>
      </c>
    </row>
    <row r="40" spans="1:4" x14ac:dyDescent="0.25">
      <c r="A40" s="6" t="s">
        <v>19</v>
      </c>
      <c r="B40" s="9"/>
      <c r="C40" s="49">
        <f>C31+C35+C39</f>
        <v>2722355</v>
      </c>
      <c r="D40" s="49">
        <f>D31+D35+D39</f>
        <v>2762039</v>
      </c>
    </row>
    <row r="41" spans="1:4" x14ac:dyDescent="0.25">
      <c r="A41" s="12" t="s">
        <v>35</v>
      </c>
      <c r="B41" s="9">
        <v>33</v>
      </c>
      <c r="C41" s="50">
        <v>186.36</v>
      </c>
      <c r="D41" s="51">
        <v>185.91</v>
      </c>
    </row>
    <row r="42" spans="1:4" x14ac:dyDescent="0.25">
      <c r="A42" s="12" t="s">
        <v>36</v>
      </c>
      <c r="B42" s="9">
        <v>33</v>
      </c>
      <c r="C42" s="51">
        <v>49.99</v>
      </c>
      <c r="D42" s="51">
        <v>49.99</v>
      </c>
    </row>
    <row r="43" spans="1:4" x14ac:dyDescent="0.25">
      <c r="A43" s="14"/>
      <c r="B43" s="2"/>
      <c r="C43" s="2"/>
      <c r="D43" s="2"/>
    </row>
    <row r="44" spans="1:4" x14ac:dyDescent="0.25">
      <c r="A44" s="15"/>
      <c r="B44" s="2"/>
      <c r="C44" s="2"/>
      <c r="D44" s="2"/>
    </row>
    <row r="45" spans="1:4" ht="15.75" x14ac:dyDescent="0.25">
      <c r="A45" s="36" t="s">
        <v>97</v>
      </c>
      <c r="B45" s="40"/>
      <c r="C45" s="2"/>
    </row>
    <row r="46" spans="1:4" ht="15.75" x14ac:dyDescent="0.25">
      <c r="A46" s="36"/>
      <c r="B46"/>
      <c r="C46" s="2"/>
    </row>
    <row r="47" spans="1:4" x14ac:dyDescent="0.25">
      <c r="A47" s="6" t="s">
        <v>89</v>
      </c>
      <c r="B47" s="39" t="s">
        <v>93</v>
      </c>
      <c r="C47" s="2"/>
    </row>
    <row r="48" spans="1:4" x14ac:dyDescent="0.25">
      <c r="A48" s="6" t="s">
        <v>91</v>
      </c>
      <c r="B48" s="38" t="s">
        <v>94</v>
      </c>
      <c r="C48" s="2"/>
    </row>
    <row r="49" spans="1:3" x14ac:dyDescent="0.25">
      <c r="A49" s="37"/>
      <c r="B49"/>
      <c r="C49" s="2"/>
    </row>
    <row r="50" spans="1:3" x14ac:dyDescent="0.25">
      <c r="A50" s="4"/>
      <c r="B50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workbookViewId="0">
      <selection activeCell="F13" sqref="F13"/>
    </sheetView>
  </sheetViews>
  <sheetFormatPr defaultRowHeight="15" x14ac:dyDescent="0.25"/>
  <cols>
    <col min="1" max="1" width="53.140625" style="2" customWidth="1"/>
    <col min="2" max="2" width="14.85546875" style="2" customWidth="1"/>
    <col min="3" max="4" width="14" style="2" customWidth="1"/>
    <col min="5" max="16384" width="9.140625" style="2"/>
  </cols>
  <sheetData>
    <row r="1" spans="1:4" ht="15.75" x14ac:dyDescent="0.25">
      <c r="A1" s="36" t="s">
        <v>92</v>
      </c>
    </row>
    <row r="3" spans="1:4" x14ac:dyDescent="0.25">
      <c r="A3" s="52" t="s">
        <v>37</v>
      </c>
      <c r="B3" s="52"/>
      <c r="C3" s="52"/>
      <c r="D3" s="52"/>
    </row>
    <row r="4" spans="1:4" x14ac:dyDescent="0.25">
      <c r="A4" s="52" t="s">
        <v>108</v>
      </c>
      <c r="B4" s="52"/>
      <c r="C4" s="52"/>
      <c r="D4" s="52"/>
    </row>
    <row r="5" spans="1:4" x14ac:dyDescent="0.25">
      <c r="A5" s="4"/>
    </row>
    <row r="6" spans="1:4" x14ac:dyDescent="0.25">
      <c r="A6" s="4"/>
    </row>
    <row r="7" spans="1:4" x14ac:dyDescent="0.25">
      <c r="D7" s="13" t="s">
        <v>53</v>
      </c>
    </row>
    <row r="8" spans="1:4" x14ac:dyDescent="0.25">
      <c r="A8" s="52"/>
      <c r="B8" s="52" t="s">
        <v>3</v>
      </c>
      <c r="C8" s="53">
        <v>2016</v>
      </c>
      <c r="D8" s="53">
        <v>2015</v>
      </c>
    </row>
    <row r="9" spans="1:4" x14ac:dyDescent="0.25">
      <c r="A9" s="52"/>
      <c r="B9" s="52"/>
      <c r="C9" s="53"/>
      <c r="D9" s="53"/>
    </row>
    <row r="10" spans="1:4" x14ac:dyDescent="0.25">
      <c r="A10" s="4" t="s">
        <v>39</v>
      </c>
      <c r="B10" s="16">
        <v>20</v>
      </c>
      <c r="C10" s="10">
        <v>278536</v>
      </c>
      <c r="D10" s="10">
        <v>292677</v>
      </c>
    </row>
    <row r="11" spans="1:4" x14ac:dyDescent="0.25">
      <c r="A11" s="4" t="s">
        <v>40</v>
      </c>
      <c r="B11" s="16">
        <v>21</v>
      </c>
      <c r="C11" s="10">
        <v>52702</v>
      </c>
      <c r="D11" s="10">
        <v>149779</v>
      </c>
    </row>
    <row r="12" spans="1:4" x14ac:dyDescent="0.25">
      <c r="A12" s="15" t="s">
        <v>41</v>
      </c>
      <c r="B12" s="16"/>
      <c r="C12" s="11">
        <f>C10-C11</f>
        <v>225834</v>
      </c>
      <c r="D12" s="11">
        <f>D10-D11</f>
        <v>142898</v>
      </c>
    </row>
    <row r="13" spans="1:4" x14ac:dyDescent="0.25">
      <c r="A13" s="4" t="s">
        <v>42</v>
      </c>
      <c r="B13" s="16">
        <v>22</v>
      </c>
      <c r="C13" s="10">
        <v>120087</v>
      </c>
      <c r="D13" s="10">
        <v>112040</v>
      </c>
    </row>
    <row r="14" spans="1:4" x14ac:dyDescent="0.25">
      <c r="A14" s="4" t="s">
        <v>43</v>
      </c>
      <c r="B14" s="16">
        <v>23</v>
      </c>
      <c r="C14" s="41" t="s">
        <v>117</v>
      </c>
      <c r="D14" s="41" t="s">
        <v>109</v>
      </c>
    </row>
    <row r="15" spans="1:4" x14ac:dyDescent="0.25">
      <c r="A15" s="4" t="s">
        <v>44</v>
      </c>
      <c r="B15" s="16">
        <v>24</v>
      </c>
      <c r="C15" s="41" t="s">
        <v>118</v>
      </c>
      <c r="D15" s="10">
        <v>10060</v>
      </c>
    </row>
    <row r="16" spans="1:4" x14ac:dyDescent="0.25">
      <c r="A16" s="15" t="s">
        <v>45</v>
      </c>
      <c r="B16" s="16"/>
      <c r="C16" s="42" t="s">
        <v>113</v>
      </c>
      <c r="D16" s="42" t="s">
        <v>110</v>
      </c>
    </row>
    <row r="17" spans="1:4" x14ac:dyDescent="0.25">
      <c r="A17" s="14" t="s">
        <v>47</v>
      </c>
      <c r="B17" s="16"/>
      <c r="C17" s="41" t="s">
        <v>7</v>
      </c>
      <c r="D17" s="5" t="s">
        <v>48</v>
      </c>
    </row>
    <row r="18" spans="1:4" x14ac:dyDescent="0.25">
      <c r="A18" s="15" t="s">
        <v>49</v>
      </c>
      <c r="B18" s="1"/>
      <c r="C18" s="42" t="s">
        <v>113</v>
      </c>
      <c r="D18" s="42" t="s">
        <v>110</v>
      </c>
    </row>
    <row r="19" spans="1:4" x14ac:dyDescent="0.25">
      <c r="A19" s="14" t="s">
        <v>50</v>
      </c>
      <c r="B19" s="1"/>
      <c r="C19" s="43" t="s">
        <v>7</v>
      </c>
      <c r="D19" s="13" t="s">
        <v>7</v>
      </c>
    </row>
    <row r="20" spans="1:4" x14ac:dyDescent="0.25">
      <c r="A20" s="15" t="s">
        <v>51</v>
      </c>
      <c r="B20" s="16"/>
      <c r="C20" s="47" t="s">
        <v>113</v>
      </c>
      <c r="D20" s="47" t="s">
        <v>110</v>
      </c>
    </row>
    <row r="21" spans="1:4" x14ac:dyDescent="0.25">
      <c r="A21" s="15" t="s">
        <v>52</v>
      </c>
      <c r="B21" s="16">
        <v>26</v>
      </c>
      <c r="C21" s="47" t="s">
        <v>116</v>
      </c>
      <c r="D21" s="47" t="s">
        <v>115</v>
      </c>
    </row>
    <row r="22" spans="1:4" x14ac:dyDescent="0.25">
      <c r="A22" s="4"/>
    </row>
    <row r="25" spans="1:4" ht="15.75" x14ac:dyDescent="0.25">
      <c r="A25" s="36" t="s">
        <v>97</v>
      </c>
      <c r="B25" s="40"/>
    </row>
    <row r="26" spans="1:4" ht="15.75" x14ac:dyDescent="0.25">
      <c r="A26" s="36"/>
      <c r="B26"/>
    </row>
    <row r="27" spans="1:4" x14ac:dyDescent="0.25">
      <c r="A27" s="6" t="s">
        <v>89</v>
      </c>
      <c r="B27" s="39" t="s">
        <v>93</v>
      </c>
    </row>
    <row r="28" spans="1:4" x14ac:dyDescent="0.25">
      <c r="A28" s="6" t="s">
        <v>91</v>
      </c>
      <c r="B28" s="38" t="s">
        <v>94</v>
      </c>
    </row>
    <row r="29" spans="1:4" x14ac:dyDescent="0.25">
      <c r="A29" s="37"/>
      <c r="B29"/>
    </row>
    <row r="30" spans="1:4" x14ac:dyDescent="0.25">
      <c r="A30" s="4"/>
      <c r="B30"/>
    </row>
  </sheetData>
  <mergeCells count="6">
    <mergeCell ref="A8:A9"/>
    <mergeCell ref="B8:B9"/>
    <mergeCell ref="C8:C9"/>
    <mergeCell ref="D8:D9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workbookViewId="0">
      <selection activeCell="D16" sqref="D16"/>
    </sheetView>
  </sheetViews>
  <sheetFormatPr defaultRowHeight="15" x14ac:dyDescent="0.25"/>
  <cols>
    <col min="1" max="1" width="39" style="3" customWidth="1"/>
    <col min="2" max="4" width="27.28515625" style="3" customWidth="1"/>
    <col min="5" max="16384" width="9.140625" style="3"/>
  </cols>
  <sheetData>
    <row r="1" spans="1:4" ht="15.75" x14ac:dyDescent="0.25">
      <c r="A1" s="36" t="s">
        <v>92</v>
      </c>
    </row>
    <row r="3" spans="1:4" x14ac:dyDescent="0.25">
      <c r="B3" s="1" t="s">
        <v>54</v>
      </c>
      <c r="C3" s="2"/>
      <c r="D3" s="2"/>
    </row>
    <row r="4" spans="1:4" x14ac:dyDescent="0.25">
      <c r="B4" s="1" t="s">
        <v>108</v>
      </c>
      <c r="C4" s="2"/>
      <c r="D4" s="2"/>
    </row>
    <row r="5" spans="1:4" x14ac:dyDescent="0.25">
      <c r="A5" s="15" t="s">
        <v>55</v>
      </c>
      <c r="B5" s="2"/>
      <c r="C5" s="2"/>
      <c r="D5" s="2"/>
    </row>
    <row r="6" spans="1:4" x14ac:dyDescent="0.25">
      <c r="A6" s="15" t="s">
        <v>56</v>
      </c>
      <c r="B6" s="2"/>
      <c r="C6" s="2"/>
      <c r="D6" s="2"/>
    </row>
    <row r="7" spans="1:4" x14ac:dyDescent="0.25">
      <c r="B7" s="2"/>
      <c r="C7" s="2"/>
      <c r="D7" s="13" t="s">
        <v>60</v>
      </c>
    </row>
    <row r="8" spans="1:4" s="17" customFormat="1" ht="28.5" x14ac:dyDescent="0.25">
      <c r="A8" s="24"/>
      <c r="B8" s="25" t="s">
        <v>32</v>
      </c>
      <c r="C8" s="25" t="s">
        <v>33</v>
      </c>
      <c r="D8" s="22" t="s">
        <v>34</v>
      </c>
    </row>
    <row r="9" spans="1:4" x14ac:dyDescent="0.25">
      <c r="A9" s="12" t="s">
        <v>99</v>
      </c>
      <c r="B9" s="11">
        <v>141500</v>
      </c>
      <c r="C9" s="11">
        <v>1004286</v>
      </c>
      <c r="D9" s="11">
        <v>1145786</v>
      </c>
    </row>
    <row r="10" spans="1:4" x14ac:dyDescent="0.25">
      <c r="A10" s="23" t="s">
        <v>57</v>
      </c>
      <c r="B10" s="5" t="s">
        <v>7</v>
      </c>
      <c r="C10" s="5" t="s">
        <v>46</v>
      </c>
      <c r="D10" s="8" t="s">
        <v>46</v>
      </c>
    </row>
    <row r="11" spans="1:4" x14ac:dyDescent="0.25">
      <c r="A11" s="23" t="s">
        <v>58</v>
      </c>
      <c r="B11" s="5" t="s">
        <v>7</v>
      </c>
      <c r="C11" s="41" t="s">
        <v>101</v>
      </c>
      <c r="D11" s="42" t="s">
        <v>101</v>
      </c>
    </row>
    <row r="12" spans="1:4" x14ac:dyDescent="0.25">
      <c r="A12" s="12" t="s">
        <v>59</v>
      </c>
      <c r="B12" s="11">
        <v>141500</v>
      </c>
      <c r="C12" s="11">
        <v>934295</v>
      </c>
      <c r="D12" s="49">
        <v>1075795</v>
      </c>
    </row>
    <row r="13" spans="1:4" x14ac:dyDescent="0.25">
      <c r="A13" s="12" t="s">
        <v>100</v>
      </c>
      <c r="B13" s="11">
        <v>141500</v>
      </c>
      <c r="C13" s="11">
        <v>934295</v>
      </c>
      <c r="D13" s="49">
        <v>1075795</v>
      </c>
    </row>
    <row r="14" spans="1:4" x14ac:dyDescent="0.25">
      <c r="A14" s="23" t="s">
        <v>57</v>
      </c>
      <c r="B14" s="5" t="s">
        <v>7</v>
      </c>
      <c r="C14" s="48" t="s">
        <v>113</v>
      </c>
      <c r="D14" s="42" t="s">
        <v>113</v>
      </c>
    </row>
    <row r="15" spans="1:4" x14ac:dyDescent="0.25">
      <c r="A15" s="23" t="s">
        <v>58</v>
      </c>
      <c r="B15" s="5" t="s">
        <v>7</v>
      </c>
      <c r="C15" s="5"/>
      <c r="D15" s="5"/>
    </row>
    <row r="16" spans="1:4" x14ac:dyDescent="0.25">
      <c r="A16" s="12" t="s">
        <v>111</v>
      </c>
      <c r="B16" s="11">
        <v>141500</v>
      </c>
      <c r="C16" s="49">
        <f>C13+C14</f>
        <v>936870</v>
      </c>
      <c r="D16" s="49">
        <f>D13+D14</f>
        <v>1078370</v>
      </c>
    </row>
    <row r="21" spans="1:2" ht="15.75" x14ac:dyDescent="0.25">
      <c r="A21" s="36" t="s">
        <v>96</v>
      </c>
      <c r="B21"/>
    </row>
    <row r="22" spans="1:2" ht="15.75" x14ac:dyDescent="0.25">
      <c r="A22" s="36"/>
      <c r="B22"/>
    </row>
    <row r="23" spans="1:2" x14ac:dyDescent="0.25">
      <c r="A23" s="6" t="s">
        <v>89</v>
      </c>
      <c r="B23" s="39" t="s">
        <v>93</v>
      </c>
    </row>
    <row r="24" spans="1:2" x14ac:dyDescent="0.25">
      <c r="A24" s="6" t="s">
        <v>91</v>
      </c>
      <c r="B24" s="38" t="s">
        <v>94</v>
      </c>
    </row>
    <row r="25" spans="1:2" x14ac:dyDescent="0.25">
      <c r="A25" s="37"/>
      <c r="B25"/>
    </row>
    <row r="26" spans="1:2" x14ac:dyDescent="0.25">
      <c r="A26" s="4"/>
      <c r="B26"/>
    </row>
  </sheetData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opLeftCell="A16" workbookViewId="0">
      <selection activeCell="B23" sqref="B23"/>
    </sheetView>
  </sheetViews>
  <sheetFormatPr defaultRowHeight="15" x14ac:dyDescent="0.25"/>
  <cols>
    <col min="1" max="1" width="69.85546875" style="31" customWidth="1"/>
    <col min="2" max="3" width="18.42578125" style="35" customWidth="1"/>
    <col min="4" max="16384" width="9.140625" style="31"/>
  </cols>
  <sheetData>
    <row r="1" spans="1:3" ht="15.75" x14ac:dyDescent="0.25">
      <c r="A1" s="36" t="s">
        <v>92</v>
      </c>
    </row>
    <row r="3" spans="1:3" x14ac:dyDescent="0.25">
      <c r="A3" s="54" t="s">
        <v>61</v>
      </c>
      <c r="B3" s="54"/>
      <c r="C3" s="54"/>
    </row>
    <row r="4" spans="1:3" x14ac:dyDescent="0.25">
      <c r="A4" s="54" t="s">
        <v>108</v>
      </c>
      <c r="B4" s="54"/>
      <c r="C4" s="54"/>
    </row>
    <row r="5" spans="1:3" x14ac:dyDescent="0.25">
      <c r="A5" s="54" t="s">
        <v>62</v>
      </c>
      <c r="B5" s="54"/>
      <c r="C5" s="54"/>
    </row>
    <row r="7" spans="1:3" x14ac:dyDescent="0.25">
      <c r="A7" s="30"/>
      <c r="C7" s="26" t="s">
        <v>1</v>
      </c>
    </row>
    <row r="8" spans="1:3" x14ac:dyDescent="0.25">
      <c r="A8" s="32"/>
      <c r="B8" s="18" t="s">
        <v>102</v>
      </c>
      <c r="C8" s="18" t="s">
        <v>38</v>
      </c>
    </row>
    <row r="9" spans="1:3" x14ac:dyDescent="0.25">
      <c r="A9" s="32" t="s">
        <v>63</v>
      </c>
      <c r="B9" s="22"/>
      <c r="C9" s="22"/>
    </row>
    <row r="10" spans="1:3" x14ac:dyDescent="0.25">
      <c r="A10" s="32" t="s">
        <v>64</v>
      </c>
      <c r="B10" s="20">
        <f>B11+B12+B13+B14</f>
        <v>283233</v>
      </c>
      <c r="C10" s="20">
        <f>C14+C12+C11</f>
        <v>266832</v>
      </c>
    </row>
    <row r="11" spans="1:3" x14ac:dyDescent="0.25">
      <c r="A11" s="27" t="s">
        <v>65</v>
      </c>
      <c r="B11" s="19">
        <v>204562</v>
      </c>
      <c r="C11" s="19">
        <v>216405</v>
      </c>
    </row>
    <row r="12" spans="1:3" x14ac:dyDescent="0.25">
      <c r="A12" s="27" t="s">
        <v>66</v>
      </c>
      <c r="B12" s="19">
        <v>68599</v>
      </c>
      <c r="C12" s="19">
        <v>50328</v>
      </c>
    </row>
    <row r="13" spans="1:3" x14ac:dyDescent="0.25">
      <c r="A13" s="27" t="s">
        <v>104</v>
      </c>
      <c r="B13" s="19">
        <v>10000</v>
      </c>
      <c r="C13" s="21"/>
    </row>
    <row r="14" spans="1:3" x14ac:dyDescent="0.25">
      <c r="A14" s="27" t="s">
        <v>103</v>
      </c>
      <c r="B14" s="21">
        <v>72</v>
      </c>
      <c r="C14" s="21">
        <v>99</v>
      </c>
    </row>
    <row r="15" spans="1:3" x14ac:dyDescent="0.25">
      <c r="A15" s="32" t="s">
        <v>67</v>
      </c>
      <c r="B15" s="20">
        <f>B16+B17+B18+B19+B20+B21+B22</f>
        <v>271721</v>
      </c>
      <c r="C15" s="20">
        <f>C16+C17+C18+C19+C20+C22</f>
        <v>239793</v>
      </c>
    </row>
    <row r="16" spans="1:3" x14ac:dyDescent="0.25">
      <c r="A16" s="27" t="s">
        <v>68</v>
      </c>
      <c r="B16" s="19">
        <v>33986</v>
      </c>
      <c r="C16" s="19">
        <v>95522</v>
      </c>
    </row>
    <row r="17" spans="1:3" x14ac:dyDescent="0.25">
      <c r="A17" s="27" t="s">
        <v>69</v>
      </c>
      <c r="B17" s="19">
        <v>8211</v>
      </c>
      <c r="C17" s="19">
        <v>13821</v>
      </c>
    </row>
    <row r="18" spans="1:3" x14ac:dyDescent="0.25">
      <c r="A18" s="27" t="s">
        <v>70</v>
      </c>
      <c r="B18" s="19">
        <v>58351</v>
      </c>
      <c r="C18" s="19">
        <v>41304</v>
      </c>
    </row>
    <row r="19" spans="1:3" x14ac:dyDescent="0.25">
      <c r="A19" s="27" t="s">
        <v>71</v>
      </c>
      <c r="B19" s="19">
        <v>112252</v>
      </c>
      <c r="C19" s="19">
        <v>43887</v>
      </c>
    </row>
    <row r="20" spans="1:3" x14ac:dyDescent="0.25">
      <c r="A20" s="27" t="s">
        <v>72</v>
      </c>
      <c r="B20" s="19">
        <v>47115</v>
      </c>
      <c r="C20" s="19">
        <v>32945</v>
      </c>
    </row>
    <row r="21" spans="1:3" x14ac:dyDescent="0.25">
      <c r="A21" s="27" t="s">
        <v>104</v>
      </c>
      <c r="B21" s="19"/>
      <c r="C21" s="21"/>
    </row>
    <row r="22" spans="1:3" x14ac:dyDescent="0.25">
      <c r="A22" s="27" t="s">
        <v>73</v>
      </c>
      <c r="B22" s="19">
        <v>11806</v>
      </c>
      <c r="C22" s="19">
        <v>12314</v>
      </c>
    </row>
    <row r="23" spans="1:3" ht="27" customHeight="1" x14ac:dyDescent="0.25">
      <c r="A23" s="29" t="s">
        <v>74</v>
      </c>
      <c r="B23" s="20">
        <f>B10-B15</f>
        <v>11512</v>
      </c>
      <c r="C23" s="20">
        <f>C10-C15</f>
        <v>27039</v>
      </c>
    </row>
    <row r="24" spans="1:3" x14ac:dyDescent="0.25">
      <c r="A24" s="29"/>
      <c r="B24" s="22"/>
      <c r="C24" s="22"/>
    </row>
    <row r="25" spans="1:3" x14ac:dyDescent="0.25">
      <c r="A25" s="32" t="s">
        <v>75</v>
      </c>
      <c r="B25" s="22"/>
      <c r="C25" s="22"/>
    </row>
    <row r="26" spans="1:3" x14ac:dyDescent="0.25">
      <c r="A26" s="32" t="s">
        <v>64</v>
      </c>
      <c r="B26" s="20"/>
      <c r="C26" s="20">
        <v>13290</v>
      </c>
    </row>
    <row r="27" spans="1:3" x14ac:dyDescent="0.25">
      <c r="A27" s="27" t="s">
        <v>76</v>
      </c>
      <c r="B27" s="19"/>
      <c r="C27" s="19">
        <v>13290</v>
      </c>
    </row>
    <row r="28" spans="1:3" x14ac:dyDescent="0.25">
      <c r="A28" s="32" t="s">
        <v>67</v>
      </c>
      <c r="B28" s="20"/>
      <c r="C28" s="20">
        <f>C29+C30</f>
        <v>10885</v>
      </c>
    </row>
    <row r="29" spans="1:3" x14ac:dyDescent="0.25">
      <c r="A29" s="27" t="s">
        <v>77</v>
      </c>
      <c r="B29" s="21"/>
      <c r="C29" s="19">
        <v>2088</v>
      </c>
    </row>
    <row r="30" spans="1:3" x14ac:dyDescent="0.25">
      <c r="A30" s="27" t="s">
        <v>105</v>
      </c>
      <c r="B30" s="21"/>
      <c r="C30" s="19">
        <v>8797</v>
      </c>
    </row>
    <row r="31" spans="1:3" ht="24" customHeight="1" x14ac:dyDescent="0.25">
      <c r="A31" s="29" t="s">
        <v>78</v>
      </c>
      <c r="B31" s="22"/>
      <c r="C31" s="20">
        <v>2405</v>
      </c>
    </row>
    <row r="32" spans="1:3" x14ac:dyDescent="0.25">
      <c r="A32" s="29"/>
      <c r="B32" s="22"/>
      <c r="C32" s="22"/>
    </row>
    <row r="33" spans="1:3" x14ac:dyDescent="0.25">
      <c r="A33" s="32" t="s">
        <v>79</v>
      </c>
      <c r="B33" s="22"/>
      <c r="C33" s="22"/>
    </row>
    <row r="34" spans="1:3" x14ac:dyDescent="0.25">
      <c r="A34" s="32" t="s">
        <v>64</v>
      </c>
      <c r="B34" s="20">
        <f>B35+B36</f>
        <v>17500</v>
      </c>
      <c r="C34" s="46">
        <v>27</v>
      </c>
    </row>
    <row r="35" spans="1:3" x14ac:dyDescent="0.25">
      <c r="A35" s="27" t="s">
        <v>114</v>
      </c>
      <c r="B35" s="19">
        <v>7500</v>
      </c>
      <c r="C35" s="19">
        <v>27</v>
      </c>
    </row>
    <row r="36" spans="1:3" x14ac:dyDescent="0.25">
      <c r="A36" s="27" t="s">
        <v>80</v>
      </c>
      <c r="B36" s="19">
        <v>10000</v>
      </c>
      <c r="C36" s="21"/>
    </row>
    <row r="37" spans="1:3" x14ac:dyDescent="0.25">
      <c r="A37" s="32" t="s">
        <v>67</v>
      </c>
      <c r="B37" s="20">
        <f>B38+B39+B40+B41</f>
        <v>24500</v>
      </c>
      <c r="C37" s="20">
        <v>18541</v>
      </c>
    </row>
    <row r="38" spans="1:3" x14ac:dyDescent="0.25">
      <c r="A38" s="27" t="s">
        <v>81</v>
      </c>
      <c r="B38" s="21">
        <v>24500</v>
      </c>
      <c r="C38" s="19">
        <v>4660</v>
      </c>
    </row>
    <row r="39" spans="1:3" x14ac:dyDescent="0.25">
      <c r="A39" s="27" t="s">
        <v>82</v>
      </c>
      <c r="B39" s="21"/>
      <c r="C39" s="21"/>
    </row>
    <row r="40" spans="1:3" x14ac:dyDescent="0.25">
      <c r="A40" s="27" t="s">
        <v>83</v>
      </c>
      <c r="B40" s="21"/>
      <c r="C40" s="21">
        <v>591</v>
      </c>
    </row>
    <row r="41" spans="1:3" x14ac:dyDescent="0.25">
      <c r="A41" s="27" t="s">
        <v>84</v>
      </c>
      <c r="B41" s="21"/>
      <c r="C41" s="19">
        <v>13290</v>
      </c>
    </row>
    <row r="42" spans="1:3" x14ac:dyDescent="0.25">
      <c r="A42" s="34" t="s">
        <v>85</v>
      </c>
      <c r="B42" s="20">
        <f>B34-B37</f>
        <v>-7000</v>
      </c>
      <c r="C42" s="44" t="s">
        <v>112</v>
      </c>
    </row>
    <row r="43" spans="1:3" x14ac:dyDescent="0.25">
      <c r="A43" s="33"/>
      <c r="B43" s="28"/>
      <c r="C43" s="28"/>
    </row>
    <row r="44" spans="1:3" x14ac:dyDescent="0.25">
      <c r="A44" s="34" t="s">
        <v>86</v>
      </c>
      <c r="B44" s="20">
        <f>B23+B42</f>
        <v>4512</v>
      </c>
      <c r="C44" s="46">
        <f>C23+C31+C42</f>
        <v>10930</v>
      </c>
    </row>
    <row r="45" spans="1:3" x14ac:dyDescent="0.25">
      <c r="A45" s="27"/>
      <c r="B45" s="21"/>
      <c r="C45" s="21"/>
    </row>
    <row r="46" spans="1:3" x14ac:dyDescent="0.25">
      <c r="A46" s="32" t="s">
        <v>87</v>
      </c>
      <c r="B46" s="20">
        <v>3201</v>
      </c>
      <c r="C46" s="46">
        <v>1014</v>
      </c>
    </row>
    <row r="47" spans="1:3" x14ac:dyDescent="0.25">
      <c r="A47" s="32" t="s">
        <v>88</v>
      </c>
      <c r="B47" s="20">
        <f>B44+B46</f>
        <v>7713</v>
      </c>
      <c r="C47" s="46">
        <f>C44+C46</f>
        <v>11944</v>
      </c>
    </row>
    <row r="48" spans="1:3" x14ac:dyDescent="0.25">
      <c r="A48" s="30"/>
    </row>
    <row r="49" spans="1:7" x14ac:dyDescent="0.25">
      <c r="A49" s="30"/>
    </row>
    <row r="50" spans="1:7" ht="17.25" customHeight="1" x14ac:dyDescent="0.25">
      <c r="A50" s="45"/>
      <c r="B50" s="45"/>
      <c r="C50" s="45"/>
    </row>
    <row r="51" spans="1:7" x14ac:dyDescent="0.25">
      <c r="A51" s="30"/>
    </row>
    <row r="53" spans="1:7" ht="15.75" x14ac:dyDescent="0.25">
      <c r="A53" s="36" t="s">
        <v>95</v>
      </c>
      <c r="B53"/>
      <c r="C53"/>
      <c r="D53"/>
      <c r="E53"/>
      <c r="F53"/>
      <c r="G53"/>
    </row>
    <row r="54" spans="1:7" ht="15.75" x14ac:dyDescent="0.25">
      <c r="A54" s="36"/>
      <c r="B54"/>
      <c r="C54"/>
      <c r="D54"/>
      <c r="E54"/>
      <c r="F54"/>
      <c r="G54"/>
    </row>
    <row r="55" spans="1:7" x14ac:dyDescent="0.25">
      <c r="A55" s="6" t="s">
        <v>89</v>
      </c>
      <c r="B55" s="39" t="s">
        <v>93</v>
      </c>
      <c r="C55"/>
      <c r="D55" s="6" t="s">
        <v>90</v>
      </c>
      <c r="E55"/>
      <c r="F55"/>
    </row>
    <row r="56" spans="1:7" x14ac:dyDescent="0.25">
      <c r="A56" s="6" t="s">
        <v>91</v>
      </c>
      <c r="B56" s="38" t="s">
        <v>94</v>
      </c>
      <c r="C56"/>
      <c r="D56"/>
      <c r="E56"/>
      <c r="F56"/>
    </row>
    <row r="57" spans="1:7" x14ac:dyDescent="0.25">
      <c r="A57" s="37"/>
      <c r="B57"/>
      <c r="C57"/>
      <c r="D57"/>
      <c r="E57"/>
      <c r="F57"/>
      <c r="G57"/>
    </row>
    <row r="58" spans="1:7" x14ac:dyDescent="0.25">
      <c r="A58" s="4"/>
      <c r="B58"/>
      <c r="C58"/>
      <c r="D58"/>
      <c r="E58"/>
      <c r="F58"/>
      <c r="G58"/>
    </row>
  </sheetData>
  <mergeCells count="3"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</dc:creator>
  <cp:lastModifiedBy>GL-BUH</cp:lastModifiedBy>
  <cp:lastPrinted>2016-10-20T04:30:25Z</cp:lastPrinted>
  <dcterms:created xsi:type="dcterms:W3CDTF">2016-06-23T04:16:44Z</dcterms:created>
  <dcterms:modified xsi:type="dcterms:W3CDTF">2016-11-09T10:38:06Z</dcterms:modified>
</cp:coreProperties>
</file>