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O:\FBK\АлмаТау Consrtuction\Отчет KASE\3кв 2024г\"/>
    </mc:Choice>
  </mc:AlternateContent>
  <xr:revisionPtr revIDLastSave="0" documentId="13_ncr:1_{81C9110E-CB88-4137-8150-E099DE7BD61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Форма 1" sheetId="1" r:id="rId1"/>
    <sheet name="Форма 2" sheetId="2" r:id="rId2"/>
    <sheet name="Форма 3" sheetId="3" r:id="rId3"/>
    <sheet name="Форма 4 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2" l="1"/>
  <c r="F19" i="2" s="1"/>
  <c r="F16" i="2"/>
  <c r="E26" i="1"/>
  <c r="E23" i="1"/>
  <c r="E27" i="1" s="1"/>
  <c r="D23" i="1"/>
  <c r="E21" i="1"/>
  <c r="D21" i="1"/>
  <c r="D27" i="1" s="1"/>
  <c r="D19" i="1"/>
  <c r="E14" i="1"/>
  <c r="D14" i="1"/>
  <c r="E13" i="1"/>
  <c r="E12" i="1"/>
  <c r="D10" i="1"/>
  <c r="D9" i="1"/>
  <c r="E8" i="1"/>
  <c r="E11" i="1" s="1"/>
  <c r="E15" i="1" s="1"/>
  <c r="D8" i="1"/>
  <c r="D11" i="1" s="1"/>
  <c r="D15" i="1" s="1"/>
</calcChain>
</file>

<file path=xl/sharedStrings.xml><?xml version="1.0" encoding="utf-8"?>
<sst xmlns="http://schemas.openxmlformats.org/spreadsheetml/2006/main" count="147" uniqueCount="112">
  <si>
    <t>Прим.</t>
  </si>
  <si>
    <t>АКТИВЫ</t>
  </si>
  <si>
    <t>Денежные средства</t>
  </si>
  <si>
    <t>Запасы</t>
  </si>
  <si>
    <t>Авансы уплаченные</t>
  </si>
  <si>
    <t>-</t>
  </si>
  <si>
    <t>Итого краткосрочных активов</t>
  </si>
  <si>
    <t>Отложенные налоговые активы</t>
  </si>
  <si>
    <t>Итого долгосрочных активов</t>
  </si>
  <si>
    <t>Итого краткосрочных обязательств</t>
  </si>
  <si>
    <t>Уставный капитал</t>
  </si>
  <si>
    <t>Нераспределенная прибыль</t>
  </si>
  <si>
    <t>Итого капитал</t>
  </si>
  <si>
    <t>Директор</t>
  </si>
  <si>
    <t>Главный бухгалтер</t>
  </si>
  <si>
    <t xml:space="preserve">Прочие доход </t>
  </si>
  <si>
    <t>Расходы на реализацию</t>
  </si>
  <si>
    <t>Общие и административные расходы</t>
  </si>
  <si>
    <t>Прочий расход</t>
  </si>
  <si>
    <t>Прибыль до налогообложения</t>
  </si>
  <si>
    <t>Расход по подоходному налогу</t>
  </si>
  <si>
    <t>Прибыль за отчетный период</t>
  </si>
  <si>
    <t>Итого совокупный доход за период</t>
  </si>
  <si>
    <t>Прочая дебиторская задолженность</t>
  </si>
  <si>
    <t>Итого активов</t>
  </si>
  <si>
    <t xml:space="preserve">ОБЯЗАТЕЛЬСТВА </t>
  </si>
  <si>
    <t xml:space="preserve">Торговая и прочая кредиторская задолженность
</t>
  </si>
  <si>
    <t>Итого капитал и обязательства</t>
  </si>
  <si>
    <t>Туткышева М.Ж.</t>
  </si>
  <si>
    <t>Корпоративный подоходный налог уплате</t>
  </si>
  <si>
    <t>Валовая прибыль</t>
  </si>
  <si>
    <t>Доход от финансирования</t>
  </si>
  <si>
    <t>Расходы на финансирование</t>
  </si>
  <si>
    <t>Долгосрочные финансовые обязательства</t>
  </si>
  <si>
    <t>Итого долгосрочные обязательства</t>
  </si>
  <si>
    <t>8</t>
  </si>
  <si>
    <t>9</t>
  </si>
  <si>
    <t>Прочие долгосрочные активы</t>
  </si>
  <si>
    <t>Краткосрочные финансовые инвестиции</t>
  </si>
  <si>
    <t>Краткосрочные финансовые обязательства</t>
  </si>
  <si>
    <t>Себестоимость реализованной продукции</t>
  </si>
  <si>
    <t>Денежные потоки от операционной деятельности</t>
  </si>
  <si>
    <t>Оплата поставщикам</t>
  </si>
  <si>
    <t>Выплата заработной платы</t>
  </si>
  <si>
    <t xml:space="preserve">Налоги и прочие платежи </t>
  </si>
  <si>
    <t>Авансы выданные</t>
  </si>
  <si>
    <t>Авансы полученные</t>
  </si>
  <si>
    <t>Прочие поступления</t>
  </si>
  <si>
    <t>Прочие выплаты</t>
  </si>
  <si>
    <t>Чистый отток денежных средств от  операционной деятельности</t>
  </si>
  <si>
    <t>Денежные потоки от финансовой деятельности</t>
  </si>
  <si>
    <t xml:space="preserve"> </t>
  </si>
  <si>
    <t>Эмиссия ценных бумаг</t>
  </si>
  <si>
    <t xml:space="preserve">Чистое увеличение денежных средств </t>
  </si>
  <si>
    <r>
      <t>Денежные средства и их эквиваленты на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01 января</t>
    </r>
  </si>
  <si>
    <t>167 694</t>
  </si>
  <si>
    <t>тыс. тенге</t>
  </si>
  <si>
    <t>Нераспределен-ная прибыль</t>
  </si>
  <si>
    <t>Итого собственного капитала</t>
  </si>
  <si>
    <t>18 442</t>
  </si>
  <si>
    <t>Прибыль за период</t>
  </si>
  <si>
    <t>Взнос в уставной капитал</t>
  </si>
  <si>
    <t>193 442</t>
  </si>
  <si>
    <t>Убыток/Прибыль за период</t>
  </si>
  <si>
    <t>Итого прибыль/убыток за период</t>
  </si>
  <si>
    <t>Предоставление услуг</t>
  </si>
  <si>
    <t>65 000</t>
  </si>
  <si>
    <t>Чистый поток денежных средств от финансовой деятельности</t>
  </si>
  <si>
    <t>30.09.2024г</t>
  </si>
  <si>
    <t>9 месяцев (закончившихся 30.09.2023)</t>
  </si>
  <si>
    <t>ТОО «АлмаТау Construction»
Промежуточный  сокращенный отчет о финансовом положении 
за 9 месяцев, закончившийся 30.09.2024 года (тысячах тенге)</t>
  </si>
  <si>
    <t>7</t>
  </si>
  <si>
    <t>(257 159)</t>
  </si>
  <si>
    <t>(82 159)</t>
  </si>
  <si>
    <t>9 месяцев  (закончившихся 30.09.2024г)</t>
  </si>
  <si>
    <t>321</t>
  </si>
  <si>
    <t>(321)</t>
  </si>
  <si>
    <t>Расходы по обесценению дебиторской задолженности</t>
  </si>
  <si>
    <t>(277 971)</t>
  </si>
  <si>
    <t xml:space="preserve">ТОО «АлмаТау Construction »
Промежуточный  сокращенный отчет о движении денежных средств
за 9 месяцев, закончившийся 30.09.2024 года (тысячах тенге)
</t>
  </si>
  <si>
    <t xml:space="preserve"> 30.09.2024г</t>
  </si>
  <si>
    <r>
      <t xml:space="preserve"> 30.09.2023 </t>
    </r>
    <r>
      <rPr>
        <b/>
        <sz val="11"/>
        <color indexed="8"/>
        <rFont val="Times New Roman"/>
        <family val="1"/>
        <charset val="204"/>
      </rPr>
      <t>г</t>
    </r>
  </si>
  <si>
    <t>(неаудированно)</t>
  </si>
  <si>
    <t>(аудированно)</t>
  </si>
  <si>
    <t xml:space="preserve">(аудированно) </t>
  </si>
  <si>
    <t xml:space="preserve">(неаудированно) </t>
  </si>
  <si>
    <t xml:space="preserve">Остаток на 01 января 2024 года  (аудированно)                                               </t>
  </si>
  <si>
    <t>32 761</t>
  </si>
  <si>
    <t>1 176 827</t>
  </si>
  <si>
    <t>358</t>
  </si>
  <si>
    <t>1 270</t>
  </si>
  <si>
    <t>(1 145 694)</t>
  </si>
  <si>
    <t>Получение займов</t>
  </si>
  <si>
    <t>1 145 656</t>
  </si>
  <si>
    <t>Денежные средства и их эквиваленты на 30 сентября</t>
  </si>
  <si>
    <t>6 369 824</t>
  </si>
  <si>
    <t>13 996 225</t>
  </si>
  <si>
    <t>56 741</t>
  </si>
  <si>
    <t>23 041</t>
  </si>
  <si>
    <t>855 958</t>
  </si>
  <si>
    <t>(6 670 334)</t>
  </si>
  <si>
    <t>811 963</t>
  </si>
  <si>
    <t>Погашение займов</t>
  </si>
  <si>
    <t>587 931</t>
  </si>
  <si>
    <t>23 920 385</t>
  </si>
  <si>
    <t>66 548</t>
  </si>
  <si>
    <t>(275 601)</t>
  </si>
  <si>
    <t>7 138</t>
  </si>
  <si>
    <t>Әкім О.А</t>
  </si>
  <si>
    <t xml:space="preserve">ТОО «АлмаТау Construction »
Промежуточный  сокращенный отчет о прибыли или                                                          убытке и прочем совокупном доходе
за 9 месяцев, закончившися 30.09.2024 года (тысячах тенге)
</t>
  </si>
  <si>
    <t xml:space="preserve">ТОО «АлмаТау Consrtuction»
Промежуточный  неаудированный сокращенный                                                                                                  отчет об изменениях в собственном капитале
за 9 месяцев, закончившихся 30.09.2024 года (тысячах тенге)
</t>
  </si>
  <si>
    <t>Остаток на 30 сентября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</si>
</sst>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"/>
    <numFmt numFmtId="165" formatCode="0.000"/>
    <numFmt numFmtId="166" formatCode="_-* #,##0_-;\-* #,##0_-;_-* &quot;-&quot;??_-;_-@_-"/>
    <numFmt numFmtId="167" formatCode="_-* #,##0.000000_-;\-* #,##0.000000_-;_-* &quot;-&quot;??_-;_-@_-"/>
    <numFmt numFmtId="168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D0D0D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D0D0D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165" fontId="3" fillId="0" borderId="0" xfId="1" applyNumberFormat="1" applyFont="1" applyAlignment="1">
      <alignment horizontal="right" vertical="center" wrapText="1"/>
    </xf>
    <xf numFmtId="1" fontId="3" fillId="0" borderId="0" xfId="1" applyNumberFormat="1" applyFont="1" applyAlignment="1">
      <alignment horizontal="right" vertical="center" wrapText="1"/>
    </xf>
    <xf numFmtId="165" fontId="8" fillId="0" borderId="1" xfId="1" applyNumberFormat="1" applyFont="1" applyBorder="1" applyAlignment="1">
      <alignment horizontal="right" vertical="center" wrapText="1"/>
    </xf>
    <xf numFmtId="1" fontId="8" fillId="0" borderId="1" xfId="1" applyNumberFormat="1" applyFont="1" applyBorder="1" applyAlignment="1">
      <alignment horizontal="right" vertical="center" wrapText="1"/>
    </xf>
    <xf numFmtId="165" fontId="8" fillId="0" borderId="2" xfId="1" applyNumberFormat="1" applyFont="1" applyBorder="1" applyAlignment="1">
      <alignment horizontal="right" vertical="center" wrapText="1"/>
    </xf>
    <xf numFmtId="165" fontId="8" fillId="0" borderId="0" xfId="1" applyNumberFormat="1" applyFont="1" applyAlignment="1">
      <alignment horizontal="right" vertical="center" wrapText="1"/>
    </xf>
    <xf numFmtId="0" fontId="3" fillId="0" borderId="0" xfId="0" applyFont="1" applyAlignment="1">
      <alignment vertical="top" wrapText="1"/>
    </xf>
    <xf numFmtId="164" fontId="3" fillId="0" borderId="0" xfId="1" applyNumberFormat="1" applyFont="1" applyAlignment="1">
      <alignment horizontal="right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5" fontId="3" fillId="0" borderId="0" xfId="0" applyNumberFormat="1" applyFont="1" applyAlignment="1">
      <alignment wrapText="1"/>
    </xf>
    <xf numFmtId="164" fontId="3" fillId="0" borderId="0" xfId="1" applyNumberFormat="1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8" fillId="0" borderId="0" xfId="1" applyNumberFormat="1" applyFont="1" applyAlignment="1">
      <alignment horizontal="right" vertical="center" wrapText="1"/>
    </xf>
    <xf numFmtId="164" fontId="8" fillId="0" borderId="0" xfId="1" applyNumberFormat="1" applyFont="1" applyAlignment="1">
      <alignment vertical="center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/>
    <xf numFmtId="164" fontId="3" fillId="0" borderId="1" xfId="0" applyNumberFormat="1" applyFont="1" applyBorder="1"/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/>
    </xf>
    <xf numFmtId="164" fontId="3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wrapText="1"/>
    </xf>
    <xf numFmtId="14" fontId="4" fillId="0" borderId="0" xfId="0" applyNumberFormat="1" applyFont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1" fontId="3" fillId="0" borderId="0" xfId="1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3" fontId="3" fillId="0" borderId="0" xfId="1" applyNumberFormat="1" applyFont="1" applyAlignment="1">
      <alignment vertical="center" wrapText="1"/>
    </xf>
    <xf numFmtId="3" fontId="8" fillId="0" borderId="0" xfId="1" applyNumberFormat="1" applyFont="1" applyAlignment="1">
      <alignment horizontal="right" vertical="center" wrapText="1"/>
    </xf>
    <xf numFmtId="3" fontId="8" fillId="0" borderId="2" xfId="1" applyNumberFormat="1" applyFont="1" applyBorder="1" applyAlignment="1">
      <alignment vertical="center" wrapText="1"/>
    </xf>
    <xf numFmtId="3" fontId="8" fillId="0" borderId="1" xfId="1" applyNumberFormat="1" applyFont="1" applyBorder="1" applyAlignment="1">
      <alignment vertical="center" wrapText="1"/>
    </xf>
    <xf numFmtId="3" fontId="5" fillId="0" borderId="0" xfId="0" applyNumberFormat="1" applyFont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8" fillId="0" borderId="1" xfId="1" applyNumberFormat="1" applyFont="1" applyBorder="1" applyAlignment="1">
      <alignment horizontal="right" vertical="center" wrapText="1"/>
    </xf>
    <xf numFmtId="3" fontId="8" fillId="0" borderId="2" xfId="1" applyNumberFormat="1" applyFont="1" applyBorder="1" applyAlignment="1">
      <alignment horizontal="right" vertical="center" wrapText="1"/>
    </xf>
    <xf numFmtId="166" fontId="8" fillId="0" borderId="2" xfId="0" applyNumberFormat="1" applyFont="1" applyBorder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49" fontId="8" fillId="0" borderId="0" xfId="1" applyNumberFormat="1" applyFont="1" applyAlignment="1">
      <alignment horizontal="right" vertical="center"/>
    </xf>
    <xf numFmtId="166" fontId="3" fillId="0" borderId="0" xfId="1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3" fillId="0" borderId="1" xfId="1" applyNumberFormat="1" applyFont="1" applyBorder="1" applyAlignment="1">
      <alignment horizontal="right" vertical="center" wrapText="1"/>
    </xf>
    <xf numFmtId="49" fontId="7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3" fontId="3" fillId="0" borderId="0" xfId="0" applyNumberFormat="1" applyFont="1" applyAlignment="1">
      <alignment horizontal="right" vertical="center"/>
    </xf>
    <xf numFmtId="3" fontId="3" fillId="0" borderId="0" xfId="1" applyNumberFormat="1" applyFont="1" applyAlignment="1">
      <alignment horizontal="right" vertical="center" wrapText="1"/>
    </xf>
    <xf numFmtId="3" fontId="3" fillId="0" borderId="1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right" vertical="center" wrapText="1"/>
    </xf>
    <xf numFmtId="3" fontId="3" fillId="0" borderId="0" xfId="0" applyNumberFormat="1" applyFont="1"/>
    <xf numFmtId="49" fontId="3" fillId="0" borderId="0" xfId="0" applyNumberFormat="1" applyFont="1"/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right"/>
    </xf>
    <xf numFmtId="0" fontId="7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right" vertical="center"/>
    </xf>
    <xf numFmtId="49" fontId="3" fillId="0" borderId="1" xfId="1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 wrapText="1"/>
    </xf>
    <xf numFmtId="0" fontId="14" fillId="0" borderId="0" xfId="0" applyFo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0" fontId="3" fillId="0" borderId="4" xfId="0" applyFont="1" applyBorder="1"/>
    <xf numFmtId="49" fontId="16" fillId="0" borderId="3" xfId="0" applyNumberFormat="1" applyFont="1" applyBorder="1" applyAlignment="1">
      <alignment horizontal="right" vertical="center" wrapText="1"/>
    </xf>
    <xf numFmtId="0" fontId="3" fillId="2" borderId="5" xfId="0" applyFont="1" applyFill="1" applyBorder="1"/>
    <xf numFmtId="0" fontId="3" fillId="2" borderId="6" xfId="0" applyFont="1" applyFill="1" applyBorder="1"/>
    <xf numFmtId="0" fontId="3" fillId="0" borderId="7" xfId="0" applyFont="1" applyBorder="1"/>
    <xf numFmtId="0" fontId="17" fillId="0" borderId="0" xfId="0" applyFont="1" applyAlignment="1">
      <alignment vertical="center" wrapText="1"/>
    </xf>
    <xf numFmtId="3" fontId="16" fillId="0" borderId="0" xfId="0" applyNumberFormat="1" applyFont="1" applyAlignment="1">
      <alignment horizontal="right" vertical="center" wrapText="1"/>
    </xf>
    <xf numFmtId="3" fontId="17" fillId="0" borderId="3" xfId="0" applyNumberFormat="1" applyFont="1" applyBorder="1" applyAlignment="1">
      <alignment horizontal="right" vertical="center" wrapText="1"/>
    </xf>
    <xf numFmtId="0" fontId="3" fillId="0" borderId="8" xfId="0" applyFont="1" applyBorder="1"/>
    <xf numFmtId="0" fontId="3" fillId="2" borderId="9" xfId="0" applyFont="1" applyFill="1" applyBorder="1"/>
    <xf numFmtId="0" fontId="3" fillId="2" borderId="10" xfId="0" applyFont="1" applyFill="1" applyBorder="1"/>
    <xf numFmtId="3" fontId="16" fillId="0" borderId="0" xfId="0" applyNumberFormat="1" applyFont="1" applyAlignment="1">
      <alignment vertical="center" wrapText="1"/>
    </xf>
    <xf numFmtId="165" fontId="16" fillId="0" borderId="0" xfId="0" applyNumberFormat="1" applyFont="1" applyAlignment="1">
      <alignment vertical="center" wrapText="1"/>
    </xf>
    <xf numFmtId="168" fontId="18" fillId="0" borderId="11" xfId="0" applyNumberFormat="1" applyFont="1" applyBorder="1" applyAlignment="1">
      <alignment horizontal="right" vertical="center" wrapText="1"/>
    </xf>
    <xf numFmtId="3" fontId="17" fillId="0" borderId="11" xfId="0" applyNumberFormat="1" applyFont="1" applyBorder="1" applyAlignment="1">
      <alignment vertical="center" wrapText="1"/>
    </xf>
    <xf numFmtId="49" fontId="17" fillId="0" borderId="11" xfId="0" applyNumberFormat="1" applyFont="1" applyBorder="1" applyAlignment="1">
      <alignment horizontal="right" vertical="center" wrapText="1"/>
    </xf>
    <xf numFmtId="49" fontId="17" fillId="0" borderId="11" xfId="0" applyNumberFormat="1" applyFont="1" applyBorder="1" applyAlignment="1">
      <alignment vertical="center" wrapText="1"/>
    </xf>
    <xf numFmtId="168" fontId="16" fillId="0" borderId="0" xfId="0" applyNumberFormat="1" applyFont="1" applyAlignment="1">
      <alignment horizontal="right" vertical="center" wrapText="1"/>
    </xf>
    <xf numFmtId="49" fontId="16" fillId="0" borderId="0" xfId="0" applyNumberFormat="1" applyFont="1" applyAlignment="1">
      <alignment horizontal="right" vertical="center" wrapText="1"/>
    </xf>
    <xf numFmtId="49" fontId="16" fillId="0" borderId="0" xfId="0" applyNumberFormat="1" applyFont="1" applyAlignment="1">
      <alignment vertical="center" wrapText="1"/>
    </xf>
    <xf numFmtId="49" fontId="16" fillId="0" borderId="12" xfId="0" applyNumberFormat="1" applyFont="1" applyBorder="1" applyAlignment="1">
      <alignment horizontal="right" vertical="center" wrapText="1"/>
    </xf>
    <xf numFmtId="0" fontId="3" fillId="2" borderId="7" xfId="0" applyFont="1" applyFill="1" applyBorder="1"/>
    <xf numFmtId="0" fontId="3" fillId="0" borderId="10" xfId="0" applyFont="1" applyBorder="1"/>
    <xf numFmtId="0" fontId="16" fillId="0" borderId="0" xfId="0" applyFont="1" applyAlignment="1">
      <alignment wrapText="1"/>
    </xf>
    <xf numFmtId="3" fontId="7" fillId="0" borderId="0" xfId="0" applyNumberFormat="1" applyFont="1" applyAlignment="1">
      <alignment horizontal="right" wrapText="1"/>
    </xf>
    <xf numFmtId="0" fontId="4" fillId="0" borderId="0" xfId="0" applyFont="1" applyAlignment="1">
      <alignment vertical="center" wrapText="1"/>
    </xf>
    <xf numFmtId="49" fontId="8" fillId="0" borderId="2" xfId="1" applyNumberFormat="1" applyFont="1" applyBorder="1" applyAlignment="1">
      <alignment horizontal="right" vertical="center" wrapText="1"/>
    </xf>
    <xf numFmtId="49" fontId="7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9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/>
    </xf>
    <xf numFmtId="49" fontId="3" fillId="0" borderId="1" xfId="0" applyNumberFormat="1" applyFont="1" applyFill="1" applyBorder="1" applyAlignment="1">
      <alignment horizontal="right" vertical="center"/>
    </xf>
    <xf numFmtId="166" fontId="17" fillId="0" borderId="3" xfId="1" applyNumberFormat="1" applyFont="1" applyBorder="1" applyAlignment="1">
      <alignment horizontal="right" vertical="center" wrapText="1"/>
    </xf>
    <xf numFmtId="165" fontId="3" fillId="0" borderId="8" xfId="1" applyNumberFormat="1" applyFont="1" applyBorder="1" applyAlignment="1">
      <alignment horizontal="right" vertical="center" wrapText="1"/>
    </xf>
    <xf numFmtId="3" fontId="3" fillId="2" borderId="15" xfId="1" applyNumberFormat="1" applyFont="1" applyFill="1" applyBorder="1" applyAlignment="1">
      <alignment vertical="center" wrapText="1"/>
    </xf>
    <xf numFmtId="166" fontId="3" fillId="2" borderId="6" xfId="1" applyNumberFormat="1" applyFont="1" applyFill="1" applyBorder="1" applyAlignment="1">
      <alignment horizontal="right" vertical="center" wrapText="1"/>
    </xf>
    <xf numFmtId="3" fontId="3" fillId="2" borderId="6" xfId="1" applyNumberFormat="1" applyFont="1" applyFill="1" applyBorder="1" applyAlignment="1">
      <alignment vertical="center" wrapText="1"/>
    </xf>
    <xf numFmtId="3" fontId="3" fillId="2" borderId="6" xfId="1" applyNumberFormat="1" applyFont="1" applyFill="1" applyBorder="1" applyAlignment="1">
      <alignment horizontal="right" vertical="center" wrapText="1"/>
    </xf>
    <xf numFmtId="3" fontId="3" fillId="0" borderId="7" xfId="1" applyNumberFormat="1" applyFont="1" applyBorder="1" applyAlignment="1">
      <alignment horizontal="right" vertical="center" wrapText="1"/>
    </xf>
    <xf numFmtId="3" fontId="3" fillId="0" borderId="15" xfId="1" applyNumberFormat="1" applyFont="1" applyBorder="1" applyAlignment="1">
      <alignment horizontal="right" vertical="center" wrapText="1"/>
    </xf>
    <xf numFmtId="164" fontId="8" fillId="0" borderId="3" xfId="0" applyNumberFormat="1" applyFont="1" applyBorder="1" applyAlignment="1">
      <alignment horizontal="left" wrapText="1"/>
    </xf>
    <xf numFmtId="164" fontId="8" fillId="0" borderId="0" xfId="0" applyNumberFormat="1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7" fontId="8" fillId="0" borderId="0" xfId="1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3" fontId="3" fillId="0" borderId="1" xfId="1" applyNumberFormat="1" applyFont="1" applyBorder="1" applyAlignment="1">
      <alignment horizontal="right" vertical="center" wrapText="1"/>
    </xf>
    <xf numFmtId="166" fontId="8" fillId="0" borderId="0" xfId="1" applyNumberFormat="1" applyFont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/>
    </xf>
    <xf numFmtId="3" fontId="3" fillId="0" borderId="0" xfId="1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" fontId="7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3" fontId="16" fillId="0" borderId="14" xfId="0" applyNumberFormat="1" applyFont="1" applyBorder="1" applyAlignment="1">
      <alignment horizontal="right" vertical="center" wrapText="1"/>
    </xf>
    <xf numFmtId="3" fontId="16" fillId="0" borderId="0" xfId="0" applyNumberFormat="1" applyFont="1" applyAlignment="1">
      <alignment vertical="center" wrapText="1"/>
    </xf>
    <xf numFmtId="49" fontId="16" fillId="0" borderId="3" xfId="0" applyNumberFormat="1" applyFont="1" applyBorder="1" applyAlignment="1">
      <alignment horizontal="right" vertical="center" wrapText="1"/>
    </xf>
    <xf numFmtId="49" fontId="16" fillId="0" borderId="14" xfId="0" applyNumberFormat="1" applyFont="1" applyBorder="1" applyAlignment="1">
      <alignment horizontal="right" vertical="center" wrapText="1"/>
    </xf>
    <xf numFmtId="49" fontId="16" fillId="0" borderId="0" xfId="0" applyNumberFormat="1" applyFont="1" applyAlignment="1">
      <alignment vertical="center" wrapText="1"/>
    </xf>
    <xf numFmtId="49" fontId="16" fillId="0" borderId="13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14</xdr:row>
      <xdr:rowOff>190500</xdr:rowOff>
    </xdr:from>
    <xdr:to>
      <xdr:col>2</xdr:col>
      <xdr:colOff>9525</xdr:colOff>
      <xdr:row>14</xdr:row>
      <xdr:rowOff>190501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AFFA2CD0-20FF-4711-B1DF-34E72F3788C1}"/>
            </a:ext>
          </a:extLst>
        </xdr:cNvPr>
        <xdr:cNvCxnSpPr/>
      </xdr:nvCxnSpPr>
      <xdr:spPr>
        <a:xfrm>
          <a:off x="590550" y="4848225"/>
          <a:ext cx="2009775" cy="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3"/>
  <sheetViews>
    <sheetView tabSelected="1" topLeftCell="A16" workbookViewId="0">
      <selection activeCell="J19" sqref="J19"/>
    </sheetView>
  </sheetViews>
  <sheetFormatPr defaultRowHeight="15" x14ac:dyDescent="0.25"/>
  <cols>
    <col min="1" max="1" width="7.5703125" style="1" customWidth="1"/>
    <col min="2" max="2" width="25" style="1" customWidth="1"/>
    <col min="3" max="3" width="9.140625" style="1"/>
    <col min="4" max="4" width="26.5703125" style="39" customWidth="1"/>
    <col min="5" max="5" width="26.140625" style="39" customWidth="1"/>
    <col min="6" max="16384" width="9.140625" style="1"/>
  </cols>
  <sheetData>
    <row r="1" spans="2:8" ht="57.75" customHeight="1" x14ac:dyDescent="0.25">
      <c r="B1" s="151" t="s">
        <v>70</v>
      </c>
      <c r="C1" s="151"/>
      <c r="D1" s="151"/>
      <c r="E1" s="151"/>
      <c r="F1" s="71"/>
      <c r="G1" s="71"/>
      <c r="H1" s="71"/>
    </row>
    <row r="2" spans="2:8" ht="25.5" customHeight="1" x14ac:dyDescent="0.25">
      <c r="B2" s="152"/>
      <c r="C2" s="153" t="s">
        <v>0</v>
      </c>
      <c r="D2" s="32"/>
      <c r="E2" s="33"/>
    </row>
    <row r="3" spans="2:8" ht="24" customHeight="1" x14ac:dyDescent="0.25">
      <c r="B3" s="152"/>
      <c r="C3" s="153"/>
      <c r="D3" s="64" t="s">
        <v>68</v>
      </c>
      <c r="E3" s="45">
        <v>45291</v>
      </c>
    </row>
    <row r="4" spans="2:8" ht="15.75" thickBot="1" x14ac:dyDescent="0.3">
      <c r="B4" s="152"/>
      <c r="C4" s="153"/>
      <c r="D4" s="52" t="s">
        <v>82</v>
      </c>
      <c r="E4" s="33" t="s">
        <v>83</v>
      </c>
    </row>
    <row r="5" spans="2:8" x14ac:dyDescent="0.25">
      <c r="B5" s="7" t="s">
        <v>1</v>
      </c>
      <c r="C5" s="20"/>
      <c r="D5" s="34"/>
      <c r="E5" s="35"/>
    </row>
    <row r="6" spans="2:8" x14ac:dyDescent="0.25">
      <c r="B6" s="19" t="s">
        <v>2</v>
      </c>
      <c r="C6" s="142"/>
      <c r="D6" s="143">
        <v>234242</v>
      </c>
      <c r="E6" s="144">
        <v>167694</v>
      </c>
    </row>
    <row r="7" spans="2:8" ht="30" x14ac:dyDescent="0.25">
      <c r="B7" s="19" t="s">
        <v>38</v>
      </c>
      <c r="C7" s="21"/>
      <c r="D7" s="145">
        <v>4021521</v>
      </c>
      <c r="E7" s="148">
        <v>2399176</v>
      </c>
    </row>
    <row r="8" spans="2:8" ht="30" x14ac:dyDescent="0.25">
      <c r="B8" s="19" t="s">
        <v>23</v>
      </c>
      <c r="C8" s="22"/>
      <c r="D8" s="146">
        <f>421200+596951</f>
        <v>1018151</v>
      </c>
      <c r="E8" s="147">
        <f>47593+75</f>
        <v>47668</v>
      </c>
    </row>
    <row r="9" spans="2:8" x14ac:dyDescent="0.25">
      <c r="B9" s="19" t="s">
        <v>3</v>
      </c>
      <c r="C9" s="47" t="s">
        <v>71</v>
      </c>
      <c r="D9" s="145">
        <f>3523006+7553813</f>
        <v>11076819</v>
      </c>
      <c r="E9" s="78">
        <v>2113818</v>
      </c>
    </row>
    <row r="10" spans="2:8" x14ac:dyDescent="0.25">
      <c r="B10" s="19" t="s">
        <v>4</v>
      </c>
      <c r="C10" s="47" t="s">
        <v>35</v>
      </c>
      <c r="D10" s="53">
        <f>5225864</f>
        <v>5225864</v>
      </c>
      <c r="E10" s="78">
        <v>540490</v>
      </c>
    </row>
    <row r="11" spans="2:8" ht="29.25" thickBot="1" x14ac:dyDescent="0.3">
      <c r="B11" s="7" t="s">
        <v>6</v>
      </c>
      <c r="C11" s="23"/>
      <c r="D11" s="56">
        <f>SUM(D6:D10)</f>
        <v>21576597</v>
      </c>
      <c r="E11" s="61">
        <f>E6+E7+E8+E9+E10</f>
        <v>5268846</v>
      </c>
    </row>
    <row r="12" spans="2:8" ht="30" x14ac:dyDescent="0.25">
      <c r="B12" s="19" t="s">
        <v>37</v>
      </c>
      <c r="C12" s="26"/>
      <c r="D12" s="53">
        <v>0</v>
      </c>
      <c r="E12" s="78">
        <f>-G17</f>
        <v>0</v>
      </c>
      <c r="H12" s="110"/>
    </row>
    <row r="13" spans="2:8" ht="30" x14ac:dyDescent="0.25">
      <c r="B13" s="19" t="s">
        <v>7</v>
      </c>
      <c r="C13" s="48"/>
      <c r="D13" s="78">
        <v>3481</v>
      </c>
      <c r="E13" s="78">
        <f>3481</f>
        <v>3481</v>
      </c>
    </row>
    <row r="14" spans="2:8" ht="29.25" thickBot="1" x14ac:dyDescent="0.3">
      <c r="B14" s="7" t="s">
        <v>8</v>
      </c>
      <c r="C14" s="24"/>
      <c r="D14" s="54">
        <f>D12+D13</f>
        <v>3481</v>
      </c>
      <c r="E14" s="61">
        <f>E12+E13</f>
        <v>3481</v>
      </c>
    </row>
    <row r="15" spans="2:8" ht="15.75" thickBot="1" x14ac:dyDescent="0.3">
      <c r="B15" s="7" t="s">
        <v>24</v>
      </c>
      <c r="C15" s="25"/>
      <c r="D15" s="55">
        <f>D11+D14</f>
        <v>21580078</v>
      </c>
      <c r="E15" s="62">
        <f>E11+E14</f>
        <v>5272327</v>
      </c>
    </row>
    <row r="16" spans="2:8" x14ac:dyDescent="0.25">
      <c r="B16" s="7"/>
      <c r="C16" s="26"/>
      <c r="D16" s="37"/>
      <c r="E16" s="36"/>
    </row>
    <row r="17" spans="2:5" x14ac:dyDescent="0.25">
      <c r="B17" s="7" t="s">
        <v>25</v>
      </c>
      <c r="C17" s="21"/>
      <c r="D17" s="31"/>
      <c r="E17" s="28"/>
    </row>
    <row r="18" spans="2:5" ht="45" x14ac:dyDescent="0.25">
      <c r="B18" s="19" t="s">
        <v>39</v>
      </c>
      <c r="C18" s="47"/>
      <c r="D18" s="78">
        <v>580777</v>
      </c>
      <c r="E18" s="78">
        <v>17361</v>
      </c>
    </row>
    <row r="19" spans="2:5" ht="60" x14ac:dyDescent="0.25">
      <c r="B19" s="27" t="s">
        <v>26</v>
      </c>
      <c r="C19" s="47" t="s">
        <v>36</v>
      </c>
      <c r="D19" s="53">
        <f>5245+1752+167893+5906611</f>
        <v>6081501</v>
      </c>
      <c r="E19" s="78">
        <v>51558</v>
      </c>
    </row>
    <row r="20" spans="2:5" ht="30" x14ac:dyDescent="0.25">
      <c r="B20" s="19" t="s">
        <v>29</v>
      </c>
      <c r="C20" s="48"/>
      <c r="D20" s="53">
        <v>0</v>
      </c>
      <c r="E20" s="78">
        <v>10007</v>
      </c>
    </row>
    <row r="21" spans="2:5" ht="29.25" thickBot="1" x14ac:dyDescent="0.3">
      <c r="B21" s="7" t="s">
        <v>9</v>
      </c>
      <c r="C21" s="23"/>
      <c r="D21" s="56">
        <f>SUM(D18:D20)</f>
        <v>6662278</v>
      </c>
      <c r="E21" s="61">
        <f>E18+E19+E20</f>
        <v>78926</v>
      </c>
    </row>
    <row r="22" spans="2:5" ht="31.5" customHeight="1" thickBot="1" x14ac:dyDescent="0.3">
      <c r="B22" s="3" t="s">
        <v>33</v>
      </c>
      <c r="C22" s="51">
        <v>10</v>
      </c>
      <c r="D22" s="57">
        <v>14999959</v>
      </c>
      <c r="E22" s="66">
        <v>4999959</v>
      </c>
    </row>
    <row r="23" spans="2:5" ht="34.5" customHeight="1" thickBot="1" x14ac:dyDescent="0.3">
      <c r="B23" s="131" t="s">
        <v>34</v>
      </c>
      <c r="C23" s="46"/>
      <c r="D23" s="58">
        <f>D22</f>
        <v>14999959</v>
      </c>
      <c r="E23" s="63">
        <f>E22</f>
        <v>4999959</v>
      </c>
    </row>
    <row r="24" spans="2:5" x14ac:dyDescent="0.25">
      <c r="B24" s="19" t="s">
        <v>10</v>
      </c>
      <c r="C24" s="28"/>
      <c r="D24" s="53">
        <v>175000</v>
      </c>
      <c r="E24" s="78">
        <v>175000</v>
      </c>
    </row>
    <row r="25" spans="2:5" ht="30.75" thickBot="1" x14ac:dyDescent="0.3">
      <c r="B25" s="19" t="s">
        <v>11</v>
      </c>
      <c r="C25" s="29"/>
      <c r="D25" s="69" t="s">
        <v>72</v>
      </c>
      <c r="E25" s="79">
        <v>18442</v>
      </c>
    </row>
    <row r="26" spans="2:5" ht="15.75" thickBot="1" x14ac:dyDescent="0.3">
      <c r="B26" s="7" t="s">
        <v>12</v>
      </c>
      <c r="C26" s="25"/>
      <c r="D26" s="132" t="s">
        <v>73</v>
      </c>
      <c r="E26" s="62">
        <f>E24+E25</f>
        <v>193442</v>
      </c>
    </row>
    <row r="27" spans="2:5" ht="29.25" thickBot="1" x14ac:dyDescent="0.3">
      <c r="B27" s="7" t="s">
        <v>27</v>
      </c>
      <c r="C27" s="25"/>
      <c r="D27" s="55">
        <f>D21+D26+D23</f>
        <v>21580078</v>
      </c>
      <c r="E27" s="62">
        <f>E23+E26+E21</f>
        <v>5272327</v>
      </c>
    </row>
    <row r="28" spans="2:5" x14ac:dyDescent="0.25">
      <c r="B28" s="9"/>
      <c r="C28" s="30"/>
      <c r="D28" s="38"/>
      <c r="E28" s="38"/>
    </row>
    <row r="29" spans="2:5" x14ac:dyDescent="0.25">
      <c r="B29" s="154"/>
      <c r="C29" s="154"/>
      <c r="D29" s="154"/>
      <c r="E29" s="154"/>
    </row>
    <row r="30" spans="2:5" ht="15" customHeight="1" x14ac:dyDescent="0.25"/>
    <row r="31" spans="2:5" ht="12.75" customHeight="1" thickBot="1" x14ac:dyDescent="0.3">
      <c r="B31" s="8"/>
      <c r="D31" s="40"/>
      <c r="E31" s="40"/>
    </row>
    <row r="32" spans="2:5" ht="13.5" customHeight="1" x14ac:dyDescent="0.25">
      <c r="B32" s="9" t="s">
        <v>108</v>
      </c>
      <c r="D32" s="149" t="s">
        <v>28</v>
      </c>
      <c r="E32" s="149"/>
    </row>
    <row r="33" spans="2:5" ht="15" customHeight="1" x14ac:dyDescent="0.25">
      <c r="B33" s="9" t="s">
        <v>13</v>
      </c>
      <c r="D33" s="150" t="s">
        <v>14</v>
      </c>
      <c r="E33" s="150"/>
    </row>
  </sheetData>
  <mergeCells count="6">
    <mergeCell ref="D32:E32"/>
    <mergeCell ref="D33:E33"/>
    <mergeCell ref="B1:E1"/>
    <mergeCell ref="B2:B4"/>
    <mergeCell ref="C2:C4"/>
    <mergeCell ref="B29:E29"/>
  </mergeCells>
  <pageMargins left="0.7" right="0.7" top="0.75" bottom="0.75" header="0.3" footer="0.3"/>
  <pageSetup paperSize="9" scale="9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63FF6-8D4A-4653-8CD7-050AD668697F}">
  <sheetPr>
    <pageSetUpPr fitToPage="1"/>
  </sheetPr>
  <dimension ref="B2:L27"/>
  <sheetViews>
    <sheetView workbookViewId="0">
      <selection activeCell="H13" sqref="H13:I18"/>
    </sheetView>
  </sheetViews>
  <sheetFormatPr defaultRowHeight="15" x14ac:dyDescent="0.25"/>
  <cols>
    <col min="1" max="1" width="9.140625" style="1"/>
    <col min="2" max="2" width="38.140625" style="1" customWidth="1"/>
    <col min="3" max="3" width="4.140625" style="1" customWidth="1"/>
    <col min="4" max="4" width="9.140625" style="1"/>
    <col min="5" max="5" width="18" style="43" customWidth="1"/>
    <col min="6" max="6" width="9.140625" style="1"/>
    <col min="7" max="7" width="8.85546875" style="1" customWidth="1"/>
    <col min="8" max="16384" width="9.140625" style="1"/>
  </cols>
  <sheetData>
    <row r="2" spans="2:12" ht="70.5" customHeight="1" x14ac:dyDescent="0.25">
      <c r="B2" s="157" t="s">
        <v>109</v>
      </c>
      <c r="C2" s="157"/>
      <c r="D2" s="157"/>
      <c r="E2" s="157"/>
      <c r="F2" s="157"/>
      <c r="G2" s="157"/>
    </row>
    <row r="3" spans="2:12" ht="2.25" hidden="1" customHeight="1" x14ac:dyDescent="0.25">
      <c r="B3" s="152"/>
      <c r="C3" s="152"/>
      <c r="D3" s="158" t="s">
        <v>0</v>
      </c>
      <c r="E3" s="159"/>
      <c r="F3" s="159"/>
      <c r="G3" s="159"/>
    </row>
    <row r="4" spans="2:12" ht="51" customHeight="1" x14ac:dyDescent="0.25">
      <c r="B4" s="152"/>
      <c r="C4" s="152"/>
      <c r="D4" s="158"/>
      <c r="E4" s="75" t="s">
        <v>74</v>
      </c>
      <c r="F4" s="160" t="s">
        <v>69</v>
      </c>
      <c r="G4" s="160"/>
    </row>
    <row r="5" spans="2:12" ht="14.25" customHeight="1" x14ac:dyDescent="0.25">
      <c r="B5" s="152"/>
      <c r="C5" s="152"/>
      <c r="D5" s="158"/>
      <c r="E5" s="33" t="s">
        <v>82</v>
      </c>
      <c r="F5" s="153" t="s">
        <v>84</v>
      </c>
      <c r="G5" s="153"/>
    </row>
    <row r="6" spans="2:12" ht="14.25" customHeight="1" x14ac:dyDescent="0.25">
      <c r="B6" s="72"/>
      <c r="C6" s="72"/>
      <c r="D6" s="74"/>
      <c r="E6" s="33"/>
      <c r="F6" s="73"/>
      <c r="G6" s="73"/>
    </row>
    <row r="7" spans="2:12" ht="14.25" customHeight="1" x14ac:dyDescent="0.25">
      <c r="B7" s="72" t="s">
        <v>40</v>
      </c>
      <c r="C7" s="72"/>
      <c r="D7" s="10"/>
      <c r="E7" s="68" t="s">
        <v>75</v>
      </c>
      <c r="F7" s="155" t="s">
        <v>5</v>
      </c>
      <c r="G7" s="155"/>
    </row>
    <row r="8" spans="2:12" ht="14.25" customHeight="1" x14ac:dyDescent="0.25">
      <c r="B8" s="42" t="s">
        <v>30</v>
      </c>
      <c r="C8" s="42"/>
      <c r="D8" s="41"/>
      <c r="E8" s="65" t="s">
        <v>76</v>
      </c>
      <c r="F8" s="161">
        <v>0</v>
      </c>
      <c r="G8" s="161"/>
    </row>
    <row r="9" spans="2:12" ht="14.25" customHeight="1" x14ac:dyDescent="0.25">
      <c r="B9" s="72" t="s">
        <v>31</v>
      </c>
      <c r="C9" s="72"/>
      <c r="D9" s="10"/>
      <c r="E9" s="77">
        <v>75946</v>
      </c>
      <c r="F9" s="162" t="s">
        <v>5</v>
      </c>
      <c r="G9" s="162"/>
    </row>
    <row r="10" spans="2:12" x14ac:dyDescent="0.25">
      <c r="B10" s="3" t="s">
        <v>15</v>
      </c>
      <c r="C10" s="11"/>
      <c r="D10" s="50">
        <v>6</v>
      </c>
      <c r="E10" s="57">
        <v>29371</v>
      </c>
      <c r="F10" s="156">
        <v>55000</v>
      </c>
      <c r="G10" s="156"/>
    </row>
    <row r="11" spans="2:12" x14ac:dyDescent="0.25">
      <c r="B11" s="3" t="s">
        <v>16</v>
      </c>
      <c r="C11" s="11"/>
      <c r="D11" s="10"/>
      <c r="E11" s="57">
        <v>323184</v>
      </c>
      <c r="F11" s="168" t="s">
        <v>5</v>
      </c>
      <c r="G11" s="168"/>
    </row>
    <row r="12" spans="2:12" ht="32.25" customHeight="1" x14ac:dyDescent="0.25">
      <c r="B12" s="3" t="s">
        <v>77</v>
      </c>
      <c r="C12" s="11"/>
      <c r="D12" s="10"/>
      <c r="E12" s="57" t="s">
        <v>5</v>
      </c>
      <c r="F12" s="168">
        <v>17407</v>
      </c>
      <c r="G12" s="169"/>
    </row>
    <row r="13" spans="2:12" x14ac:dyDescent="0.25">
      <c r="B13" s="3" t="s">
        <v>17</v>
      </c>
      <c r="C13" s="11"/>
      <c r="D13" s="2"/>
      <c r="E13" s="57">
        <v>19879</v>
      </c>
      <c r="F13" s="167">
        <v>1903</v>
      </c>
      <c r="G13" s="167"/>
      <c r="L13" s="133"/>
    </row>
    <row r="14" spans="2:12" x14ac:dyDescent="0.25">
      <c r="B14" s="3" t="s">
        <v>32</v>
      </c>
      <c r="C14" s="11"/>
      <c r="D14" s="2"/>
      <c r="E14" s="57">
        <v>1010</v>
      </c>
      <c r="F14" s="162" t="s">
        <v>5</v>
      </c>
      <c r="G14" s="162"/>
    </row>
    <row r="15" spans="2:12" ht="15.75" thickBot="1" x14ac:dyDescent="0.3">
      <c r="B15" s="4" t="s">
        <v>18</v>
      </c>
      <c r="C15" s="12"/>
      <c r="D15" s="13"/>
      <c r="E15" s="59">
        <v>38894</v>
      </c>
      <c r="F15" s="164" t="s">
        <v>5</v>
      </c>
      <c r="G15" s="164"/>
    </row>
    <row r="16" spans="2:12" ht="15.75" thickBot="1" x14ac:dyDescent="0.3">
      <c r="B16" s="6" t="s">
        <v>19</v>
      </c>
      <c r="C16" s="12"/>
      <c r="D16" s="14"/>
      <c r="E16" s="70" t="s">
        <v>78</v>
      </c>
      <c r="F16" s="165">
        <f>F10-F12-F13</f>
        <v>35690</v>
      </c>
      <c r="G16" s="165"/>
    </row>
    <row r="17" spans="2:7" ht="15.75" thickBot="1" x14ac:dyDescent="0.3">
      <c r="B17" s="15" t="s">
        <v>20</v>
      </c>
      <c r="C17" s="16"/>
      <c r="D17" s="49"/>
      <c r="E17" s="60">
        <v>2370</v>
      </c>
      <c r="F17" s="166" t="s">
        <v>107</v>
      </c>
      <c r="G17" s="166"/>
    </row>
    <row r="18" spans="2:7" ht="15.75" thickBot="1" x14ac:dyDescent="0.3">
      <c r="B18" s="17" t="s">
        <v>21</v>
      </c>
      <c r="C18" s="18"/>
      <c r="D18" s="14"/>
      <c r="E18" s="70" t="s">
        <v>106</v>
      </c>
      <c r="F18" s="163">
        <f>28552</f>
        <v>28552</v>
      </c>
      <c r="G18" s="163"/>
    </row>
    <row r="19" spans="2:7" ht="18" customHeight="1" thickBot="1" x14ac:dyDescent="0.3">
      <c r="B19" s="6" t="s">
        <v>22</v>
      </c>
      <c r="C19" s="18"/>
      <c r="D19" s="14"/>
      <c r="E19" s="70" t="s">
        <v>106</v>
      </c>
      <c r="F19" s="163">
        <f>F18</f>
        <v>28552</v>
      </c>
      <c r="G19" s="163"/>
    </row>
    <row r="20" spans="2:7" x14ac:dyDescent="0.25">
      <c r="B20" s="7"/>
      <c r="C20" s="170"/>
      <c r="D20" s="170"/>
      <c r="E20" s="170"/>
      <c r="F20" s="5"/>
      <c r="G20" s="19"/>
    </row>
    <row r="21" spans="2:7" ht="15" customHeight="1" thickBot="1" x14ac:dyDescent="0.3">
      <c r="B21" s="8"/>
      <c r="D21" s="40"/>
      <c r="E21" s="40"/>
    </row>
    <row r="22" spans="2:7" ht="15" customHeight="1" x14ac:dyDescent="0.25">
      <c r="B22" s="9" t="s">
        <v>108</v>
      </c>
      <c r="D22" s="149" t="s">
        <v>28</v>
      </c>
      <c r="E22" s="149"/>
    </row>
    <row r="23" spans="2:7" ht="19.5" customHeight="1" x14ac:dyDescent="0.25">
      <c r="B23" s="9" t="s">
        <v>13</v>
      </c>
      <c r="D23" s="150" t="s">
        <v>14</v>
      </c>
      <c r="E23" s="150"/>
    </row>
    <row r="26" spans="2:7" ht="12.75" customHeight="1" x14ac:dyDescent="0.25"/>
    <row r="27" spans="2:7" ht="12.75" customHeight="1" x14ac:dyDescent="0.25">
      <c r="E27" s="44"/>
      <c r="F27" s="76"/>
    </row>
  </sheetData>
  <mergeCells count="23">
    <mergeCell ref="F19:G19"/>
    <mergeCell ref="C20:E20"/>
    <mergeCell ref="F17:G17"/>
    <mergeCell ref="F13:G13"/>
    <mergeCell ref="F11:G11"/>
    <mergeCell ref="F12:G12"/>
    <mergeCell ref="F14:G14"/>
    <mergeCell ref="D23:E23"/>
    <mergeCell ref="F7:G7"/>
    <mergeCell ref="F10:G10"/>
    <mergeCell ref="B2:G2"/>
    <mergeCell ref="B3:B5"/>
    <mergeCell ref="C3:C5"/>
    <mergeCell ref="D3:D5"/>
    <mergeCell ref="E3:G3"/>
    <mergeCell ref="F4:G4"/>
    <mergeCell ref="F5:G5"/>
    <mergeCell ref="F8:G8"/>
    <mergeCell ref="D22:E22"/>
    <mergeCell ref="F9:G9"/>
    <mergeCell ref="F18:G18"/>
    <mergeCell ref="F15:G15"/>
    <mergeCell ref="F16:G16"/>
  </mergeCells>
  <pageMargins left="0.7" right="0.7" top="0.75" bottom="0.75" header="0.3" footer="0.3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D5023-738D-4B32-B26C-DEFB82929BB5}">
  <dimension ref="B2:G31"/>
  <sheetViews>
    <sheetView topLeftCell="A10" workbookViewId="0">
      <selection activeCell="B29" sqref="B29:E31"/>
    </sheetView>
  </sheetViews>
  <sheetFormatPr defaultRowHeight="15" x14ac:dyDescent="0.25"/>
  <cols>
    <col min="1" max="1" width="9.140625" style="1"/>
    <col min="2" max="2" width="30.140625" style="1" customWidth="1"/>
    <col min="3" max="3" width="9.140625" style="1"/>
    <col min="4" max="4" width="23.28515625" style="93" customWidth="1"/>
    <col min="5" max="5" width="23.85546875" style="1" customWidth="1"/>
    <col min="6" max="257" width="9.140625" style="1"/>
    <col min="258" max="258" width="30.140625" style="1" customWidth="1"/>
    <col min="259" max="259" width="9.140625" style="1"/>
    <col min="260" max="260" width="23.28515625" style="1" customWidth="1"/>
    <col min="261" max="261" width="23.85546875" style="1" customWidth="1"/>
    <col min="262" max="513" width="9.140625" style="1"/>
    <col min="514" max="514" width="30.140625" style="1" customWidth="1"/>
    <col min="515" max="515" width="9.140625" style="1"/>
    <col min="516" max="516" width="23.28515625" style="1" customWidth="1"/>
    <col min="517" max="517" width="23.85546875" style="1" customWidth="1"/>
    <col min="518" max="769" width="9.140625" style="1"/>
    <col min="770" max="770" width="30.140625" style="1" customWidth="1"/>
    <col min="771" max="771" width="9.140625" style="1"/>
    <col min="772" max="772" width="23.28515625" style="1" customWidth="1"/>
    <col min="773" max="773" width="23.85546875" style="1" customWidth="1"/>
    <col min="774" max="1025" width="9.140625" style="1"/>
    <col min="1026" max="1026" width="30.140625" style="1" customWidth="1"/>
    <col min="1027" max="1027" width="9.140625" style="1"/>
    <col min="1028" max="1028" width="23.28515625" style="1" customWidth="1"/>
    <col min="1029" max="1029" width="23.85546875" style="1" customWidth="1"/>
    <col min="1030" max="1281" width="9.140625" style="1"/>
    <col min="1282" max="1282" width="30.140625" style="1" customWidth="1"/>
    <col min="1283" max="1283" width="9.140625" style="1"/>
    <col min="1284" max="1284" width="23.28515625" style="1" customWidth="1"/>
    <col min="1285" max="1285" width="23.85546875" style="1" customWidth="1"/>
    <col min="1286" max="1537" width="9.140625" style="1"/>
    <col min="1538" max="1538" width="30.140625" style="1" customWidth="1"/>
    <col min="1539" max="1539" width="9.140625" style="1"/>
    <col min="1540" max="1540" width="23.28515625" style="1" customWidth="1"/>
    <col min="1541" max="1541" width="23.85546875" style="1" customWidth="1"/>
    <col min="1542" max="1793" width="9.140625" style="1"/>
    <col min="1794" max="1794" width="30.140625" style="1" customWidth="1"/>
    <col min="1795" max="1795" width="9.140625" style="1"/>
    <col min="1796" max="1796" width="23.28515625" style="1" customWidth="1"/>
    <col min="1797" max="1797" width="23.85546875" style="1" customWidth="1"/>
    <col min="1798" max="2049" width="9.140625" style="1"/>
    <col min="2050" max="2050" width="30.140625" style="1" customWidth="1"/>
    <col min="2051" max="2051" width="9.140625" style="1"/>
    <col min="2052" max="2052" width="23.28515625" style="1" customWidth="1"/>
    <col min="2053" max="2053" width="23.85546875" style="1" customWidth="1"/>
    <col min="2054" max="2305" width="9.140625" style="1"/>
    <col min="2306" max="2306" width="30.140625" style="1" customWidth="1"/>
    <col min="2307" max="2307" width="9.140625" style="1"/>
    <col min="2308" max="2308" width="23.28515625" style="1" customWidth="1"/>
    <col min="2309" max="2309" width="23.85546875" style="1" customWidth="1"/>
    <col min="2310" max="2561" width="9.140625" style="1"/>
    <col min="2562" max="2562" width="30.140625" style="1" customWidth="1"/>
    <col min="2563" max="2563" width="9.140625" style="1"/>
    <col min="2564" max="2564" width="23.28515625" style="1" customWidth="1"/>
    <col min="2565" max="2565" width="23.85546875" style="1" customWidth="1"/>
    <col min="2566" max="2817" width="9.140625" style="1"/>
    <col min="2818" max="2818" width="30.140625" style="1" customWidth="1"/>
    <col min="2819" max="2819" width="9.140625" style="1"/>
    <col min="2820" max="2820" width="23.28515625" style="1" customWidth="1"/>
    <col min="2821" max="2821" width="23.85546875" style="1" customWidth="1"/>
    <col min="2822" max="3073" width="9.140625" style="1"/>
    <col min="3074" max="3074" width="30.140625" style="1" customWidth="1"/>
    <col min="3075" max="3075" width="9.140625" style="1"/>
    <col min="3076" max="3076" width="23.28515625" style="1" customWidth="1"/>
    <col min="3077" max="3077" width="23.85546875" style="1" customWidth="1"/>
    <col min="3078" max="3329" width="9.140625" style="1"/>
    <col min="3330" max="3330" width="30.140625" style="1" customWidth="1"/>
    <col min="3331" max="3331" width="9.140625" style="1"/>
    <col min="3332" max="3332" width="23.28515625" style="1" customWidth="1"/>
    <col min="3333" max="3333" width="23.85546875" style="1" customWidth="1"/>
    <col min="3334" max="3585" width="9.140625" style="1"/>
    <col min="3586" max="3586" width="30.140625" style="1" customWidth="1"/>
    <col min="3587" max="3587" width="9.140625" style="1"/>
    <col min="3588" max="3588" width="23.28515625" style="1" customWidth="1"/>
    <col min="3589" max="3589" width="23.85546875" style="1" customWidth="1"/>
    <col min="3590" max="3841" width="9.140625" style="1"/>
    <col min="3842" max="3842" width="30.140625" style="1" customWidth="1"/>
    <col min="3843" max="3843" width="9.140625" style="1"/>
    <col min="3844" max="3844" width="23.28515625" style="1" customWidth="1"/>
    <col min="3845" max="3845" width="23.85546875" style="1" customWidth="1"/>
    <col min="3846" max="4097" width="9.140625" style="1"/>
    <col min="4098" max="4098" width="30.140625" style="1" customWidth="1"/>
    <col min="4099" max="4099" width="9.140625" style="1"/>
    <col min="4100" max="4100" width="23.28515625" style="1" customWidth="1"/>
    <col min="4101" max="4101" width="23.85546875" style="1" customWidth="1"/>
    <col min="4102" max="4353" width="9.140625" style="1"/>
    <col min="4354" max="4354" width="30.140625" style="1" customWidth="1"/>
    <col min="4355" max="4355" width="9.140625" style="1"/>
    <col min="4356" max="4356" width="23.28515625" style="1" customWidth="1"/>
    <col min="4357" max="4357" width="23.85546875" style="1" customWidth="1"/>
    <col min="4358" max="4609" width="9.140625" style="1"/>
    <col min="4610" max="4610" width="30.140625" style="1" customWidth="1"/>
    <col min="4611" max="4611" width="9.140625" style="1"/>
    <col min="4612" max="4612" width="23.28515625" style="1" customWidth="1"/>
    <col min="4613" max="4613" width="23.85546875" style="1" customWidth="1"/>
    <col min="4614" max="4865" width="9.140625" style="1"/>
    <col min="4866" max="4866" width="30.140625" style="1" customWidth="1"/>
    <col min="4867" max="4867" width="9.140625" style="1"/>
    <col min="4868" max="4868" width="23.28515625" style="1" customWidth="1"/>
    <col min="4869" max="4869" width="23.85546875" style="1" customWidth="1"/>
    <col min="4870" max="5121" width="9.140625" style="1"/>
    <col min="5122" max="5122" width="30.140625" style="1" customWidth="1"/>
    <col min="5123" max="5123" width="9.140625" style="1"/>
    <col min="5124" max="5124" width="23.28515625" style="1" customWidth="1"/>
    <col min="5125" max="5125" width="23.85546875" style="1" customWidth="1"/>
    <col min="5126" max="5377" width="9.140625" style="1"/>
    <col min="5378" max="5378" width="30.140625" style="1" customWidth="1"/>
    <col min="5379" max="5379" width="9.140625" style="1"/>
    <col min="5380" max="5380" width="23.28515625" style="1" customWidth="1"/>
    <col min="5381" max="5381" width="23.85546875" style="1" customWidth="1"/>
    <col min="5382" max="5633" width="9.140625" style="1"/>
    <col min="5634" max="5634" width="30.140625" style="1" customWidth="1"/>
    <col min="5635" max="5635" width="9.140625" style="1"/>
    <col min="5636" max="5636" width="23.28515625" style="1" customWidth="1"/>
    <col min="5637" max="5637" width="23.85546875" style="1" customWidth="1"/>
    <col min="5638" max="5889" width="9.140625" style="1"/>
    <col min="5890" max="5890" width="30.140625" style="1" customWidth="1"/>
    <col min="5891" max="5891" width="9.140625" style="1"/>
    <col min="5892" max="5892" width="23.28515625" style="1" customWidth="1"/>
    <col min="5893" max="5893" width="23.85546875" style="1" customWidth="1"/>
    <col min="5894" max="6145" width="9.140625" style="1"/>
    <col min="6146" max="6146" width="30.140625" style="1" customWidth="1"/>
    <col min="6147" max="6147" width="9.140625" style="1"/>
    <col min="6148" max="6148" width="23.28515625" style="1" customWidth="1"/>
    <col min="6149" max="6149" width="23.85546875" style="1" customWidth="1"/>
    <col min="6150" max="6401" width="9.140625" style="1"/>
    <col min="6402" max="6402" width="30.140625" style="1" customWidth="1"/>
    <col min="6403" max="6403" width="9.140625" style="1"/>
    <col min="6404" max="6404" width="23.28515625" style="1" customWidth="1"/>
    <col min="6405" max="6405" width="23.85546875" style="1" customWidth="1"/>
    <col min="6406" max="6657" width="9.140625" style="1"/>
    <col min="6658" max="6658" width="30.140625" style="1" customWidth="1"/>
    <col min="6659" max="6659" width="9.140625" style="1"/>
    <col min="6660" max="6660" width="23.28515625" style="1" customWidth="1"/>
    <col min="6661" max="6661" width="23.85546875" style="1" customWidth="1"/>
    <col min="6662" max="6913" width="9.140625" style="1"/>
    <col min="6914" max="6914" width="30.140625" style="1" customWidth="1"/>
    <col min="6915" max="6915" width="9.140625" style="1"/>
    <col min="6916" max="6916" width="23.28515625" style="1" customWidth="1"/>
    <col min="6917" max="6917" width="23.85546875" style="1" customWidth="1"/>
    <col min="6918" max="7169" width="9.140625" style="1"/>
    <col min="7170" max="7170" width="30.140625" style="1" customWidth="1"/>
    <col min="7171" max="7171" width="9.140625" style="1"/>
    <col min="7172" max="7172" width="23.28515625" style="1" customWidth="1"/>
    <col min="7173" max="7173" width="23.85546875" style="1" customWidth="1"/>
    <col min="7174" max="7425" width="9.140625" style="1"/>
    <col min="7426" max="7426" width="30.140625" style="1" customWidth="1"/>
    <col min="7427" max="7427" width="9.140625" style="1"/>
    <col min="7428" max="7428" width="23.28515625" style="1" customWidth="1"/>
    <col min="7429" max="7429" width="23.85546875" style="1" customWidth="1"/>
    <col min="7430" max="7681" width="9.140625" style="1"/>
    <col min="7682" max="7682" width="30.140625" style="1" customWidth="1"/>
    <col min="7683" max="7683" width="9.140625" style="1"/>
    <col min="7684" max="7684" width="23.28515625" style="1" customWidth="1"/>
    <col min="7685" max="7685" width="23.85546875" style="1" customWidth="1"/>
    <col min="7686" max="7937" width="9.140625" style="1"/>
    <col min="7938" max="7938" width="30.140625" style="1" customWidth="1"/>
    <col min="7939" max="7939" width="9.140625" style="1"/>
    <col min="7940" max="7940" width="23.28515625" style="1" customWidth="1"/>
    <col min="7941" max="7941" width="23.85546875" style="1" customWidth="1"/>
    <col min="7942" max="8193" width="9.140625" style="1"/>
    <col min="8194" max="8194" width="30.140625" style="1" customWidth="1"/>
    <col min="8195" max="8195" width="9.140625" style="1"/>
    <col min="8196" max="8196" width="23.28515625" style="1" customWidth="1"/>
    <col min="8197" max="8197" width="23.85546875" style="1" customWidth="1"/>
    <col min="8198" max="8449" width="9.140625" style="1"/>
    <col min="8450" max="8450" width="30.140625" style="1" customWidth="1"/>
    <col min="8451" max="8451" width="9.140625" style="1"/>
    <col min="8452" max="8452" width="23.28515625" style="1" customWidth="1"/>
    <col min="8453" max="8453" width="23.85546875" style="1" customWidth="1"/>
    <col min="8454" max="8705" width="9.140625" style="1"/>
    <col min="8706" max="8706" width="30.140625" style="1" customWidth="1"/>
    <col min="8707" max="8707" width="9.140625" style="1"/>
    <col min="8708" max="8708" width="23.28515625" style="1" customWidth="1"/>
    <col min="8709" max="8709" width="23.85546875" style="1" customWidth="1"/>
    <col min="8710" max="8961" width="9.140625" style="1"/>
    <col min="8962" max="8962" width="30.140625" style="1" customWidth="1"/>
    <col min="8963" max="8963" width="9.140625" style="1"/>
    <col min="8964" max="8964" width="23.28515625" style="1" customWidth="1"/>
    <col min="8965" max="8965" width="23.85546875" style="1" customWidth="1"/>
    <col min="8966" max="9217" width="9.140625" style="1"/>
    <col min="9218" max="9218" width="30.140625" style="1" customWidth="1"/>
    <col min="9219" max="9219" width="9.140625" style="1"/>
    <col min="9220" max="9220" width="23.28515625" style="1" customWidth="1"/>
    <col min="9221" max="9221" width="23.85546875" style="1" customWidth="1"/>
    <col min="9222" max="9473" width="9.140625" style="1"/>
    <col min="9474" max="9474" width="30.140625" style="1" customWidth="1"/>
    <col min="9475" max="9475" width="9.140625" style="1"/>
    <col min="9476" max="9476" width="23.28515625" style="1" customWidth="1"/>
    <col min="9477" max="9477" width="23.85546875" style="1" customWidth="1"/>
    <col min="9478" max="9729" width="9.140625" style="1"/>
    <col min="9730" max="9730" width="30.140625" style="1" customWidth="1"/>
    <col min="9731" max="9731" width="9.140625" style="1"/>
    <col min="9732" max="9732" width="23.28515625" style="1" customWidth="1"/>
    <col min="9733" max="9733" width="23.85546875" style="1" customWidth="1"/>
    <col min="9734" max="9985" width="9.140625" style="1"/>
    <col min="9986" max="9986" width="30.140625" style="1" customWidth="1"/>
    <col min="9987" max="9987" width="9.140625" style="1"/>
    <col min="9988" max="9988" width="23.28515625" style="1" customWidth="1"/>
    <col min="9989" max="9989" width="23.85546875" style="1" customWidth="1"/>
    <col min="9990" max="10241" width="9.140625" style="1"/>
    <col min="10242" max="10242" width="30.140625" style="1" customWidth="1"/>
    <col min="10243" max="10243" width="9.140625" style="1"/>
    <col min="10244" max="10244" width="23.28515625" style="1" customWidth="1"/>
    <col min="10245" max="10245" width="23.85546875" style="1" customWidth="1"/>
    <col min="10246" max="10497" width="9.140625" style="1"/>
    <col min="10498" max="10498" width="30.140625" style="1" customWidth="1"/>
    <col min="10499" max="10499" width="9.140625" style="1"/>
    <col min="10500" max="10500" width="23.28515625" style="1" customWidth="1"/>
    <col min="10501" max="10501" width="23.85546875" style="1" customWidth="1"/>
    <col min="10502" max="10753" width="9.140625" style="1"/>
    <col min="10754" max="10754" width="30.140625" style="1" customWidth="1"/>
    <col min="10755" max="10755" width="9.140625" style="1"/>
    <col min="10756" max="10756" width="23.28515625" style="1" customWidth="1"/>
    <col min="10757" max="10757" width="23.85546875" style="1" customWidth="1"/>
    <col min="10758" max="11009" width="9.140625" style="1"/>
    <col min="11010" max="11010" width="30.140625" style="1" customWidth="1"/>
    <col min="11011" max="11011" width="9.140625" style="1"/>
    <col min="11012" max="11012" width="23.28515625" style="1" customWidth="1"/>
    <col min="11013" max="11013" width="23.85546875" style="1" customWidth="1"/>
    <col min="11014" max="11265" width="9.140625" style="1"/>
    <col min="11266" max="11266" width="30.140625" style="1" customWidth="1"/>
    <col min="11267" max="11267" width="9.140625" style="1"/>
    <col min="11268" max="11268" width="23.28515625" style="1" customWidth="1"/>
    <col min="11269" max="11269" width="23.85546875" style="1" customWidth="1"/>
    <col min="11270" max="11521" width="9.140625" style="1"/>
    <col min="11522" max="11522" width="30.140625" style="1" customWidth="1"/>
    <col min="11523" max="11523" width="9.140625" style="1"/>
    <col min="11524" max="11524" width="23.28515625" style="1" customWidth="1"/>
    <col min="11525" max="11525" width="23.85546875" style="1" customWidth="1"/>
    <col min="11526" max="11777" width="9.140625" style="1"/>
    <col min="11778" max="11778" width="30.140625" style="1" customWidth="1"/>
    <col min="11779" max="11779" width="9.140625" style="1"/>
    <col min="11780" max="11780" width="23.28515625" style="1" customWidth="1"/>
    <col min="11781" max="11781" width="23.85546875" style="1" customWidth="1"/>
    <col min="11782" max="12033" width="9.140625" style="1"/>
    <col min="12034" max="12034" width="30.140625" style="1" customWidth="1"/>
    <col min="12035" max="12035" width="9.140625" style="1"/>
    <col min="12036" max="12036" width="23.28515625" style="1" customWidth="1"/>
    <col min="12037" max="12037" width="23.85546875" style="1" customWidth="1"/>
    <col min="12038" max="12289" width="9.140625" style="1"/>
    <col min="12290" max="12290" width="30.140625" style="1" customWidth="1"/>
    <col min="12291" max="12291" width="9.140625" style="1"/>
    <col min="12292" max="12292" width="23.28515625" style="1" customWidth="1"/>
    <col min="12293" max="12293" width="23.85546875" style="1" customWidth="1"/>
    <col min="12294" max="12545" width="9.140625" style="1"/>
    <col min="12546" max="12546" width="30.140625" style="1" customWidth="1"/>
    <col min="12547" max="12547" width="9.140625" style="1"/>
    <col min="12548" max="12548" width="23.28515625" style="1" customWidth="1"/>
    <col min="12549" max="12549" width="23.85546875" style="1" customWidth="1"/>
    <col min="12550" max="12801" width="9.140625" style="1"/>
    <col min="12802" max="12802" width="30.140625" style="1" customWidth="1"/>
    <col min="12803" max="12803" width="9.140625" style="1"/>
    <col min="12804" max="12804" width="23.28515625" style="1" customWidth="1"/>
    <col min="12805" max="12805" width="23.85546875" style="1" customWidth="1"/>
    <col min="12806" max="13057" width="9.140625" style="1"/>
    <col min="13058" max="13058" width="30.140625" style="1" customWidth="1"/>
    <col min="13059" max="13059" width="9.140625" style="1"/>
    <col min="13060" max="13060" width="23.28515625" style="1" customWidth="1"/>
    <col min="13061" max="13061" width="23.85546875" style="1" customWidth="1"/>
    <col min="13062" max="13313" width="9.140625" style="1"/>
    <col min="13314" max="13314" width="30.140625" style="1" customWidth="1"/>
    <col min="13315" max="13315" width="9.140625" style="1"/>
    <col min="13316" max="13316" width="23.28515625" style="1" customWidth="1"/>
    <col min="13317" max="13317" width="23.85546875" style="1" customWidth="1"/>
    <col min="13318" max="13569" width="9.140625" style="1"/>
    <col min="13570" max="13570" width="30.140625" style="1" customWidth="1"/>
    <col min="13571" max="13571" width="9.140625" style="1"/>
    <col min="13572" max="13572" width="23.28515625" style="1" customWidth="1"/>
    <col min="13573" max="13573" width="23.85546875" style="1" customWidth="1"/>
    <col min="13574" max="13825" width="9.140625" style="1"/>
    <col min="13826" max="13826" width="30.140625" style="1" customWidth="1"/>
    <col min="13827" max="13827" width="9.140625" style="1"/>
    <col min="13828" max="13828" width="23.28515625" style="1" customWidth="1"/>
    <col min="13829" max="13829" width="23.85546875" style="1" customWidth="1"/>
    <col min="13830" max="14081" width="9.140625" style="1"/>
    <col min="14082" max="14082" width="30.140625" style="1" customWidth="1"/>
    <col min="14083" max="14083" width="9.140625" style="1"/>
    <col min="14084" max="14084" width="23.28515625" style="1" customWidth="1"/>
    <col min="14085" max="14085" width="23.85546875" style="1" customWidth="1"/>
    <col min="14086" max="14337" width="9.140625" style="1"/>
    <col min="14338" max="14338" width="30.140625" style="1" customWidth="1"/>
    <col min="14339" max="14339" width="9.140625" style="1"/>
    <col min="14340" max="14340" width="23.28515625" style="1" customWidth="1"/>
    <col min="14341" max="14341" width="23.85546875" style="1" customWidth="1"/>
    <col min="14342" max="14593" width="9.140625" style="1"/>
    <col min="14594" max="14594" width="30.140625" style="1" customWidth="1"/>
    <col min="14595" max="14595" width="9.140625" style="1"/>
    <col min="14596" max="14596" width="23.28515625" style="1" customWidth="1"/>
    <col min="14597" max="14597" width="23.85546875" style="1" customWidth="1"/>
    <col min="14598" max="14849" width="9.140625" style="1"/>
    <col min="14850" max="14850" width="30.140625" style="1" customWidth="1"/>
    <col min="14851" max="14851" width="9.140625" style="1"/>
    <col min="14852" max="14852" width="23.28515625" style="1" customWidth="1"/>
    <col min="14853" max="14853" width="23.85546875" style="1" customWidth="1"/>
    <col min="14854" max="15105" width="9.140625" style="1"/>
    <col min="15106" max="15106" width="30.140625" style="1" customWidth="1"/>
    <col min="15107" max="15107" width="9.140625" style="1"/>
    <col min="15108" max="15108" width="23.28515625" style="1" customWidth="1"/>
    <col min="15109" max="15109" width="23.85546875" style="1" customWidth="1"/>
    <col min="15110" max="15361" width="9.140625" style="1"/>
    <col min="15362" max="15362" width="30.140625" style="1" customWidth="1"/>
    <col min="15363" max="15363" width="9.140625" style="1"/>
    <col min="15364" max="15364" width="23.28515625" style="1" customWidth="1"/>
    <col min="15365" max="15365" width="23.85546875" style="1" customWidth="1"/>
    <col min="15366" max="15617" width="9.140625" style="1"/>
    <col min="15618" max="15618" width="30.140625" style="1" customWidth="1"/>
    <col min="15619" max="15619" width="9.140625" style="1"/>
    <col min="15620" max="15620" width="23.28515625" style="1" customWidth="1"/>
    <col min="15621" max="15621" width="23.85546875" style="1" customWidth="1"/>
    <col min="15622" max="15873" width="9.140625" style="1"/>
    <col min="15874" max="15874" width="30.140625" style="1" customWidth="1"/>
    <col min="15875" max="15875" width="9.140625" style="1"/>
    <col min="15876" max="15876" width="23.28515625" style="1" customWidth="1"/>
    <col min="15877" max="15877" width="23.85546875" style="1" customWidth="1"/>
    <col min="15878" max="16129" width="9.140625" style="1"/>
    <col min="16130" max="16130" width="30.140625" style="1" customWidth="1"/>
    <col min="16131" max="16131" width="9.140625" style="1"/>
    <col min="16132" max="16132" width="23.28515625" style="1" customWidth="1"/>
    <col min="16133" max="16133" width="23.85546875" style="1" customWidth="1"/>
    <col min="16134" max="16384" width="9.140625" style="1"/>
  </cols>
  <sheetData>
    <row r="2" spans="2:7" ht="46.5" customHeight="1" x14ac:dyDescent="0.25">
      <c r="B2" s="157" t="s">
        <v>79</v>
      </c>
      <c r="C2" s="157"/>
      <c r="D2" s="157"/>
      <c r="E2" s="157"/>
    </row>
    <row r="3" spans="2:7" ht="19.5" customHeight="1" x14ac:dyDescent="0.25">
      <c r="B3" s="171"/>
      <c r="C3" s="80"/>
      <c r="D3" s="172"/>
      <c r="E3" s="172"/>
    </row>
    <row r="4" spans="2:7" x14ac:dyDescent="0.25">
      <c r="B4" s="171"/>
      <c r="C4" s="80"/>
      <c r="D4" s="81" t="s">
        <v>80</v>
      </c>
      <c r="E4" s="80" t="s">
        <v>81</v>
      </c>
    </row>
    <row r="5" spans="2:7" x14ac:dyDescent="0.25">
      <c r="B5" s="171"/>
      <c r="C5" s="80" t="s">
        <v>0</v>
      </c>
      <c r="D5" s="80" t="s">
        <v>85</v>
      </c>
      <c r="E5" s="80" t="s">
        <v>84</v>
      </c>
    </row>
    <row r="6" spans="2:7" ht="42.75" x14ac:dyDescent="0.25">
      <c r="B6" s="82" t="s">
        <v>41</v>
      </c>
      <c r="C6" s="51"/>
      <c r="D6" s="83"/>
      <c r="E6" s="83"/>
    </row>
    <row r="7" spans="2:7" x14ac:dyDescent="0.25">
      <c r="B7" s="84" t="s">
        <v>42</v>
      </c>
      <c r="C7" s="85"/>
      <c r="D7" s="137" t="s">
        <v>95</v>
      </c>
      <c r="E7" s="86" t="s">
        <v>88</v>
      </c>
    </row>
    <row r="8" spans="2:7" x14ac:dyDescent="0.25">
      <c r="B8" s="84" t="s">
        <v>43</v>
      </c>
      <c r="C8" s="51"/>
      <c r="D8" s="137" t="s">
        <v>97</v>
      </c>
      <c r="E8" s="86" t="s">
        <v>89</v>
      </c>
    </row>
    <row r="9" spans="2:7" x14ac:dyDescent="0.25">
      <c r="B9" s="84" t="s">
        <v>44</v>
      </c>
      <c r="C9" s="51"/>
      <c r="D9" s="137" t="s">
        <v>98</v>
      </c>
      <c r="E9" s="86" t="s">
        <v>90</v>
      </c>
    </row>
    <row r="10" spans="2:7" x14ac:dyDescent="0.25">
      <c r="B10" s="84" t="s">
        <v>45</v>
      </c>
      <c r="C10" s="51"/>
      <c r="D10" s="137" t="s">
        <v>96</v>
      </c>
      <c r="E10" s="86"/>
    </row>
    <row r="11" spans="2:7" x14ac:dyDescent="0.25">
      <c r="B11" s="84" t="s">
        <v>65</v>
      </c>
      <c r="C11" s="51"/>
      <c r="D11" s="137" t="s">
        <v>66</v>
      </c>
      <c r="E11" s="86" t="s">
        <v>87</v>
      </c>
    </row>
    <row r="12" spans="2:7" x14ac:dyDescent="0.25">
      <c r="B12" s="84" t="s">
        <v>46</v>
      </c>
      <c r="C12" s="51"/>
      <c r="D12" s="138">
        <v>8447346</v>
      </c>
      <c r="E12" s="2"/>
      <c r="G12" s="87"/>
    </row>
    <row r="13" spans="2:7" x14ac:dyDescent="0.25">
      <c r="B13" s="84" t="s">
        <v>47</v>
      </c>
      <c r="C13" s="51"/>
      <c r="D13" s="138">
        <v>6119108</v>
      </c>
      <c r="E13" s="2"/>
      <c r="G13" s="88"/>
    </row>
    <row r="14" spans="2:7" ht="15.75" thickBot="1" x14ac:dyDescent="0.3">
      <c r="B14" s="84" t="s">
        <v>48</v>
      </c>
      <c r="C14" s="51"/>
      <c r="D14" s="137" t="s">
        <v>99</v>
      </c>
      <c r="E14" s="86"/>
    </row>
    <row r="15" spans="2:7" ht="43.5" thickBot="1" x14ac:dyDescent="0.3">
      <c r="B15" s="89" t="s">
        <v>49</v>
      </c>
      <c r="C15" s="90"/>
      <c r="D15" s="91" t="s">
        <v>100</v>
      </c>
      <c r="E15" s="92" t="s">
        <v>91</v>
      </c>
    </row>
    <row r="16" spans="2:7" ht="28.5" x14ac:dyDescent="0.25">
      <c r="B16" s="82" t="s">
        <v>50</v>
      </c>
      <c r="C16" s="51"/>
      <c r="D16" s="93" t="s">
        <v>51</v>
      </c>
      <c r="E16" s="94"/>
    </row>
    <row r="17" spans="2:5" x14ac:dyDescent="0.25">
      <c r="B17" s="84" t="s">
        <v>61</v>
      </c>
      <c r="C17" s="51"/>
      <c r="E17" s="134">
        <v>175000</v>
      </c>
    </row>
    <row r="18" spans="2:5" x14ac:dyDescent="0.25">
      <c r="B18" s="84" t="s">
        <v>52</v>
      </c>
      <c r="C18" s="51"/>
      <c r="D18" s="139">
        <v>30362930</v>
      </c>
      <c r="E18" s="94"/>
    </row>
    <row r="19" spans="2:5" x14ac:dyDescent="0.25">
      <c r="B19" s="84" t="s">
        <v>92</v>
      </c>
      <c r="C19" s="51"/>
      <c r="D19" s="137" t="s">
        <v>101</v>
      </c>
      <c r="E19" s="86" t="s">
        <v>93</v>
      </c>
    </row>
    <row r="20" spans="2:5" x14ac:dyDescent="0.25">
      <c r="B20" s="84" t="s">
        <v>102</v>
      </c>
      <c r="C20" s="51"/>
      <c r="D20" s="137" t="s">
        <v>103</v>
      </c>
      <c r="E20" s="86"/>
    </row>
    <row r="21" spans="2:5" x14ac:dyDescent="0.25">
      <c r="B21" s="84" t="s">
        <v>47</v>
      </c>
      <c r="C21" s="51"/>
      <c r="D21" s="138">
        <v>70305</v>
      </c>
      <c r="E21" s="2"/>
    </row>
    <row r="22" spans="2:5" ht="15.75" thickBot="1" x14ac:dyDescent="0.3">
      <c r="B22" s="95" t="s">
        <v>48</v>
      </c>
      <c r="C22" s="96"/>
      <c r="D22" s="140" t="s">
        <v>104</v>
      </c>
      <c r="E22" s="13"/>
    </row>
    <row r="23" spans="2:5" ht="50.25" customHeight="1" x14ac:dyDescent="0.25">
      <c r="B23" s="82" t="s">
        <v>67</v>
      </c>
      <c r="C23" s="51"/>
      <c r="D23" s="97">
        <v>6736882</v>
      </c>
      <c r="E23" s="130">
        <v>1320656</v>
      </c>
    </row>
    <row r="24" spans="2:5" ht="29.25" thickBot="1" x14ac:dyDescent="0.3">
      <c r="B24" s="98" t="s">
        <v>53</v>
      </c>
      <c r="C24" s="96"/>
      <c r="D24" s="99" t="s">
        <v>105</v>
      </c>
      <c r="E24" s="135">
        <v>174962</v>
      </c>
    </row>
    <row r="25" spans="2:5" ht="30.75" thickBot="1" x14ac:dyDescent="0.3">
      <c r="B25" s="95" t="s">
        <v>54</v>
      </c>
      <c r="C25" s="96"/>
      <c r="D25" s="100" t="s">
        <v>55</v>
      </c>
      <c r="E25" s="13" t="s">
        <v>5</v>
      </c>
    </row>
    <row r="26" spans="2:5" ht="30.75" thickBot="1" x14ac:dyDescent="0.3">
      <c r="B26" s="101" t="s">
        <v>94</v>
      </c>
      <c r="C26" s="96"/>
      <c r="D26" s="67">
        <v>234242</v>
      </c>
      <c r="E26" s="136">
        <v>174962</v>
      </c>
    </row>
    <row r="29" spans="2:5" ht="15.75" thickBot="1" x14ac:dyDescent="0.3">
      <c r="B29" s="8"/>
      <c r="D29" s="40"/>
      <c r="E29" s="40"/>
    </row>
    <row r="30" spans="2:5" x14ac:dyDescent="0.25">
      <c r="B30" s="9" t="s">
        <v>108</v>
      </c>
      <c r="D30" s="149" t="s">
        <v>28</v>
      </c>
      <c r="E30" s="149"/>
    </row>
    <row r="31" spans="2:5" x14ac:dyDescent="0.25">
      <c r="B31" s="9" t="s">
        <v>13</v>
      </c>
      <c r="D31" s="150" t="s">
        <v>14</v>
      </c>
      <c r="E31" s="150"/>
    </row>
  </sheetData>
  <mergeCells count="5">
    <mergeCell ref="D31:E31"/>
    <mergeCell ref="B2:E2"/>
    <mergeCell ref="B3:B5"/>
    <mergeCell ref="D3:E3"/>
    <mergeCell ref="D30:E30"/>
  </mergeCells>
  <pageMargins left="0.7" right="0.7" top="0.75" bottom="0.75" header="0.3" footer="0.3"/>
  <pageSetup paperSize="9" orientation="portrait" verticalDpi="0" r:id="rId1"/>
  <ignoredErrors>
    <ignoredError sqref="D7:D2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2665A-F7B1-4BBE-912D-14377E9C9832}">
  <dimension ref="B1:M18"/>
  <sheetViews>
    <sheetView workbookViewId="0">
      <selection activeCell="C26" sqref="C26"/>
    </sheetView>
  </sheetViews>
  <sheetFormatPr defaultRowHeight="15" x14ac:dyDescent="0.25"/>
  <cols>
    <col min="1" max="1" width="9.140625" style="1"/>
    <col min="2" max="2" width="29.7109375" style="1" customWidth="1"/>
    <col min="3" max="3" width="9.85546875" style="1" customWidth="1"/>
    <col min="4" max="4" width="1.7109375" style="1" customWidth="1"/>
    <col min="5" max="5" width="20.5703125" style="1" customWidth="1"/>
    <col min="6" max="6" width="1.85546875" style="1" customWidth="1"/>
    <col min="7" max="7" width="18.28515625" style="1" customWidth="1"/>
    <col min="8" max="11" width="9.140625" style="1"/>
    <col min="12" max="12" width="9.7109375" style="1" customWidth="1"/>
    <col min="13" max="257" width="9.140625" style="1"/>
    <col min="258" max="258" width="29.7109375" style="1" customWidth="1"/>
    <col min="259" max="259" width="9.85546875" style="1" customWidth="1"/>
    <col min="260" max="260" width="1.7109375" style="1" customWidth="1"/>
    <col min="261" max="261" width="20.5703125" style="1" customWidth="1"/>
    <col min="262" max="262" width="1.85546875" style="1" customWidth="1"/>
    <col min="263" max="263" width="18.28515625" style="1" customWidth="1"/>
    <col min="264" max="267" width="9.140625" style="1"/>
    <col min="268" max="268" width="9.7109375" style="1" customWidth="1"/>
    <col min="269" max="513" width="9.140625" style="1"/>
    <col min="514" max="514" width="29.7109375" style="1" customWidth="1"/>
    <col min="515" max="515" width="9.85546875" style="1" customWidth="1"/>
    <col min="516" max="516" width="1.7109375" style="1" customWidth="1"/>
    <col min="517" max="517" width="20.5703125" style="1" customWidth="1"/>
    <col min="518" max="518" width="1.85546875" style="1" customWidth="1"/>
    <col min="519" max="519" width="18.28515625" style="1" customWidth="1"/>
    <col min="520" max="523" width="9.140625" style="1"/>
    <col min="524" max="524" width="9.7109375" style="1" customWidth="1"/>
    <col min="525" max="769" width="9.140625" style="1"/>
    <col min="770" max="770" width="29.7109375" style="1" customWidth="1"/>
    <col min="771" max="771" width="9.85546875" style="1" customWidth="1"/>
    <col min="772" max="772" width="1.7109375" style="1" customWidth="1"/>
    <col min="773" max="773" width="20.5703125" style="1" customWidth="1"/>
    <col min="774" max="774" width="1.85546875" style="1" customWidth="1"/>
    <col min="775" max="775" width="18.28515625" style="1" customWidth="1"/>
    <col min="776" max="779" width="9.140625" style="1"/>
    <col min="780" max="780" width="9.7109375" style="1" customWidth="1"/>
    <col min="781" max="1025" width="9.140625" style="1"/>
    <col min="1026" max="1026" width="29.7109375" style="1" customWidth="1"/>
    <col min="1027" max="1027" width="9.85546875" style="1" customWidth="1"/>
    <col min="1028" max="1028" width="1.7109375" style="1" customWidth="1"/>
    <col min="1029" max="1029" width="20.5703125" style="1" customWidth="1"/>
    <col min="1030" max="1030" width="1.85546875" style="1" customWidth="1"/>
    <col min="1031" max="1031" width="18.28515625" style="1" customWidth="1"/>
    <col min="1032" max="1035" width="9.140625" style="1"/>
    <col min="1036" max="1036" width="9.7109375" style="1" customWidth="1"/>
    <col min="1037" max="1281" width="9.140625" style="1"/>
    <col min="1282" max="1282" width="29.7109375" style="1" customWidth="1"/>
    <col min="1283" max="1283" width="9.85546875" style="1" customWidth="1"/>
    <col min="1284" max="1284" width="1.7109375" style="1" customWidth="1"/>
    <col min="1285" max="1285" width="20.5703125" style="1" customWidth="1"/>
    <col min="1286" max="1286" width="1.85546875" style="1" customWidth="1"/>
    <col min="1287" max="1287" width="18.28515625" style="1" customWidth="1"/>
    <col min="1288" max="1291" width="9.140625" style="1"/>
    <col min="1292" max="1292" width="9.7109375" style="1" customWidth="1"/>
    <col min="1293" max="1537" width="9.140625" style="1"/>
    <col min="1538" max="1538" width="29.7109375" style="1" customWidth="1"/>
    <col min="1539" max="1539" width="9.85546875" style="1" customWidth="1"/>
    <col min="1540" max="1540" width="1.7109375" style="1" customWidth="1"/>
    <col min="1541" max="1541" width="20.5703125" style="1" customWidth="1"/>
    <col min="1542" max="1542" width="1.85546875" style="1" customWidth="1"/>
    <col min="1543" max="1543" width="18.28515625" style="1" customWidth="1"/>
    <col min="1544" max="1547" width="9.140625" style="1"/>
    <col min="1548" max="1548" width="9.7109375" style="1" customWidth="1"/>
    <col min="1549" max="1793" width="9.140625" style="1"/>
    <col min="1794" max="1794" width="29.7109375" style="1" customWidth="1"/>
    <col min="1795" max="1795" width="9.85546875" style="1" customWidth="1"/>
    <col min="1796" max="1796" width="1.7109375" style="1" customWidth="1"/>
    <col min="1797" max="1797" width="20.5703125" style="1" customWidth="1"/>
    <col min="1798" max="1798" width="1.85546875" style="1" customWidth="1"/>
    <col min="1799" max="1799" width="18.28515625" style="1" customWidth="1"/>
    <col min="1800" max="1803" width="9.140625" style="1"/>
    <col min="1804" max="1804" width="9.7109375" style="1" customWidth="1"/>
    <col min="1805" max="2049" width="9.140625" style="1"/>
    <col min="2050" max="2050" width="29.7109375" style="1" customWidth="1"/>
    <col min="2051" max="2051" width="9.85546875" style="1" customWidth="1"/>
    <col min="2052" max="2052" width="1.7109375" style="1" customWidth="1"/>
    <col min="2053" max="2053" width="20.5703125" style="1" customWidth="1"/>
    <col min="2054" max="2054" width="1.85546875" style="1" customWidth="1"/>
    <col min="2055" max="2055" width="18.28515625" style="1" customWidth="1"/>
    <col min="2056" max="2059" width="9.140625" style="1"/>
    <col min="2060" max="2060" width="9.7109375" style="1" customWidth="1"/>
    <col min="2061" max="2305" width="9.140625" style="1"/>
    <col min="2306" max="2306" width="29.7109375" style="1" customWidth="1"/>
    <col min="2307" max="2307" width="9.85546875" style="1" customWidth="1"/>
    <col min="2308" max="2308" width="1.7109375" style="1" customWidth="1"/>
    <col min="2309" max="2309" width="20.5703125" style="1" customWidth="1"/>
    <col min="2310" max="2310" width="1.85546875" style="1" customWidth="1"/>
    <col min="2311" max="2311" width="18.28515625" style="1" customWidth="1"/>
    <col min="2312" max="2315" width="9.140625" style="1"/>
    <col min="2316" max="2316" width="9.7109375" style="1" customWidth="1"/>
    <col min="2317" max="2561" width="9.140625" style="1"/>
    <col min="2562" max="2562" width="29.7109375" style="1" customWidth="1"/>
    <col min="2563" max="2563" width="9.85546875" style="1" customWidth="1"/>
    <col min="2564" max="2564" width="1.7109375" style="1" customWidth="1"/>
    <col min="2565" max="2565" width="20.5703125" style="1" customWidth="1"/>
    <col min="2566" max="2566" width="1.85546875" style="1" customWidth="1"/>
    <col min="2567" max="2567" width="18.28515625" style="1" customWidth="1"/>
    <col min="2568" max="2571" width="9.140625" style="1"/>
    <col min="2572" max="2572" width="9.7109375" style="1" customWidth="1"/>
    <col min="2573" max="2817" width="9.140625" style="1"/>
    <col min="2818" max="2818" width="29.7109375" style="1" customWidth="1"/>
    <col min="2819" max="2819" width="9.85546875" style="1" customWidth="1"/>
    <col min="2820" max="2820" width="1.7109375" style="1" customWidth="1"/>
    <col min="2821" max="2821" width="20.5703125" style="1" customWidth="1"/>
    <col min="2822" max="2822" width="1.85546875" style="1" customWidth="1"/>
    <col min="2823" max="2823" width="18.28515625" style="1" customWidth="1"/>
    <col min="2824" max="2827" width="9.140625" style="1"/>
    <col min="2828" max="2828" width="9.7109375" style="1" customWidth="1"/>
    <col min="2829" max="3073" width="9.140625" style="1"/>
    <col min="3074" max="3074" width="29.7109375" style="1" customWidth="1"/>
    <col min="3075" max="3075" width="9.85546875" style="1" customWidth="1"/>
    <col min="3076" max="3076" width="1.7109375" style="1" customWidth="1"/>
    <col min="3077" max="3077" width="20.5703125" style="1" customWidth="1"/>
    <col min="3078" max="3078" width="1.85546875" style="1" customWidth="1"/>
    <col min="3079" max="3079" width="18.28515625" style="1" customWidth="1"/>
    <col min="3080" max="3083" width="9.140625" style="1"/>
    <col min="3084" max="3084" width="9.7109375" style="1" customWidth="1"/>
    <col min="3085" max="3329" width="9.140625" style="1"/>
    <col min="3330" max="3330" width="29.7109375" style="1" customWidth="1"/>
    <col min="3331" max="3331" width="9.85546875" style="1" customWidth="1"/>
    <col min="3332" max="3332" width="1.7109375" style="1" customWidth="1"/>
    <col min="3333" max="3333" width="20.5703125" style="1" customWidth="1"/>
    <col min="3334" max="3334" width="1.85546875" style="1" customWidth="1"/>
    <col min="3335" max="3335" width="18.28515625" style="1" customWidth="1"/>
    <col min="3336" max="3339" width="9.140625" style="1"/>
    <col min="3340" max="3340" width="9.7109375" style="1" customWidth="1"/>
    <col min="3341" max="3585" width="9.140625" style="1"/>
    <col min="3586" max="3586" width="29.7109375" style="1" customWidth="1"/>
    <col min="3587" max="3587" width="9.85546875" style="1" customWidth="1"/>
    <col min="3588" max="3588" width="1.7109375" style="1" customWidth="1"/>
    <col min="3589" max="3589" width="20.5703125" style="1" customWidth="1"/>
    <col min="3590" max="3590" width="1.85546875" style="1" customWidth="1"/>
    <col min="3591" max="3591" width="18.28515625" style="1" customWidth="1"/>
    <col min="3592" max="3595" width="9.140625" style="1"/>
    <col min="3596" max="3596" width="9.7109375" style="1" customWidth="1"/>
    <col min="3597" max="3841" width="9.140625" style="1"/>
    <col min="3842" max="3842" width="29.7109375" style="1" customWidth="1"/>
    <col min="3843" max="3843" width="9.85546875" style="1" customWidth="1"/>
    <col min="3844" max="3844" width="1.7109375" style="1" customWidth="1"/>
    <col min="3845" max="3845" width="20.5703125" style="1" customWidth="1"/>
    <col min="3846" max="3846" width="1.85546875" style="1" customWidth="1"/>
    <col min="3847" max="3847" width="18.28515625" style="1" customWidth="1"/>
    <col min="3848" max="3851" width="9.140625" style="1"/>
    <col min="3852" max="3852" width="9.7109375" style="1" customWidth="1"/>
    <col min="3853" max="4097" width="9.140625" style="1"/>
    <col min="4098" max="4098" width="29.7109375" style="1" customWidth="1"/>
    <col min="4099" max="4099" width="9.85546875" style="1" customWidth="1"/>
    <col min="4100" max="4100" width="1.7109375" style="1" customWidth="1"/>
    <col min="4101" max="4101" width="20.5703125" style="1" customWidth="1"/>
    <col min="4102" max="4102" width="1.85546875" style="1" customWidth="1"/>
    <col min="4103" max="4103" width="18.28515625" style="1" customWidth="1"/>
    <col min="4104" max="4107" width="9.140625" style="1"/>
    <col min="4108" max="4108" width="9.7109375" style="1" customWidth="1"/>
    <col min="4109" max="4353" width="9.140625" style="1"/>
    <col min="4354" max="4354" width="29.7109375" style="1" customWidth="1"/>
    <col min="4355" max="4355" width="9.85546875" style="1" customWidth="1"/>
    <col min="4356" max="4356" width="1.7109375" style="1" customWidth="1"/>
    <col min="4357" max="4357" width="20.5703125" style="1" customWidth="1"/>
    <col min="4358" max="4358" width="1.85546875" style="1" customWidth="1"/>
    <col min="4359" max="4359" width="18.28515625" style="1" customWidth="1"/>
    <col min="4360" max="4363" width="9.140625" style="1"/>
    <col min="4364" max="4364" width="9.7109375" style="1" customWidth="1"/>
    <col min="4365" max="4609" width="9.140625" style="1"/>
    <col min="4610" max="4610" width="29.7109375" style="1" customWidth="1"/>
    <col min="4611" max="4611" width="9.85546875" style="1" customWidth="1"/>
    <col min="4612" max="4612" width="1.7109375" style="1" customWidth="1"/>
    <col min="4613" max="4613" width="20.5703125" style="1" customWidth="1"/>
    <col min="4614" max="4614" width="1.85546875" style="1" customWidth="1"/>
    <col min="4615" max="4615" width="18.28515625" style="1" customWidth="1"/>
    <col min="4616" max="4619" width="9.140625" style="1"/>
    <col min="4620" max="4620" width="9.7109375" style="1" customWidth="1"/>
    <col min="4621" max="4865" width="9.140625" style="1"/>
    <col min="4866" max="4866" width="29.7109375" style="1" customWidth="1"/>
    <col min="4867" max="4867" width="9.85546875" style="1" customWidth="1"/>
    <col min="4868" max="4868" width="1.7109375" style="1" customWidth="1"/>
    <col min="4869" max="4869" width="20.5703125" style="1" customWidth="1"/>
    <col min="4870" max="4870" width="1.85546875" style="1" customWidth="1"/>
    <col min="4871" max="4871" width="18.28515625" style="1" customWidth="1"/>
    <col min="4872" max="4875" width="9.140625" style="1"/>
    <col min="4876" max="4876" width="9.7109375" style="1" customWidth="1"/>
    <col min="4877" max="5121" width="9.140625" style="1"/>
    <col min="5122" max="5122" width="29.7109375" style="1" customWidth="1"/>
    <col min="5123" max="5123" width="9.85546875" style="1" customWidth="1"/>
    <col min="5124" max="5124" width="1.7109375" style="1" customWidth="1"/>
    <col min="5125" max="5125" width="20.5703125" style="1" customWidth="1"/>
    <col min="5126" max="5126" width="1.85546875" style="1" customWidth="1"/>
    <col min="5127" max="5127" width="18.28515625" style="1" customWidth="1"/>
    <col min="5128" max="5131" width="9.140625" style="1"/>
    <col min="5132" max="5132" width="9.7109375" style="1" customWidth="1"/>
    <col min="5133" max="5377" width="9.140625" style="1"/>
    <col min="5378" max="5378" width="29.7109375" style="1" customWidth="1"/>
    <col min="5379" max="5379" width="9.85546875" style="1" customWidth="1"/>
    <col min="5380" max="5380" width="1.7109375" style="1" customWidth="1"/>
    <col min="5381" max="5381" width="20.5703125" style="1" customWidth="1"/>
    <col min="5382" max="5382" width="1.85546875" style="1" customWidth="1"/>
    <col min="5383" max="5383" width="18.28515625" style="1" customWidth="1"/>
    <col min="5384" max="5387" width="9.140625" style="1"/>
    <col min="5388" max="5388" width="9.7109375" style="1" customWidth="1"/>
    <col min="5389" max="5633" width="9.140625" style="1"/>
    <col min="5634" max="5634" width="29.7109375" style="1" customWidth="1"/>
    <col min="5635" max="5635" width="9.85546875" style="1" customWidth="1"/>
    <col min="5636" max="5636" width="1.7109375" style="1" customWidth="1"/>
    <col min="5637" max="5637" width="20.5703125" style="1" customWidth="1"/>
    <col min="5638" max="5638" width="1.85546875" style="1" customWidth="1"/>
    <col min="5639" max="5639" width="18.28515625" style="1" customWidth="1"/>
    <col min="5640" max="5643" width="9.140625" style="1"/>
    <col min="5644" max="5644" width="9.7109375" style="1" customWidth="1"/>
    <col min="5645" max="5889" width="9.140625" style="1"/>
    <col min="5890" max="5890" width="29.7109375" style="1" customWidth="1"/>
    <col min="5891" max="5891" width="9.85546875" style="1" customWidth="1"/>
    <col min="5892" max="5892" width="1.7109375" style="1" customWidth="1"/>
    <col min="5893" max="5893" width="20.5703125" style="1" customWidth="1"/>
    <col min="5894" max="5894" width="1.85546875" style="1" customWidth="1"/>
    <col min="5895" max="5895" width="18.28515625" style="1" customWidth="1"/>
    <col min="5896" max="5899" width="9.140625" style="1"/>
    <col min="5900" max="5900" width="9.7109375" style="1" customWidth="1"/>
    <col min="5901" max="6145" width="9.140625" style="1"/>
    <col min="6146" max="6146" width="29.7109375" style="1" customWidth="1"/>
    <col min="6147" max="6147" width="9.85546875" style="1" customWidth="1"/>
    <col min="6148" max="6148" width="1.7109375" style="1" customWidth="1"/>
    <col min="6149" max="6149" width="20.5703125" style="1" customWidth="1"/>
    <col min="6150" max="6150" width="1.85546875" style="1" customWidth="1"/>
    <col min="6151" max="6151" width="18.28515625" style="1" customWidth="1"/>
    <col min="6152" max="6155" width="9.140625" style="1"/>
    <col min="6156" max="6156" width="9.7109375" style="1" customWidth="1"/>
    <col min="6157" max="6401" width="9.140625" style="1"/>
    <col min="6402" max="6402" width="29.7109375" style="1" customWidth="1"/>
    <col min="6403" max="6403" width="9.85546875" style="1" customWidth="1"/>
    <col min="6404" max="6404" width="1.7109375" style="1" customWidth="1"/>
    <col min="6405" max="6405" width="20.5703125" style="1" customWidth="1"/>
    <col min="6406" max="6406" width="1.85546875" style="1" customWidth="1"/>
    <col min="6407" max="6407" width="18.28515625" style="1" customWidth="1"/>
    <col min="6408" max="6411" width="9.140625" style="1"/>
    <col min="6412" max="6412" width="9.7109375" style="1" customWidth="1"/>
    <col min="6413" max="6657" width="9.140625" style="1"/>
    <col min="6658" max="6658" width="29.7109375" style="1" customWidth="1"/>
    <col min="6659" max="6659" width="9.85546875" style="1" customWidth="1"/>
    <col min="6660" max="6660" width="1.7109375" style="1" customWidth="1"/>
    <col min="6661" max="6661" width="20.5703125" style="1" customWidth="1"/>
    <col min="6662" max="6662" width="1.85546875" style="1" customWidth="1"/>
    <col min="6663" max="6663" width="18.28515625" style="1" customWidth="1"/>
    <col min="6664" max="6667" width="9.140625" style="1"/>
    <col min="6668" max="6668" width="9.7109375" style="1" customWidth="1"/>
    <col min="6669" max="6913" width="9.140625" style="1"/>
    <col min="6914" max="6914" width="29.7109375" style="1" customWidth="1"/>
    <col min="6915" max="6915" width="9.85546875" style="1" customWidth="1"/>
    <col min="6916" max="6916" width="1.7109375" style="1" customWidth="1"/>
    <col min="6917" max="6917" width="20.5703125" style="1" customWidth="1"/>
    <col min="6918" max="6918" width="1.85546875" style="1" customWidth="1"/>
    <col min="6919" max="6919" width="18.28515625" style="1" customWidth="1"/>
    <col min="6920" max="6923" width="9.140625" style="1"/>
    <col min="6924" max="6924" width="9.7109375" style="1" customWidth="1"/>
    <col min="6925" max="7169" width="9.140625" style="1"/>
    <col min="7170" max="7170" width="29.7109375" style="1" customWidth="1"/>
    <col min="7171" max="7171" width="9.85546875" style="1" customWidth="1"/>
    <col min="7172" max="7172" width="1.7109375" style="1" customWidth="1"/>
    <col min="7173" max="7173" width="20.5703125" style="1" customWidth="1"/>
    <col min="7174" max="7174" width="1.85546875" style="1" customWidth="1"/>
    <col min="7175" max="7175" width="18.28515625" style="1" customWidth="1"/>
    <col min="7176" max="7179" width="9.140625" style="1"/>
    <col min="7180" max="7180" width="9.7109375" style="1" customWidth="1"/>
    <col min="7181" max="7425" width="9.140625" style="1"/>
    <col min="7426" max="7426" width="29.7109375" style="1" customWidth="1"/>
    <col min="7427" max="7427" width="9.85546875" style="1" customWidth="1"/>
    <col min="7428" max="7428" width="1.7109375" style="1" customWidth="1"/>
    <col min="7429" max="7429" width="20.5703125" style="1" customWidth="1"/>
    <col min="7430" max="7430" width="1.85546875" style="1" customWidth="1"/>
    <col min="7431" max="7431" width="18.28515625" style="1" customWidth="1"/>
    <col min="7432" max="7435" width="9.140625" style="1"/>
    <col min="7436" max="7436" width="9.7109375" style="1" customWidth="1"/>
    <col min="7437" max="7681" width="9.140625" style="1"/>
    <col min="7682" max="7682" width="29.7109375" style="1" customWidth="1"/>
    <col min="7683" max="7683" width="9.85546875" style="1" customWidth="1"/>
    <col min="7684" max="7684" width="1.7109375" style="1" customWidth="1"/>
    <col min="7685" max="7685" width="20.5703125" style="1" customWidth="1"/>
    <col min="7686" max="7686" width="1.85546875" style="1" customWidth="1"/>
    <col min="7687" max="7687" width="18.28515625" style="1" customWidth="1"/>
    <col min="7688" max="7691" width="9.140625" style="1"/>
    <col min="7692" max="7692" width="9.7109375" style="1" customWidth="1"/>
    <col min="7693" max="7937" width="9.140625" style="1"/>
    <col min="7938" max="7938" width="29.7109375" style="1" customWidth="1"/>
    <col min="7939" max="7939" width="9.85546875" style="1" customWidth="1"/>
    <col min="7940" max="7940" width="1.7109375" style="1" customWidth="1"/>
    <col min="7941" max="7941" width="20.5703125" style="1" customWidth="1"/>
    <col min="7942" max="7942" width="1.85546875" style="1" customWidth="1"/>
    <col min="7943" max="7943" width="18.28515625" style="1" customWidth="1"/>
    <col min="7944" max="7947" width="9.140625" style="1"/>
    <col min="7948" max="7948" width="9.7109375" style="1" customWidth="1"/>
    <col min="7949" max="8193" width="9.140625" style="1"/>
    <col min="8194" max="8194" width="29.7109375" style="1" customWidth="1"/>
    <col min="8195" max="8195" width="9.85546875" style="1" customWidth="1"/>
    <col min="8196" max="8196" width="1.7109375" style="1" customWidth="1"/>
    <col min="8197" max="8197" width="20.5703125" style="1" customWidth="1"/>
    <col min="8198" max="8198" width="1.85546875" style="1" customWidth="1"/>
    <col min="8199" max="8199" width="18.28515625" style="1" customWidth="1"/>
    <col min="8200" max="8203" width="9.140625" style="1"/>
    <col min="8204" max="8204" width="9.7109375" style="1" customWidth="1"/>
    <col min="8205" max="8449" width="9.140625" style="1"/>
    <col min="8450" max="8450" width="29.7109375" style="1" customWidth="1"/>
    <col min="8451" max="8451" width="9.85546875" style="1" customWidth="1"/>
    <col min="8452" max="8452" width="1.7109375" style="1" customWidth="1"/>
    <col min="8453" max="8453" width="20.5703125" style="1" customWidth="1"/>
    <col min="8454" max="8454" width="1.85546875" style="1" customWidth="1"/>
    <col min="8455" max="8455" width="18.28515625" style="1" customWidth="1"/>
    <col min="8456" max="8459" width="9.140625" style="1"/>
    <col min="8460" max="8460" width="9.7109375" style="1" customWidth="1"/>
    <col min="8461" max="8705" width="9.140625" style="1"/>
    <col min="8706" max="8706" width="29.7109375" style="1" customWidth="1"/>
    <col min="8707" max="8707" width="9.85546875" style="1" customWidth="1"/>
    <col min="8708" max="8708" width="1.7109375" style="1" customWidth="1"/>
    <col min="8709" max="8709" width="20.5703125" style="1" customWidth="1"/>
    <col min="8710" max="8710" width="1.85546875" style="1" customWidth="1"/>
    <col min="8711" max="8711" width="18.28515625" style="1" customWidth="1"/>
    <col min="8712" max="8715" width="9.140625" style="1"/>
    <col min="8716" max="8716" width="9.7109375" style="1" customWidth="1"/>
    <col min="8717" max="8961" width="9.140625" style="1"/>
    <col min="8962" max="8962" width="29.7109375" style="1" customWidth="1"/>
    <col min="8963" max="8963" width="9.85546875" style="1" customWidth="1"/>
    <col min="8964" max="8964" width="1.7109375" style="1" customWidth="1"/>
    <col min="8965" max="8965" width="20.5703125" style="1" customWidth="1"/>
    <col min="8966" max="8966" width="1.85546875" style="1" customWidth="1"/>
    <col min="8967" max="8967" width="18.28515625" style="1" customWidth="1"/>
    <col min="8968" max="8971" width="9.140625" style="1"/>
    <col min="8972" max="8972" width="9.7109375" style="1" customWidth="1"/>
    <col min="8973" max="9217" width="9.140625" style="1"/>
    <col min="9218" max="9218" width="29.7109375" style="1" customWidth="1"/>
    <col min="9219" max="9219" width="9.85546875" style="1" customWidth="1"/>
    <col min="9220" max="9220" width="1.7109375" style="1" customWidth="1"/>
    <col min="9221" max="9221" width="20.5703125" style="1" customWidth="1"/>
    <col min="9222" max="9222" width="1.85546875" style="1" customWidth="1"/>
    <col min="9223" max="9223" width="18.28515625" style="1" customWidth="1"/>
    <col min="9224" max="9227" width="9.140625" style="1"/>
    <col min="9228" max="9228" width="9.7109375" style="1" customWidth="1"/>
    <col min="9229" max="9473" width="9.140625" style="1"/>
    <col min="9474" max="9474" width="29.7109375" style="1" customWidth="1"/>
    <col min="9475" max="9475" width="9.85546875" style="1" customWidth="1"/>
    <col min="9476" max="9476" width="1.7109375" style="1" customWidth="1"/>
    <col min="9477" max="9477" width="20.5703125" style="1" customWidth="1"/>
    <col min="9478" max="9478" width="1.85546875" style="1" customWidth="1"/>
    <col min="9479" max="9479" width="18.28515625" style="1" customWidth="1"/>
    <col min="9480" max="9483" width="9.140625" style="1"/>
    <col min="9484" max="9484" width="9.7109375" style="1" customWidth="1"/>
    <col min="9485" max="9729" width="9.140625" style="1"/>
    <col min="9730" max="9730" width="29.7109375" style="1" customWidth="1"/>
    <col min="9731" max="9731" width="9.85546875" style="1" customWidth="1"/>
    <col min="9732" max="9732" width="1.7109375" style="1" customWidth="1"/>
    <col min="9733" max="9733" width="20.5703125" style="1" customWidth="1"/>
    <col min="9734" max="9734" width="1.85546875" style="1" customWidth="1"/>
    <col min="9735" max="9735" width="18.28515625" style="1" customWidth="1"/>
    <col min="9736" max="9739" width="9.140625" style="1"/>
    <col min="9740" max="9740" width="9.7109375" style="1" customWidth="1"/>
    <col min="9741" max="9985" width="9.140625" style="1"/>
    <col min="9986" max="9986" width="29.7109375" style="1" customWidth="1"/>
    <col min="9987" max="9987" width="9.85546875" style="1" customWidth="1"/>
    <col min="9988" max="9988" width="1.7109375" style="1" customWidth="1"/>
    <col min="9989" max="9989" width="20.5703125" style="1" customWidth="1"/>
    <col min="9990" max="9990" width="1.85546875" style="1" customWidth="1"/>
    <col min="9991" max="9991" width="18.28515625" style="1" customWidth="1"/>
    <col min="9992" max="9995" width="9.140625" style="1"/>
    <col min="9996" max="9996" width="9.7109375" style="1" customWidth="1"/>
    <col min="9997" max="10241" width="9.140625" style="1"/>
    <col min="10242" max="10242" width="29.7109375" style="1" customWidth="1"/>
    <col min="10243" max="10243" width="9.85546875" style="1" customWidth="1"/>
    <col min="10244" max="10244" width="1.7109375" style="1" customWidth="1"/>
    <col min="10245" max="10245" width="20.5703125" style="1" customWidth="1"/>
    <col min="10246" max="10246" width="1.85546875" style="1" customWidth="1"/>
    <col min="10247" max="10247" width="18.28515625" style="1" customWidth="1"/>
    <col min="10248" max="10251" width="9.140625" style="1"/>
    <col min="10252" max="10252" width="9.7109375" style="1" customWidth="1"/>
    <col min="10253" max="10497" width="9.140625" style="1"/>
    <col min="10498" max="10498" width="29.7109375" style="1" customWidth="1"/>
    <col min="10499" max="10499" width="9.85546875" style="1" customWidth="1"/>
    <col min="10500" max="10500" width="1.7109375" style="1" customWidth="1"/>
    <col min="10501" max="10501" width="20.5703125" style="1" customWidth="1"/>
    <col min="10502" max="10502" width="1.85546875" style="1" customWidth="1"/>
    <col min="10503" max="10503" width="18.28515625" style="1" customWidth="1"/>
    <col min="10504" max="10507" width="9.140625" style="1"/>
    <col min="10508" max="10508" width="9.7109375" style="1" customWidth="1"/>
    <col min="10509" max="10753" width="9.140625" style="1"/>
    <col min="10754" max="10754" width="29.7109375" style="1" customWidth="1"/>
    <col min="10755" max="10755" width="9.85546875" style="1" customWidth="1"/>
    <col min="10756" max="10756" width="1.7109375" style="1" customWidth="1"/>
    <col min="10757" max="10757" width="20.5703125" style="1" customWidth="1"/>
    <col min="10758" max="10758" width="1.85546875" style="1" customWidth="1"/>
    <col min="10759" max="10759" width="18.28515625" style="1" customWidth="1"/>
    <col min="10760" max="10763" width="9.140625" style="1"/>
    <col min="10764" max="10764" width="9.7109375" style="1" customWidth="1"/>
    <col min="10765" max="11009" width="9.140625" style="1"/>
    <col min="11010" max="11010" width="29.7109375" style="1" customWidth="1"/>
    <col min="11011" max="11011" width="9.85546875" style="1" customWidth="1"/>
    <col min="11012" max="11012" width="1.7109375" style="1" customWidth="1"/>
    <col min="11013" max="11013" width="20.5703125" style="1" customWidth="1"/>
    <col min="11014" max="11014" width="1.85546875" style="1" customWidth="1"/>
    <col min="11015" max="11015" width="18.28515625" style="1" customWidth="1"/>
    <col min="11016" max="11019" width="9.140625" style="1"/>
    <col min="11020" max="11020" width="9.7109375" style="1" customWidth="1"/>
    <col min="11021" max="11265" width="9.140625" style="1"/>
    <col min="11266" max="11266" width="29.7109375" style="1" customWidth="1"/>
    <col min="11267" max="11267" width="9.85546875" style="1" customWidth="1"/>
    <col min="11268" max="11268" width="1.7109375" style="1" customWidth="1"/>
    <col min="11269" max="11269" width="20.5703125" style="1" customWidth="1"/>
    <col min="11270" max="11270" width="1.85546875" style="1" customWidth="1"/>
    <col min="11271" max="11271" width="18.28515625" style="1" customWidth="1"/>
    <col min="11272" max="11275" width="9.140625" style="1"/>
    <col min="11276" max="11276" width="9.7109375" style="1" customWidth="1"/>
    <col min="11277" max="11521" width="9.140625" style="1"/>
    <col min="11522" max="11522" width="29.7109375" style="1" customWidth="1"/>
    <col min="11523" max="11523" width="9.85546875" style="1" customWidth="1"/>
    <col min="11524" max="11524" width="1.7109375" style="1" customWidth="1"/>
    <col min="11525" max="11525" width="20.5703125" style="1" customWidth="1"/>
    <col min="11526" max="11526" width="1.85546875" style="1" customWidth="1"/>
    <col min="11527" max="11527" width="18.28515625" style="1" customWidth="1"/>
    <col min="11528" max="11531" width="9.140625" style="1"/>
    <col min="11532" max="11532" width="9.7109375" style="1" customWidth="1"/>
    <col min="11533" max="11777" width="9.140625" style="1"/>
    <col min="11778" max="11778" width="29.7109375" style="1" customWidth="1"/>
    <col min="11779" max="11779" width="9.85546875" style="1" customWidth="1"/>
    <col min="11780" max="11780" width="1.7109375" style="1" customWidth="1"/>
    <col min="11781" max="11781" width="20.5703125" style="1" customWidth="1"/>
    <col min="11782" max="11782" width="1.85546875" style="1" customWidth="1"/>
    <col min="11783" max="11783" width="18.28515625" style="1" customWidth="1"/>
    <col min="11784" max="11787" width="9.140625" style="1"/>
    <col min="11788" max="11788" width="9.7109375" style="1" customWidth="1"/>
    <col min="11789" max="12033" width="9.140625" style="1"/>
    <col min="12034" max="12034" width="29.7109375" style="1" customWidth="1"/>
    <col min="12035" max="12035" width="9.85546875" style="1" customWidth="1"/>
    <col min="12036" max="12036" width="1.7109375" style="1" customWidth="1"/>
    <col min="12037" max="12037" width="20.5703125" style="1" customWidth="1"/>
    <col min="12038" max="12038" width="1.85546875" style="1" customWidth="1"/>
    <col min="12039" max="12039" width="18.28515625" style="1" customWidth="1"/>
    <col min="12040" max="12043" width="9.140625" style="1"/>
    <col min="12044" max="12044" width="9.7109375" style="1" customWidth="1"/>
    <col min="12045" max="12289" width="9.140625" style="1"/>
    <col min="12290" max="12290" width="29.7109375" style="1" customWidth="1"/>
    <col min="12291" max="12291" width="9.85546875" style="1" customWidth="1"/>
    <col min="12292" max="12292" width="1.7109375" style="1" customWidth="1"/>
    <col min="12293" max="12293" width="20.5703125" style="1" customWidth="1"/>
    <col min="12294" max="12294" width="1.85546875" style="1" customWidth="1"/>
    <col min="12295" max="12295" width="18.28515625" style="1" customWidth="1"/>
    <col min="12296" max="12299" width="9.140625" style="1"/>
    <col min="12300" max="12300" width="9.7109375" style="1" customWidth="1"/>
    <col min="12301" max="12545" width="9.140625" style="1"/>
    <col min="12546" max="12546" width="29.7109375" style="1" customWidth="1"/>
    <col min="12547" max="12547" width="9.85546875" style="1" customWidth="1"/>
    <col min="12548" max="12548" width="1.7109375" style="1" customWidth="1"/>
    <col min="12549" max="12549" width="20.5703125" style="1" customWidth="1"/>
    <col min="12550" max="12550" width="1.85546875" style="1" customWidth="1"/>
    <col min="12551" max="12551" width="18.28515625" style="1" customWidth="1"/>
    <col min="12552" max="12555" width="9.140625" style="1"/>
    <col min="12556" max="12556" width="9.7109375" style="1" customWidth="1"/>
    <col min="12557" max="12801" width="9.140625" style="1"/>
    <col min="12802" max="12802" width="29.7109375" style="1" customWidth="1"/>
    <col min="12803" max="12803" width="9.85546875" style="1" customWidth="1"/>
    <col min="12804" max="12804" width="1.7109375" style="1" customWidth="1"/>
    <col min="12805" max="12805" width="20.5703125" style="1" customWidth="1"/>
    <col min="12806" max="12806" width="1.85546875" style="1" customWidth="1"/>
    <col min="12807" max="12807" width="18.28515625" style="1" customWidth="1"/>
    <col min="12808" max="12811" width="9.140625" style="1"/>
    <col min="12812" max="12812" width="9.7109375" style="1" customWidth="1"/>
    <col min="12813" max="13057" width="9.140625" style="1"/>
    <col min="13058" max="13058" width="29.7109375" style="1" customWidth="1"/>
    <col min="13059" max="13059" width="9.85546875" style="1" customWidth="1"/>
    <col min="13060" max="13060" width="1.7109375" style="1" customWidth="1"/>
    <col min="13061" max="13061" width="20.5703125" style="1" customWidth="1"/>
    <col min="13062" max="13062" width="1.85546875" style="1" customWidth="1"/>
    <col min="13063" max="13063" width="18.28515625" style="1" customWidth="1"/>
    <col min="13064" max="13067" width="9.140625" style="1"/>
    <col min="13068" max="13068" width="9.7109375" style="1" customWidth="1"/>
    <col min="13069" max="13313" width="9.140625" style="1"/>
    <col min="13314" max="13314" width="29.7109375" style="1" customWidth="1"/>
    <col min="13315" max="13315" width="9.85546875" style="1" customWidth="1"/>
    <col min="13316" max="13316" width="1.7109375" style="1" customWidth="1"/>
    <col min="13317" max="13317" width="20.5703125" style="1" customWidth="1"/>
    <col min="13318" max="13318" width="1.85546875" style="1" customWidth="1"/>
    <col min="13319" max="13319" width="18.28515625" style="1" customWidth="1"/>
    <col min="13320" max="13323" width="9.140625" style="1"/>
    <col min="13324" max="13324" width="9.7109375" style="1" customWidth="1"/>
    <col min="13325" max="13569" width="9.140625" style="1"/>
    <col min="13570" max="13570" width="29.7109375" style="1" customWidth="1"/>
    <col min="13571" max="13571" width="9.85546875" style="1" customWidth="1"/>
    <col min="13572" max="13572" width="1.7109375" style="1" customWidth="1"/>
    <col min="13573" max="13573" width="20.5703125" style="1" customWidth="1"/>
    <col min="13574" max="13574" width="1.85546875" style="1" customWidth="1"/>
    <col min="13575" max="13575" width="18.28515625" style="1" customWidth="1"/>
    <col min="13576" max="13579" width="9.140625" style="1"/>
    <col min="13580" max="13580" width="9.7109375" style="1" customWidth="1"/>
    <col min="13581" max="13825" width="9.140625" style="1"/>
    <col min="13826" max="13826" width="29.7109375" style="1" customWidth="1"/>
    <col min="13827" max="13827" width="9.85546875" style="1" customWidth="1"/>
    <col min="13828" max="13828" width="1.7109375" style="1" customWidth="1"/>
    <col min="13829" max="13829" width="20.5703125" style="1" customWidth="1"/>
    <col min="13830" max="13830" width="1.85546875" style="1" customWidth="1"/>
    <col min="13831" max="13831" width="18.28515625" style="1" customWidth="1"/>
    <col min="13832" max="13835" width="9.140625" style="1"/>
    <col min="13836" max="13836" width="9.7109375" style="1" customWidth="1"/>
    <col min="13837" max="14081" width="9.140625" style="1"/>
    <col min="14082" max="14082" width="29.7109375" style="1" customWidth="1"/>
    <col min="14083" max="14083" width="9.85546875" style="1" customWidth="1"/>
    <col min="14084" max="14084" width="1.7109375" style="1" customWidth="1"/>
    <col min="14085" max="14085" width="20.5703125" style="1" customWidth="1"/>
    <col min="14086" max="14086" width="1.85546875" style="1" customWidth="1"/>
    <col min="14087" max="14087" width="18.28515625" style="1" customWidth="1"/>
    <col min="14088" max="14091" width="9.140625" style="1"/>
    <col min="14092" max="14092" width="9.7109375" style="1" customWidth="1"/>
    <col min="14093" max="14337" width="9.140625" style="1"/>
    <col min="14338" max="14338" width="29.7109375" style="1" customWidth="1"/>
    <col min="14339" max="14339" width="9.85546875" style="1" customWidth="1"/>
    <col min="14340" max="14340" width="1.7109375" style="1" customWidth="1"/>
    <col min="14341" max="14341" width="20.5703125" style="1" customWidth="1"/>
    <col min="14342" max="14342" width="1.85546875" style="1" customWidth="1"/>
    <col min="14343" max="14343" width="18.28515625" style="1" customWidth="1"/>
    <col min="14344" max="14347" width="9.140625" style="1"/>
    <col min="14348" max="14348" width="9.7109375" style="1" customWidth="1"/>
    <col min="14349" max="14593" width="9.140625" style="1"/>
    <col min="14594" max="14594" width="29.7109375" style="1" customWidth="1"/>
    <col min="14595" max="14595" width="9.85546875" style="1" customWidth="1"/>
    <col min="14596" max="14596" width="1.7109375" style="1" customWidth="1"/>
    <col min="14597" max="14597" width="20.5703125" style="1" customWidth="1"/>
    <col min="14598" max="14598" width="1.85546875" style="1" customWidth="1"/>
    <col min="14599" max="14599" width="18.28515625" style="1" customWidth="1"/>
    <col min="14600" max="14603" width="9.140625" style="1"/>
    <col min="14604" max="14604" width="9.7109375" style="1" customWidth="1"/>
    <col min="14605" max="14849" width="9.140625" style="1"/>
    <col min="14850" max="14850" width="29.7109375" style="1" customWidth="1"/>
    <col min="14851" max="14851" width="9.85546875" style="1" customWidth="1"/>
    <col min="14852" max="14852" width="1.7109375" style="1" customWidth="1"/>
    <col min="14853" max="14853" width="20.5703125" style="1" customWidth="1"/>
    <col min="14854" max="14854" width="1.85546875" style="1" customWidth="1"/>
    <col min="14855" max="14855" width="18.28515625" style="1" customWidth="1"/>
    <col min="14856" max="14859" width="9.140625" style="1"/>
    <col min="14860" max="14860" width="9.7109375" style="1" customWidth="1"/>
    <col min="14861" max="15105" width="9.140625" style="1"/>
    <col min="15106" max="15106" width="29.7109375" style="1" customWidth="1"/>
    <col min="15107" max="15107" width="9.85546875" style="1" customWidth="1"/>
    <col min="15108" max="15108" width="1.7109375" style="1" customWidth="1"/>
    <col min="15109" max="15109" width="20.5703125" style="1" customWidth="1"/>
    <col min="15110" max="15110" width="1.85546875" style="1" customWidth="1"/>
    <col min="15111" max="15111" width="18.28515625" style="1" customWidth="1"/>
    <col min="15112" max="15115" width="9.140625" style="1"/>
    <col min="15116" max="15116" width="9.7109375" style="1" customWidth="1"/>
    <col min="15117" max="15361" width="9.140625" style="1"/>
    <col min="15362" max="15362" width="29.7109375" style="1" customWidth="1"/>
    <col min="15363" max="15363" width="9.85546875" style="1" customWidth="1"/>
    <col min="15364" max="15364" width="1.7109375" style="1" customWidth="1"/>
    <col min="15365" max="15365" width="20.5703125" style="1" customWidth="1"/>
    <col min="15366" max="15366" width="1.85546875" style="1" customWidth="1"/>
    <col min="15367" max="15367" width="18.28515625" style="1" customWidth="1"/>
    <col min="15368" max="15371" width="9.140625" style="1"/>
    <col min="15372" max="15372" width="9.7109375" style="1" customWidth="1"/>
    <col min="15373" max="15617" width="9.140625" style="1"/>
    <col min="15618" max="15618" width="29.7109375" style="1" customWidth="1"/>
    <col min="15619" max="15619" width="9.85546875" style="1" customWidth="1"/>
    <col min="15620" max="15620" width="1.7109375" style="1" customWidth="1"/>
    <col min="15621" max="15621" width="20.5703125" style="1" customWidth="1"/>
    <col min="15622" max="15622" width="1.85546875" style="1" customWidth="1"/>
    <col min="15623" max="15623" width="18.28515625" style="1" customWidth="1"/>
    <col min="15624" max="15627" width="9.140625" style="1"/>
    <col min="15628" max="15628" width="9.7109375" style="1" customWidth="1"/>
    <col min="15629" max="15873" width="9.140625" style="1"/>
    <col min="15874" max="15874" width="29.7109375" style="1" customWidth="1"/>
    <col min="15875" max="15875" width="9.85546875" style="1" customWidth="1"/>
    <col min="15876" max="15876" width="1.7109375" style="1" customWidth="1"/>
    <col min="15877" max="15877" width="20.5703125" style="1" customWidth="1"/>
    <col min="15878" max="15878" width="1.85546875" style="1" customWidth="1"/>
    <col min="15879" max="15879" width="18.28515625" style="1" customWidth="1"/>
    <col min="15880" max="15883" width="9.140625" style="1"/>
    <col min="15884" max="15884" width="9.7109375" style="1" customWidth="1"/>
    <col min="15885" max="16129" width="9.140625" style="1"/>
    <col min="16130" max="16130" width="29.7109375" style="1" customWidth="1"/>
    <col min="16131" max="16131" width="9.85546875" style="1" customWidth="1"/>
    <col min="16132" max="16132" width="1.7109375" style="1" customWidth="1"/>
    <col min="16133" max="16133" width="20.5703125" style="1" customWidth="1"/>
    <col min="16134" max="16134" width="1.85546875" style="1" customWidth="1"/>
    <col min="16135" max="16135" width="18.28515625" style="1" customWidth="1"/>
    <col min="16136" max="16139" width="9.140625" style="1"/>
    <col min="16140" max="16140" width="9.7109375" style="1" customWidth="1"/>
    <col min="16141" max="16384" width="9.140625" style="1"/>
  </cols>
  <sheetData>
    <row r="1" spans="2:13" x14ac:dyDescent="0.25">
      <c r="M1" s="102"/>
    </row>
    <row r="2" spans="2:13" ht="81.75" customHeight="1" x14ac:dyDescent="0.25">
      <c r="B2" s="173" t="s">
        <v>110</v>
      </c>
      <c r="C2" s="173"/>
      <c r="D2" s="173"/>
      <c r="E2" s="173"/>
      <c r="F2" s="173"/>
      <c r="G2" s="173"/>
    </row>
    <row r="3" spans="2:13" ht="26.25" thickBot="1" x14ac:dyDescent="0.3">
      <c r="B3" s="103" t="s">
        <v>56</v>
      </c>
      <c r="C3" s="104" t="s">
        <v>10</v>
      </c>
      <c r="D3" s="104"/>
      <c r="E3" s="104" t="s">
        <v>57</v>
      </c>
      <c r="F3" s="104"/>
      <c r="G3" s="104" t="s">
        <v>58</v>
      </c>
    </row>
    <row r="4" spans="2:13" ht="15.75" thickBot="1" x14ac:dyDescent="0.3">
      <c r="B4" s="103"/>
      <c r="C4" s="105"/>
      <c r="D4" s="105"/>
      <c r="E4" s="105"/>
      <c r="F4" s="105"/>
      <c r="G4" s="105"/>
      <c r="I4" s="106"/>
      <c r="J4" s="106"/>
    </row>
    <row r="5" spans="2:13" ht="15.75" thickBot="1" x14ac:dyDescent="0.3">
      <c r="B5" s="111" t="s">
        <v>60</v>
      </c>
      <c r="C5" s="105"/>
      <c r="D5" s="112"/>
      <c r="E5" s="141">
        <v>18442</v>
      </c>
      <c r="F5" s="112"/>
      <c r="G5" s="113">
        <v>18442</v>
      </c>
      <c r="H5" s="114"/>
      <c r="I5" s="115"/>
      <c r="J5" s="116"/>
      <c r="K5" s="110"/>
    </row>
    <row r="6" spans="2:13" ht="15.75" thickBot="1" x14ac:dyDescent="0.3">
      <c r="B6" s="111" t="s">
        <v>61</v>
      </c>
      <c r="C6" s="113">
        <v>175000</v>
      </c>
      <c r="D6" s="112"/>
      <c r="E6" s="105" t="s">
        <v>5</v>
      </c>
      <c r="F6" s="112"/>
      <c r="G6" s="113">
        <v>175000</v>
      </c>
      <c r="I6" s="109"/>
      <c r="J6" s="108"/>
    </row>
    <row r="7" spans="2:13" ht="25.5" x14ac:dyDescent="0.25">
      <c r="B7" s="103" t="s">
        <v>86</v>
      </c>
      <c r="C7" s="105">
        <v>175000</v>
      </c>
      <c r="D7" s="117"/>
      <c r="E7" s="107" t="s">
        <v>59</v>
      </c>
      <c r="F7" s="118"/>
      <c r="G7" s="107" t="s">
        <v>62</v>
      </c>
      <c r="I7" s="108"/>
      <c r="J7" s="108"/>
    </row>
    <row r="8" spans="2:13" x14ac:dyDescent="0.25">
      <c r="B8" s="111" t="s">
        <v>63</v>
      </c>
      <c r="C8" s="119"/>
      <c r="D8" s="120"/>
      <c r="E8" s="121" t="s">
        <v>106</v>
      </c>
      <c r="F8" s="122"/>
      <c r="G8" s="121" t="s">
        <v>106</v>
      </c>
      <c r="I8" s="108"/>
      <c r="J8" s="108"/>
    </row>
    <row r="9" spans="2:13" ht="15.75" thickBot="1" x14ac:dyDescent="0.3">
      <c r="B9" s="103" t="s">
        <v>64</v>
      </c>
      <c r="C9" s="123">
        <v>175000</v>
      </c>
      <c r="D9" s="117"/>
      <c r="E9" s="124" t="s">
        <v>106</v>
      </c>
      <c r="F9" s="125"/>
      <c r="G9" s="126" t="s">
        <v>106</v>
      </c>
      <c r="I9" s="127"/>
      <c r="J9" s="108"/>
    </row>
    <row r="10" spans="2:13" x14ac:dyDescent="0.25">
      <c r="B10" s="103" t="s">
        <v>111</v>
      </c>
      <c r="C10" s="174">
        <v>175000</v>
      </c>
      <c r="D10" s="176"/>
      <c r="E10" s="177" t="s">
        <v>72</v>
      </c>
      <c r="F10" s="179"/>
      <c r="G10" s="180" t="s">
        <v>73</v>
      </c>
      <c r="I10" s="128"/>
      <c r="J10" s="128"/>
    </row>
    <row r="11" spans="2:13" ht="15.75" thickBot="1" x14ac:dyDescent="0.3">
      <c r="B11" s="103" t="s">
        <v>82</v>
      </c>
      <c r="C11" s="175"/>
      <c r="D11" s="176"/>
      <c r="E11" s="178"/>
      <c r="F11" s="179"/>
      <c r="G11" s="178"/>
    </row>
    <row r="12" spans="2:13" ht="15.75" thickTop="1" x14ac:dyDescent="0.25"/>
    <row r="14" spans="2:13" ht="15.75" customHeight="1" x14ac:dyDescent="0.25">
      <c r="B14" s="181"/>
      <c r="C14" s="181"/>
      <c r="D14" s="181"/>
      <c r="E14" s="181"/>
      <c r="F14" s="181"/>
      <c r="G14" s="181"/>
    </row>
    <row r="15" spans="2:13" ht="15.75" thickBot="1" x14ac:dyDescent="0.3">
      <c r="B15" s="8"/>
      <c r="D15" s="40"/>
      <c r="E15" s="40"/>
    </row>
    <row r="16" spans="2:13" ht="15" customHeight="1" x14ac:dyDescent="0.25">
      <c r="B16" s="9" t="s">
        <v>108</v>
      </c>
      <c r="D16" s="149" t="s">
        <v>28</v>
      </c>
      <c r="E16" s="149"/>
    </row>
    <row r="17" spans="2:8" ht="15" customHeight="1" x14ac:dyDescent="0.25">
      <c r="B17" s="9" t="s">
        <v>13</v>
      </c>
      <c r="D17" s="150" t="s">
        <v>14</v>
      </c>
      <c r="E17" s="150"/>
      <c r="G17" s="182"/>
      <c r="H17" s="182"/>
    </row>
    <row r="18" spans="2:8" ht="15" customHeight="1" x14ac:dyDescent="0.25">
      <c r="B18" s="129"/>
      <c r="G18" s="182"/>
      <c r="H18" s="182"/>
    </row>
  </sheetData>
  <mergeCells count="11">
    <mergeCell ref="B14:G14"/>
    <mergeCell ref="D16:E16"/>
    <mergeCell ref="D17:E17"/>
    <mergeCell ref="G17:H17"/>
    <mergeCell ref="G18:H18"/>
    <mergeCell ref="B2:G2"/>
    <mergeCell ref="C10:C11"/>
    <mergeCell ref="D10:D11"/>
    <mergeCell ref="E10:E11"/>
    <mergeCell ref="F10:F11"/>
    <mergeCell ref="G10:G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 3</vt:lpstr>
      <vt:lpstr>Форма 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Ажар Мусумбаева</dc:creator>
  <cp:lastModifiedBy>Ажар Мусумбаева</cp:lastModifiedBy>
  <cp:lastPrinted>2024-08-06T05:42:22Z</cp:lastPrinted>
  <dcterms:created xsi:type="dcterms:W3CDTF">2015-06-05T18:19:34Z</dcterms:created>
  <dcterms:modified xsi:type="dcterms:W3CDTF">2024-11-06T11:40:21Z</dcterms:modified>
</cp:coreProperties>
</file>