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'ф1'!#REF!</definedName>
  </definedNames>
  <calcPr fullCalcOnLoad="1"/>
</workbook>
</file>

<file path=xl/sharedStrings.xml><?xml version="1.0" encoding="utf-8"?>
<sst xmlns="http://schemas.openxmlformats.org/spreadsheetml/2006/main" count="148" uniqueCount="114">
  <si>
    <t>тыс. тенге</t>
  </si>
  <si>
    <t>АКТИВЫ</t>
  </si>
  <si>
    <t>-</t>
  </si>
  <si>
    <t>Отложенные налоговые активы</t>
  </si>
  <si>
    <t>Итого активов</t>
  </si>
  <si>
    <t xml:space="preserve">ОБЯЗАТЕЛЬСТВА </t>
  </si>
  <si>
    <t>Уставный капитал</t>
  </si>
  <si>
    <t>Нераспределенная прибыль</t>
  </si>
  <si>
    <t>Итого собственного капитала</t>
  </si>
  <si>
    <t>Главный бухгалтер</t>
  </si>
  <si>
    <t>Общие и административные расходы</t>
  </si>
  <si>
    <t>Расход по подоходному налогу</t>
  </si>
  <si>
    <t>Нераспределен-ная прибыль</t>
  </si>
  <si>
    <t>Прибыль до налогообложения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</si>
  <si>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</si>
  <si>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</si>
  <si>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</si>
  <si>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</si>
  <si>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</si>
  <si>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Итого долгосрочных активов</t>
  </si>
  <si>
    <t>Прочие поступления</t>
  </si>
  <si>
    <t>Жумадилов А.Д.</t>
  </si>
  <si>
    <t>Туткышева М.Ж.</t>
  </si>
  <si>
    <t>Валовая прибыль</t>
  </si>
  <si>
    <t>Доход от финансирования</t>
  </si>
  <si>
    <t>Итого краткосрочных обязательств</t>
  </si>
  <si>
    <t>Итого капитал</t>
  </si>
  <si>
    <t>Итого капитал и обязательства</t>
  </si>
  <si>
    <t>Взнос в уставной капитал</t>
  </si>
  <si>
    <t xml:space="preserve">Торговая и прочая кредиторская задолженность
</t>
  </si>
  <si>
    <t>Доход от реализации продукции и оказания услуг</t>
  </si>
  <si>
    <t>Себестоимость реализованной продукции и оказанных услуг</t>
  </si>
  <si>
    <t>(неаудировано)</t>
  </si>
  <si>
    <t>Денежные средства</t>
  </si>
  <si>
    <t>Прочая дебиторская задолженность</t>
  </si>
  <si>
    <t>8</t>
  </si>
  <si>
    <t>9</t>
  </si>
  <si>
    <t>Долгосрочные финансовые обязательства</t>
  </si>
  <si>
    <t>Итого долгосрочные обязательства</t>
  </si>
  <si>
    <t xml:space="preserve">Прочие доход </t>
  </si>
  <si>
    <t>Расходы на реализацию</t>
  </si>
  <si>
    <t>Расходы на финансирование</t>
  </si>
  <si>
    <t>Прочий расход</t>
  </si>
  <si>
    <t>Прибыль за отчетный период</t>
  </si>
  <si>
    <t>Итого совокупный доход за период</t>
  </si>
  <si>
    <t>Убыток/Прибыль за период</t>
  </si>
  <si>
    <t>Итого прибыль/убыток за период</t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</si>
  <si>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</si>
  <si>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</si>
  <si>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</si>
  <si>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</si>
  <si>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Прочие выплаты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</si>
  <si>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</si>
  <si>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</si>
  <si>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</si>
  <si>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</si>
  <si>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>Чистый поток денежных средств от</t>
  </si>
  <si>
    <t xml:space="preserve">финансовой деятельности </t>
  </si>
  <si>
    <t xml:space="preserve">Чистое увеличение денежных средств </t>
  </si>
  <si>
    <t>Денежные средства и их эквиваленты на 01 января</t>
  </si>
  <si>
    <t>Авансы полученные</t>
  </si>
  <si>
    <t xml:space="preserve"> </t>
  </si>
  <si>
    <t>Краткосрочные финансовые инвестиции</t>
  </si>
  <si>
    <t>Выпущенные облигации,Текущая часть</t>
  </si>
  <si>
    <t>(57)</t>
  </si>
  <si>
    <t>270</t>
  </si>
  <si>
    <t>(15 532)</t>
  </si>
  <si>
    <t>(77 877)</t>
  </si>
  <si>
    <t>90 263</t>
  </si>
  <si>
    <t>90 063</t>
  </si>
  <si>
    <t xml:space="preserve"> 31.03.2024г</t>
  </si>
  <si>
    <r>
      <t xml:space="preserve"> 31.03.2023 </t>
    </r>
    <r>
      <rPr>
        <b/>
        <sz val="11"/>
        <color indexed="8"/>
        <rFont val="Times New Roman"/>
        <family val="1"/>
      </rPr>
      <t>г</t>
    </r>
  </si>
  <si>
    <t>Остаток на 01 января 2023  года</t>
  </si>
  <si>
    <t>Остаток на 31 марта  2024 года</t>
  </si>
  <si>
    <t xml:space="preserve">ТОО «Алтын Сапа ALM»
Промежуточный  неаудированный сокращенный                                                                                                  отчет об изменениях в собственном капитале
за 1 квартал, закончившихся 31.03.2024 года (тысячах тенге)
</t>
  </si>
  <si>
    <t>3 416 506</t>
  </si>
  <si>
    <t>1 401 107</t>
  </si>
  <si>
    <t>699 509</t>
  </si>
  <si>
    <t>Авансы выданные</t>
  </si>
  <si>
    <t>31 109</t>
  </si>
  <si>
    <t>156</t>
  </si>
  <si>
    <t>2 049</t>
  </si>
  <si>
    <t>42 470</t>
  </si>
  <si>
    <t>14 258</t>
  </si>
  <si>
    <t>1 619 182</t>
  </si>
  <si>
    <t>(721 697)</t>
  </si>
  <si>
    <t>933 760</t>
  </si>
  <si>
    <t>121</t>
  </si>
  <si>
    <t>217 141</t>
  </si>
  <si>
    <t>1 597 074</t>
  </si>
  <si>
    <t>(1 594 581)</t>
  </si>
  <si>
    <t>24 601</t>
  </si>
  <si>
    <t>(5 077)</t>
  </si>
  <si>
    <t>Денежные средства и их эквиваленты на 31 марта</t>
  </si>
  <si>
    <t>116 006</t>
  </si>
  <si>
    <t>75 000</t>
  </si>
  <si>
    <t xml:space="preserve">ТОО «Алтын Сапа ALM»
Промежуточный  сокращенный отчет о движении денежных средств
за 1 квартал, закончившийся 31.03.2024 года (тысячах тенге)
</t>
  </si>
  <si>
    <t>24 657</t>
  </si>
  <si>
    <t>Совокупный утыток за год</t>
  </si>
  <si>
    <t>(4 190)</t>
  </si>
  <si>
    <t>Остаток на 31 декабря  2023 года (аудировано)</t>
  </si>
  <si>
    <t>(47 708)</t>
  </si>
  <si>
    <t>302 292</t>
  </si>
  <si>
    <t>(67 175)</t>
  </si>
  <si>
    <t xml:space="preserve"> (67 175)</t>
  </si>
  <si>
    <t>1кв2024г  (закончившийся 31.03.2024г)</t>
  </si>
  <si>
    <t>1кв 2023г (закончившийся 31.03.2023)</t>
  </si>
  <si>
    <t>10</t>
  </si>
  <si>
    <t>(неаудированно)</t>
  </si>
  <si>
    <t>(аудированно)</t>
  </si>
  <si>
    <t xml:space="preserve">(неаудированно) </t>
  </si>
  <si>
    <t xml:space="preserve">ТОО «Алтын Сапа ALM»
Промежуточный  сокращенный отчет о прибыли или                                                          убытке и прочем совокупном доходе
за 1 квартал, закончившийся 31.03.2024 года (тысячах тенге)
</t>
  </si>
  <si>
    <t>ТОО «Алтын Сапа ALM»
Промежуточный  сокращенный отчет о финансовом положении 
за 1 квартал, закончившийся 31.03.2024 года (тысячах тенге)</t>
  </si>
  <si>
    <t>57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</si>
</sst>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(* #,##0_);_(* \(#,##0\);_(* &quot;-&quot;??_);_(@_)"/>
    <numFmt numFmtId="166" formatCode="_-* #,##0\ _₽_-;\-* #,##0\ _₽_-;_-* &quot;-&quot;??\ _₽_-;_-@_-"/>
    <numFmt numFmtId="167" formatCode="0.000"/>
    <numFmt numFmtId="168" formatCode="#,##0.000"/>
    <numFmt numFmtId="169" formatCode="#,##0.000_ ;\-#,##0.000\ "/>
    <numFmt numFmtId="170" formatCode="0.0"/>
    <numFmt numFmtId="171" formatCode="_-* #,##0.0\ _₽_-;\-* #,##0.0\ _₽_-;_-* &quot;-&quot;??\ _₽_-;_-@_-"/>
    <numFmt numFmtId="172" formatCode="_-* #,##0.000\ _₽_-;\-* #,##0.000\ _₽_-;_-* &quot;-&quot;??\ _₽_-;_-@_-"/>
    <numFmt numFmtId="173" formatCode="#,##0.00_ ;\-#,##0.00\ "/>
    <numFmt numFmtId="174" formatCode="#,##0.0_ ;\-#,##0.0\ "/>
    <numFmt numFmtId="175" formatCode="#,##0_ ;\-#,##0\ "/>
    <numFmt numFmtId="176" formatCode="#,##0.0"/>
    <numFmt numFmtId="177" formatCode="_(* #,##0.0_);_(* \(#,##0.0\);_(* &quot;-&quot;??_);_(@_)"/>
    <numFmt numFmtId="178" formatCode="_(* #,##0.00_);_(* \(#,##0.00\);_(* &quot;-&quot;??_);_(@_)"/>
    <numFmt numFmtId="179" formatCode="_(* #,##0.000_);_(* \(#,##0.000\);_(* &quot;-&quot;??_);_(@_)"/>
    <numFmt numFmtId="180" formatCode="0.0000"/>
    <numFmt numFmtId="181" formatCode="#,##0\ _₸;\ \(#,##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,"/>
    <numFmt numFmtId="187" formatCode="[=0]&quot;-&quot;;General"/>
    <numFmt numFmtId="188" formatCode="[=-4333577574.2]&quot;(4 333 578)&quot;;General"/>
    <numFmt numFmtId="189" formatCode="_-* #,##0_-;\-* #,##0_-;_-* &quot;-&quot;??_-;_-@_-"/>
    <numFmt numFmtId="190" formatCode="_-* #,##0.0000\ _₽_-;\-* #,##0.0000\ _₽_-;_-* &quot;-&quot;??\ _₽_-;_-@_-"/>
    <numFmt numFmtId="191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D0D0D"/>
      <name val="Times New Roman"/>
      <family val="1"/>
    </font>
    <font>
      <sz val="11"/>
      <color rgb="FF0D0D0D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/>
      <right/>
      <top/>
      <bottom style="thin"/>
    </border>
    <border>
      <left/>
      <right/>
      <top style="medium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/>
      <right/>
      <top style="thin">
        <color theme="0" tint="-0.1499900072813034"/>
      </top>
      <bottom/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medium"/>
    </border>
    <border>
      <left/>
      <right style="thin">
        <color theme="0" tint="-0.1499900072813034"/>
      </right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/>
      <top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/>
      <right/>
      <top/>
      <bottom style="double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67" fontId="51" fillId="0" borderId="0" xfId="61" applyNumberFormat="1" applyFont="1" applyAlignment="1">
      <alignment horizontal="right" vertical="center" wrapText="1"/>
    </xf>
    <xf numFmtId="167" fontId="51" fillId="0" borderId="10" xfId="61" applyNumberFormat="1" applyFont="1" applyBorder="1" applyAlignment="1">
      <alignment horizontal="right" vertical="center" wrapText="1"/>
    </xf>
    <xf numFmtId="1" fontId="50" fillId="0" borderId="10" xfId="61" applyNumberFormat="1" applyFont="1" applyBorder="1" applyAlignment="1">
      <alignment horizontal="right" vertical="center" wrapText="1"/>
    </xf>
    <xf numFmtId="167" fontId="50" fillId="0" borderId="10" xfId="61" applyNumberFormat="1" applyFont="1" applyBorder="1" applyAlignment="1">
      <alignment horizontal="right" vertical="center" wrapText="1"/>
    </xf>
    <xf numFmtId="167" fontId="50" fillId="0" borderId="12" xfId="61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top" wrapText="1"/>
    </xf>
    <xf numFmtId="1" fontId="51" fillId="0" borderId="0" xfId="61" applyNumberFormat="1" applyFont="1" applyAlignment="1">
      <alignment horizontal="right" vertical="center" wrapText="1"/>
    </xf>
    <xf numFmtId="167" fontId="51" fillId="0" borderId="0" xfId="0" applyNumberFormat="1" applyFont="1" applyAlignment="1">
      <alignment wrapText="1"/>
    </xf>
    <xf numFmtId="168" fontId="51" fillId="0" borderId="0" xfId="61" applyNumberFormat="1" applyFont="1" applyAlignment="1">
      <alignment horizontal="right" vertical="center" wrapText="1"/>
    </xf>
    <xf numFmtId="3" fontId="49" fillId="0" borderId="13" xfId="0" applyNumberFormat="1" applyFont="1" applyBorder="1" applyAlignment="1">
      <alignment vertical="center" wrapText="1"/>
    </xf>
    <xf numFmtId="0" fontId="52" fillId="0" borderId="0" xfId="0" applyFont="1" applyAlignment="1">
      <alignment/>
    </xf>
    <xf numFmtId="3" fontId="49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168" fontId="53" fillId="0" borderId="0" xfId="0" applyNumberFormat="1" applyFont="1" applyAlignment="1">
      <alignment vertical="center"/>
    </xf>
    <xf numFmtId="168" fontId="53" fillId="0" borderId="0" xfId="0" applyNumberFormat="1" applyFont="1" applyAlignment="1">
      <alignment horizontal="right" vertical="center" wrapText="1"/>
    </xf>
    <xf numFmtId="14" fontId="53" fillId="0" borderId="0" xfId="0" applyNumberFormat="1" applyFont="1" applyAlignment="1">
      <alignment vertical="center"/>
    </xf>
    <xf numFmtId="14" fontId="53" fillId="0" borderId="0" xfId="0" applyNumberFormat="1" applyFont="1" applyAlignment="1">
      <alignment horizontal="right" vertical="center" wrapText="1"/>
    </xf>
    <xf numFmtId="168" fontId="51" fillId="0" borderId="0" xfId="61" applyNumberFormat="1" applyFont="1" applyAlignment="1">
      <alignment vertical="center" wrapText="1"/>
    </xf>
    <xf numFmtId="49" fontId="51" fillId="0" borderId="0" xfId="61" applyNumberFormat="1" applyFont="1" applyAlignment="1">
      <alignment horizontal="center" vertical="center" wrapText="1"/>
    </xf>
    <xf numFmtId="1" fontId="51" fillId="0" borderId="0" xfId="61" applyNumberFormat="1" applyFont="1" applyAlignment="1">
      <alignment horizontal="center" vertical="center" wrapText="1"/>
    </xf>
    <xf numFmtId="168" fontId="50" fillId="0" borderId="0" xfId="61" applyNumberFormat="1" applyFont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168" fontId="55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49" fontId="51" fillId="0" borderId="10" xfId="61" applyNumberFormat="1" applyFont="1" applyBorder="1" applyAlignment="1">
      <alignment horizontal="right" vertical="center" wrapText="1"/>
    </xf>
    <xf numFmtId="168" fontId="51" fillId="0" borderId="0" xfId="0" applyNumberFormat="1" applyFont="1" applyAlignment="1">
      <alignment wrapText="1"/>
    </xf>
    <xf numFmtId="168" fontId="51" fillId="0" borderId="0" xfId="0" applyNumberFormat="1" applyFont="1" applyAlignment="1">
      <alignment/>
    </xf>
    <xf numFmtId="168" fontId="51" fillId="0" borderId="10" xfId="0" applyNumberFormat="1" applyFont="1" applyBorder="1" applyAlignment="1">
      <alignment/>
    </xf>
    <xf numFmtId="0" fontId="51" fillId="0" borderId="0" xfId="0" applyFont="1" applyAlignment="1">
      <alignment horizontal="right" vertical="center" wrapText="1"/>
    </xf>
    <xf numFmtId="168" fontId="51" fillId="0" borderId="0" xfId="0" applyNumberFormat="1" applyFont="1" applyAlignment="1">
      <alignment horizontal="right" vertical="center"/>
    </xf>
    <xf numFmtId="0" fontId="51" fillId="33" borderId="14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49" fontId="56" fillId="0" borderId="0" xfId="0" applyNumberFormat="1" applyFont="1" applyAlignment="1">
      <alignment horizontal="right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9" fontId="56" fillId="0" borderId="10" xfId="0" applyNumberFormat="1" applyFont="1" applyBorder="1" applyAlignment="1">
      <alignment horizontal="right" vertical="center"/>
    </xf>
    <xf numFmtId="168" fontId="51" fillId="0" borderId="10" xfId="0" applyNumberFormat="1" applyFont="1" applyBorder="1" applyAlignment="1">
      <alignment horizontal="right"/>
    </xf>
    <xf numFmtId="168" fontId="51" fillId="0" borderId="0" xfId="0" applyNumberFormat="1" applyFont="1" applyAlignment="1">
      <alignment horizontal="right"/>
    </xf>
    <xf numFmtId="168" fontId="50" fillId="0" borderId="0" xfId="0" applyNumberFormat="1" applyFont="1" applyAlignment="1">
      <alignment horizontal="right" wrapText="1"/>
    </xf>
    <xf numFmtId="49" fontId="49" fillId="0" borderId="13" xfId="0" applyNumberFormat="1" applyFont="1" applyBorder="1" applyAlignment="1">
      <alignment horizontal="right" vertical="center" wrapText="1"/>
    </xf>
    <xf numFmtId="49" fontId="49" fillId="0" borderId="13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horizontal="right" vertical="center" wrapText="1"/>
    </xf>
    <xf numFmtId="49" fontId="48" fillId="0" borderId="16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56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right"/>
    </xf>
    <xf numFmtId="49" fontId="50" fillId="0" borderId="1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 wrapText="1"/>
    </xf>
    <xf numFmtId="49" fontId="48" fillId="0" borderId="11" xfId="0" applyNumberFormat="1" applyFont="1" applyBorder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168" fontId="53" fillId="0" borderId="10" xfId="0" applyNumberFormat="1" applyFont="1" applyBorder="1" applyAlignment="1">
      <alignment horizontal="right" vertical="center"/>
    </xf>
    <xf numFmtId="168" fontId="51" fillId="0" borderId="17" xfId="0" applyNumberFormat="1" applyFont="1" applyBorder="1" applyAlignment="1">
      <alignment vertical="center" wrapText="1"/>
    </xf>
    <xf numFmtId="3" fontId="51" fillId="0" borderId="0" xfId="61" applyNumberFormat="1" applyFont="1" applyAlignment="1">
      <alignment vertical="center" wrapText="1"/>
    </xf>
    <xf numFmtId="3" fontId="51" fillId="33" borderId="18" xfId="61" applyNumberFormat="1" applyFont="1" applyFill="1" applyBorder="1" applyAlignment="1">
      <alignment horizontal="right" vertical="center" wrapText="1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3" fontId="51" fillId="0" borderId="21" xfId="61" applyNumberFormat="1" applyFont="1" applyBorder="1" applyAlignment="1">
      <alignment horizontal="right" vertical="center" wrapText="1"/>
    </xf>
    <xf numFmtId="3" fontId="50" fillId="0" borderId="10" xfId="61" applyNumberFormat="1" applyFont="1" applyBorder="1" applyAlignment="1">
      <alignment vertical="center" wrapText="1"/>
    </xf>
    <xf numFmtId="3" fontId="50" fillId="33" borderId="22" xfId="61" applyNumberFormat="1" applyFont="1" applyFill="1" applyBorder="1" applyAlignment="1">
      <alignment horizontal="right" vertical="center" wrapText="1"/>
    </xf>
    <xf numFmtId="167" fontId="50" fillId="0" borderId="0" xfId="61" applyNumberFormat="1" applyFont="1" applyAlignment="1">
      <alignment horizontal="right" vertical="center" wrapText="1"/>
    </xf>
    <xf numFmtId="3" fontId="51" fillId="0" borderId="0" xfId="61" applyNumberFormat="1" applyFont="1" applyAlignment="1">
      <alignment horizontal="right" vertical="center" wrapText="1"/>
    </xf>
    <xf numFmtId="3" fontId="50" fillId="0" borderId="0" xfId="61" applyNumberFormat="1" applyFont="1" applyAlignment="1">
      <alignment horizontal="right" vertical="center" wrapText="1"/>
    </xf>
    <xf numFmtId="3" fontId="50" fillId="0" borderId="10" xfId="61" applyNumberFormat="1" applyFont="1" applyBorder="1" applyAlignment="1">
      <alignment horizontal="right" vertical="center" wrapText="1"/>
    </xf>
    <xf numFmtId="3" fontId="50" fillId="0" borderId="12" xfId="61" applyNumberFormat="1" applyFont="1" applyBorder="1" applyAlignment="1">
      <alignment vertical="center" wrapText="1"/>
    </xf>
    <xf numFmtId="3" fontId="50" fillId="0" borderId="12" xfId="61" applyNumberFormat="1" applyFont="1" applyBorder="1" applyAlignment="1">
      <alignment horizontal="right" vertical="center" wrapText="1"/>
    </xf>
    <xf numFmtId="168" fontId="50" fillId="0" borderId="0" xfId="61" applyNumberFormat="1" applyFont="1" applyAlignment="1">
      <alignment vertical="center" wrapText="1"/>
    </xf>
    <xf numFmtId="3" fontId="50" fillId="0" borderId="23" xfId="61" applyNumberFormat="1" applyFont="1" applyBorder="1" applyAlignment="1">
      <alignment vertical="center" wrapText="1"/>
    </xf>
    <xf numFmtId="3" fontId="50" fillId="33" borderId="10" xfId="61" applyNumberFormat="1" applyFont="1" applyFill="1" applyBorder="1" applyAlignment="1">
      <alignment horizontal="right" vertical="center" wrapText="1"/>
    </xf>
    <xf numFmtId="3" fontId="55" fillId="0" borderId="0" xfId="0" applyNumberFormat="1" applyFont="1" applyAlignment="1">
      <alignment horizontal="right" vertical="center"/>
    </xf>
    <xf numFmtId="189" fontId="51" fillId="0" borderId="0" xfId="61" applyNumberFormat="1" applyFont="1" applyAlignment="1">
      <alignment horizontal="right" vertical="center"/>
    </xf>
    <xf numFmtId="3" fontId="56" fillId="0" borderId="12" xfId="0" applyNumberFormat="1" applyFont="1" applyBorder="1" applyAlignment="1">
      <alignment horizontal="right" vertical="center"/>
    </xf>
    <xf numFmtId="189" fontId="50" fillId="0" borderId="12" xfId="61" applyNumberFormat="1" applyFont="1" applyBorder="1" applyAlignment="1">
      <alignment vertical="center"/>
    </xf>
    <xf numFmtId="3" fontId="51" fillId="33" borderId="24" xfId="61" applyNumberFormat="1" applyFont="1" applyFill="1" applyBorder="1" applyAlignment="1">
      <alignment horizontal="right" vertical="center" wrapText="1"/>
    </xf>
    <xf numFmtId="3" fontId="51" fillId="33" borderId="25" xfId="61" applyNumberFormat="1" applyFont="1" applyFill="1" applyBorder="1" applyAlignment="1">
      <alignment horizontal="right" vertical="center" wrapText="1"/>
    </xf>
    <xf numFmtId="3" fontId="50" fillId="33" borderId="26" xfId="61" applyNumberFormat="1" applyFont="1" applyFill="1" applyBorder="1" applyAlignment="1">
      <alignment horizontal="right" vertical="center" wrapText="1"/>
    </xf>
    <xf numFmtId="168" fontId="53" fillId="0" borderId="0" xfId="0" applyNumberFormat="1" applyFont="1" applyAlignment="1">
      <alignment horizontal="center" vertical="center" wrapText="1"/>
    </xf>
    <xf numFmtId="3" fontId="51" fillId="0" borderId="0" xfId="0" applyNumberFormat="1" applyFont="1" applyAlignment="1">
      <alignment horizontal="right" vertical="center"/>
    </xf>
    <xf numFmtId="3" fontId="55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right" vertical="center" wrapText="1"/>
    </xf>
    <xf numFmtId="165" fontId="59" fillId="0" borderId="13" xfId="0" applyNumberFormat="1" applyFont="1" applyBorder="1" applyAlignment="1">
      <alignment horizontal="right" vertical="center" wrapText="1"/>
    </xf>
    <xf numFmtId="165" fontId="48" fillId="0" borderId="0" xfId="0" applyNumberFormat="1" applyFont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49" fontId="50" fillId="0" borderId="0" xfId="0" applyNumberFormat="1" applyFont="1" applyAlignment="1">
      <alignment horizontal="right"/>
    </xf>
    <xf numFmtId="49" fontId="56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/>
    </xf>
    <xf numFmtId="49" fontId="51" fillId="0" borderId="10" xfId="61" applyNumberFormat="1" applyFont="1" applyBorder="1" applyAlignment="1">
      <alignment horizontal="right" vertical="center"/>
    </xf>
    <xf numFmtId="49" fontId="51" fillId="0" borderId="0" xfId="61" applyNumberFormat="1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 wrapText="1"/>
    </xf>
    <xf numFmtId="3" fontId="51" fillId="0" borderId="0" xfId="0" applyNumberFormat="1" applyFont="1" applyFill="1" applyAlignment="1">
      <alignment horizontal="right" vertical="center"/>
    </xf>
    <xf numFmtId="3" fontId="55" fillId="0" borderId="0" xfId="0" applyNumberFormat="1" applyFont="1" applyFill="1" applyAlignment="1">
      <alignment horizontal="right" vertical="center" wrapText="1"/>
    </xf>
    <xf numFmtId="49" fontId="51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right" vertical="center" wrapText="1"/>
    </xf>
    <xf numFmtId="0" fontId="51" fillId="0" borderId="21" xfId="0" applyFont="1" applyBorder="1" applyAlignment="1">
      <alignment/>
    </xf>
    <xf numFmtId="0" fontId="51" fillId="33" borderId="2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28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1" fillId="0" borderId="30" xfId="0" applyFont="1" applyBorder="1" applyAlignment="1">
      <alignment/>
    </xf>
    <xf numFmtId="0" fontId="51" fillId="33" borderId="31" xfId="0" applyFont="1" applyFill="1" applyBorder="1" applyAlignment="1">
      <alignment/>
    </xf>
    <xf numFmtId="49" fontId="49" fillId="0" borderId="11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/>
    </xf>
    <xf numFmtId="3" fontId="51" fillId="33" borderId="18" xfId="61" applyNumberFormat="1" applyFont="1" applyFill="1" applyBorder="1" applyAlignment="1">
      <alignment vertical="center" wrapText="1"/>
    </xf>
    <xf numFmtId="3" fontId="51" fillId="0" borderId="27" xfId="61" applyNumberFormat="1" applyFont="1" applyBorder="1" applyAlignment="1">
      <alignment horizontal="right" vertical="center" wrapText="1"/>
    </xf>
    <xf numFmtId="3" fontId="51" fillId="0" borderId="28" xfId="61" applyNumberFormat="1" applyFont="1" applyBorder="1" applyAlignment="1">
      <alignment horizontal="right" vertical="center" wrapText="1"/>
    </xf>
    <xf numFmtId="168" fontId="50" fillId="0" borderId="11" xfId="0" applyNumberFormat="1" applyFont="1" applyBorder="1" applyAlignment="1">
      <alignment horizontal="left" wrapText="1"/>
    </xf>
    <xf numFmtId="168" fontId="50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" fontId="53" fillId="0" borderId="0" xfId="0" applyNumberFormat="1" applyFont="1" applyAlignment="1">
      <alignment horizontal="center" vertical="center" wrapText="1"/>
    </xf>
    <xf numFmtId="49" fontId="50" fillId="0" borderId="12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 indent="1"/>
    </xf>
    <xf numFmtId="49" fontId="51" fillId="0" borderId="0" xfId="0" applyNumberFormat="1" applyFont="1" applyAlignment="1">
      <alignment horizontal="right" vertical="center" wrapText="1"/>
    </xf>
    <xf numFmtId="49" fontId="50" fillId="0" borderId="0" xfId="0" applyNumberFormat="1" applyFont="1" applyAlignment="1">
      <alignment horizontal="right" vertical="center" wrapText="1"/>
    </xf>
    <xf numFmtId="49" fontId="51" fillId="0" borderId="0" xfId="61" applyNumberFormat="1" applyFont="1" applyAlignment="1">
      <alignment horizontal="right" vertical="center"/>
    </xf>
    <xf numFmtId="49" fontId="50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49" fontId="5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0" xfId="0" applyNumberFormat="1" applyFont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32" xfId="0" applyNumberFormat="1" applyFont="1" applyBorder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49" fontId="48" fillId="0" borderId="11" xfId="0" applyNumberFormat="1" applyFont="1" applyBorder="1" applyAlignment="1">
      <alignment horizontal="right" vertical="center" wrapText="1"/>
    </xf>
    <xf numFmtId="49" fontId="48" fillId="0" borderId="32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33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center" wrapText="1"/>
    </xf>
    <xf numFmtId="49" fontId="50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7.57421875" style="7" customWidth="1"/>
    <col min="2" max="2" width="25.00390625" style="7" customWidth="1"/>
    <col min="3" max="3" width="9.140625" style="7" customWidth="1"/>
    <col min="4" max="4" width="20.140625" style="39" customWidth="1"/>
    <col min="5" max="5" width="24.57421875" style="39" customWidth="1"/>
    <col min="6" max="16384" width="9.140625" style="7" customWidth="1"/>
  </cols>
  <sheetData>
    <row r="1" spans="2:8" ht="57.75" customHeight="1">
      <c r="B1" s="157" t="s">
        <v>112</v>
      </c>
      <c r="C1" s="157"/>
      <c r="D1" s="157"/>
      <c r="E1" s="157"/>
      <c r="F1" s="88"/>
      <c r="G1" s="88"/>
      <c r="H1" s="88"/>
    </row>
    <row r="2" spans="2:5" ht="25.5" customHeight="1">
      <c r="B2" s="158"/>
      <c r="C2" s="159" t="s">
        <v>15</v>
      </c>
      <c r="D2" s="23"/>
      <c r="E2" s="24"/>
    </row>
    <row r="3" spans="2:5" ht="24" customHeight="1">
      <c r="B3" s="158"/>
      <c r="C3" s="159"/>
      <c r="D3" s="25">
        <v>45382</v>
      </c>
      <c r="E3" s="26">
        <v>45291</v>
      </c>
    </row>
    <row r="4" spans="2:5" ht="15.75" thickBot="1">
      <c r="B4" s="158"/>
      <c r="C4" s="159"/>
      <c r="D4" s="99" t="s">
        <v>108</v>
      </c>
      <c r="E4" s="24" t="s">
        <v>109</v>
      </c>
    </row>
    <row r="5" spans="2:5" ht="15">
      <c r="B5" s="22" t="s">
        <v>1</v>
      </c>
      <c r="C5" s="4"/>
      <c r="D5" s="100"/>
      <c r="E5" s="100"/>
    </row>
    <row r="6" spans="2:6" ht="15">
      <c r="B6" s="21" t="s">
        <v>33</v>
      </c>
      <c r="C6" s="9"/>
      <c r="D6" s="152">
        <v>140607</v>
      </c>
      <c r="E6" s="102">
        <f>66032+49975</f>
        <v>116007</v>
      </c>
      <c r="F6" s="103"/>
    </row>
    <row r="7" spans="2:5" ht="30">
      <c r="B7" s="21" t="s">
        <v>62</v>
      </c>
      <c r="C7" s="9"/>
      <c r="D7" s="152">
        <v>1163074</v>
      </c>
      <c r="E7" s="153">
        <v>316000</v>
      </c>
    </row>
    <row r="8" spans="2:6" ht="30">
      <c r="B8" s="21" t="s">
        <v>34</v>
      </c>
      <c r="C8" s="15"/>
      <c r="D8" s="152">
        <v>5260</v>
      </c>
      <c r="E8" s="102">
        <v>33026</v>
      </c>
      <c r="F8" s="103"/>
    </row>
    <row r="9" spans="2:15" ht="15">
      <c r="B9" s="21" t="s">
        <v>16</v>
      </c>
      <c r="C9" s="28" t="s">
        <v>35</v>
      </c>
      <c r="D9" s="152">
        <v>15915035</v>
      </c>
      <c r="E9" s="154">
        <v>12626659</v>
      </c>
      <c r="O9" s="104"/>
    </row>
    <row r="10" spans="2:5" ht="15">
      <c r="B10" s="21" t="s">
        <v>17</v>
      </c>
      <c r="C10" s="28" t="s">
        <v>36</v>
      </c>
      <c r="D10" s="101">
        <f>1679779</f>
        <v>1679779</v>
      </c>
      <c r="E10" s="105">
        <v>2007429</v>
      </c>
    </row>
    <row r="11" spans="2:6" ht="29.25" thickBot="1">
      <c r="B11" s="22" t="s">
        <v>18</v>
      </c>
      <c r="C11" s="12"/>
      <c r="D11" s="106">
        <f>SUM(D6:D10)</f>
        <v>18903755</v>
      </c>
      <c r="E11" s="107">
        <f>E6+E7+E9+E10+E8</f>
        <v>15099121</v>
      </c>
      <c r="F11" s="103"/>
    </row>
    <row r="12" spans="2:5" ht="30">
      <c r="B12" s="21" t="s">
        <v>3</v>
      </c>
      <c r="C12" s="29">
        <v>7</v>
      </c>
      <c r="D12" s="109">
        <v>4843</v>
      </c>
      <c r="E12" s="109">
        <v>4843</v>
      </c>
    </row>
    <row r="13" spans="2:5" ht="29.25" thickBot="1">
      <c r="B13" s="22" t="s">
        <v>19</v>
      </c>
      <c r="C13" s="11"/>
      <c r="D13" s="110">
        <f>D12</f>
        <v>4843</v>
      </c>
      <c r="E13" s="111">
        <f>4843</f>
        <v>4843</v>
      </c>
    </row>
    <row r="14" spans="2:5" ht="15.75" thickBot="1">
      <c r="B14" s="22" t="s">
        <v>4</v>
      </c>
      <c r="C14" s="13"/>
      <c r="D14" s="112">
        <f>D11+D13</f>
        <v>18908598</v>
      </c>
      <c r="E14" s="113">
        <f>E11+E13</f>
        <v>15103964</v>
      </c>
    </row>
    <row r="15" spans="2:5" ht="15">
      <c r="B15" s="22"/>
      <c r="C15" s="108"/>
      <c r="D15" s="114"/>
      <c r="E15" s="30"/>
    </row>
    <row r="16" spans="2:5" ht="15">
      <c r="B16" s="22" t="s">
        <v>5</v>
      </c>
      <c r="C16" s="9"/>
      <c r="D16" s="27"/>
      <c r="E16" s="17"/>
    </row>
    <row r="17" spans="2:5" ht="30">
      <c r="B17" s="21" t="s">
        <v>63</v>
      </c>
      <c r="C17" s="28"/>
      <c r="D17" s="109">
        <v>104167</v>
      </c>
      <c r="E17" s="102">
        <v>481195</v>
      </c>
    </row>
    <row r="18" spans="2:5" ht="46.5" customHeight="1">
      <c r="B18" s="14" t="s">
        <v>29</v>
      </c>
      <c r="C18" s="28" t="s">
        <v>107</v>
      </c>
      <c r="D18" s="101">
        <v>12513281</v>
      </c>
      <c r="E18" s="102">
        <f>111974+8153329</f>
        <v>8265303</v>
      </c>
    </row>
    <row r="19" spans="2:6" ht="29.25" thickBot="1">
      <c r="B19" s="22" t="s">
        <v>25</v>
      </c>
      <c r="C19" s="12"/>
      <c r="D19" s="115">
        <f>SUM(D17:D18)</f>
        <v>12617448</v>
      </c>
      <c r="E19" s="116">
        <f>E17+E18</f>
        <v>8746498</v>
      </c>
      <c r="F19" s="103"/>
    </row>
    <row r="20" spans="2:5" ht="31.5" customHeight="1" thickBot="1">
      <c r="B20" s="31" t="s">
        <v>37</v>
      </c>
      <c r="C20" s="92">
        <v>11</v>
      </c>
      <c r="D20" s="117">
        <v>5988858</v>
      </c>
      <c r="E20" s="118">
        <v>5986999</v>
      </c>
    </row>
    <row r="21" spans="2:5" ht="34.5" customHeight="1" thickBot="1">
      <c r="B21" s="35" t="s">
        <v>38</v>
      </c>
      <c r="C21" s="36"/>
      <c r="D21" s="119">
        <f>D20</f>
        <v>5988858</v>
      </c>
      <c r="E21" s="120">
        <v>5986999</v>
      </c>
    </row>
    <row r="22" spans="2:6" ht="15">
      <c r="B22" s="21" t="s">
        <v>6</v>
      </c>
      <c r="C22" s="17"/>
      <c r="D22" s="101">
        <v>350000</v>
      </c>
      <c r="E22" s="121">
        <v>350000</v>
      </c>
      <c r="F22" s="103"/>
    </row>
    <row r="23" spans="2:6" ht="30.75" thickBot="1">
      <c r="B23" s="21" t="s">
        <v>7</v>
      </c>
      <c r="C23" s="10"/>
      <c r="D23" s="37" t="s">
        <v>101</v>
      </c>
      <c r="E23" s="122">
        <v>20467</v>
      </c>
      <c r="F23" s="103"/>
    </row>
    <row r="24" spans="2:6" ht="15.75" thickBot="1">
      <c r="B24" s="22" t="s">
        <v>26</v>
      </c>
      <c r="C24" s="13"/>
      <c r="D24" s="112">
        <v>302292</v>
      </c>
      <c r="E24" s="123">
        <f>E22+E23</f>
        <v>370467</v>
      </c>
      <c r="F24" s="103"/>
    </row>
    <row r="25" spans="2:5" ht="29.25" thickBot="1">
      <c r="B25" s="22" t="s">
        <v>27</v>
      </c>
      <c r="C25" s="13"/>
      <c r="D25" s="112">
        <f>D19+D24+D21</f>
        <v>18908598</v>
      </c>
      <c r="E25" s="111">
        <f>E19+E21+E24</f>
        <v>15103964</v>
      </c>
    </row>
    <row r="26" spans="2:5" ht="15">
      <c r="B26" s="6"/>
      <c r="C26" s="16"/>
      <c r="D26" s="38"/>
      <c r="E26" s="38"/>
    </row>
    <row r="27" spans="2:5" ht="15">
      <c r="B27" s="160"/>
      <c r="C27" s="160"/>
      <c r="D27" s="160"/>
      <c r="E27" s="160"/>
    </row>
    <row r="28" ht="15" customHeight="1"/>
    <row r="29" spans="2:5" ht="12.75" customHeight="1" thickBot="1">
      <c r="B29" s="5"/>
      <c r="D29" s="40"/>
      <c r="E29" s="40"/>
    </row>
    <row r="30" spans="2:5" ht="13.5" customHeight="1">
      <c r="B30" s="6" t="s">
        <v>21</v>
      </c>
      <c r="D30" s="155" t="s">
        <v>22</v>
      </c>
      <c r="E30" s="155"/>
    </row>
    <row r="31" spans="2:5" ht="15" customHeight="1">
      <c r="B31" s="6" t="s">
        <v>14</v>
      </c>
      <c r="D31" s="156" t="s">
        <v>9</v>
      </c>
      <c r="E31" s="156"/>
    </row>
  </sheetData>
  <sheetProtection/>
  <mergeCells count="6">
    <mergeCell ref="D30:E30"/>
    <mergeCell ref="D31:E31"/>
    <mergeCell ref="B1:E1"/>
    <mergeCell ref="B2:B4"/>
    <mergeCell ref="C2:C4"/>
    <mergeCell ref="B27:E27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="106" zoomScaleNormal="106" zoomScalePageLayoutView="0" workbookViewId="0" topLeftCell="A1">
      <selection activeCell="K9" sqref="K9"/>
    </sheetView>
  </sheetViews>
  <sheetFormatPr defaultColWidth="9.140625" defaultRowHeight="15"/>
  <cols>
    <col min="1" max="1" width="9.140625" style="7" customWidth="1"/>
    <col min="2" max="2" width="30.28125" style="7" customWidth="1"/>
    <col min="3" max="3" width="4.140625" style="7" customWidth="1"/>
    <col min="4" max="4" width="9.140625" style="7" customWidth="1"/>
    <col min="5" max="5" width="18.140625" style="62" customWidth="1"/>
    <col min="6" max="6" width="9.140625" style="7" customWidth="1"/>
    <col min="7" max="7" width="9.57421875" style="7" customWidth="1"/>
    <col min="8" max="16384" width="9.140625" style="7" customWidth="1"/>
  </cols>
  <sheetData>
    <row r="2" spans="2:7" ht="70.5" customHeight="1">
      <c r="B2" s="161" t="s">
        <v>111</v>
      </c>
      <c r="C2" s="161"/>
      <c r="D2" s="161"/>
      <c r="E2" s="161"/>
      <c r="F2" s="161"/>
      <c r="G2" s="161"/>
    </row>
    <row r="3" spans="2:7" ht="28.5" customHeight="1">
      <c r="B3" s="158"/>
      <c r="C3" s="158"/>
      <c r="D3" s="162" t="s">
        <v>15</v>
      </c>
      <c r="E3" s="163"/>
      <c r="F3" s="163"/>
      <c r="G3" s="163"/>
    </row>
    <row r="4" spans="2:7" ht="43.5" customHeight="1">
      <c r="B4" s="158"/>
      <c r="C4" s="158"/>
      <c r="D4" s="162"/>
      <c r="E4" s="124" t="s">
        <v>105</v>
      </c>
      <c r="F4" s="162" t="s">
        <v>106</v>
      </c>
      <c r="G4" s="162"/>
    </row>
    <row r="5" spans="2:7" ht="14.25" customHeight="1">
      <c r="B5" s="158"/>
      <c r="C5" s="158"/>
      <c r="D5" s="162"/>
      <c r="E5" s="24" t="s">
        <v>108</v>
      </c>
      <c r="F5" s="159" t="s">
        <v>110</v>
      </c>
      <c r="G5" s="159"/>
    </row>
    <row r="6" spans="2:7" ht="14.25" customHeight="1">
      <c r="B6" s="89"/>
      <c r="C6" s="89"/>
      <c r="D6" s="41"/>
      <c r="E6" s="42"/>
      <c r="F6" s="165"/>
      <c r="G6" s="165"/>
    </row>
    <row r="7" spans="2:7" ht="33" customHeight="1">
      <c r="B7" s="43" t="s">
        <v>30</v>
      </c>
      <c r="C7" s="89"/>
      <c r="D7" s="41"/>
      <c r="E7" s="42" t="s">
        <v>2</v>
      </c>
      <c r="F7" s="166" t="s">
        <v>2</v>
      </c>
      <c r="G7" s="166"/>
    </row>
    <row r="8" spans="2:7" ht="33" customHeight="1">
      <c r="B8" s="44" t="s">
        <v>31</v>
      </c>
      <c r="C8" s="89"/>
      <c r="D8" s="41"/>
      <c r="E8" s="74" t="s">
        <v>64</v>
      </c>
      <c r="F8" s="166" t="s">
        <v>2</v>
      </c>
      <c r="G8" s="166"/>
    </row>
    <row r="9" spans="2:7" ht="14.25" customHeight="1">
      <c r="B9" s="45" t="s">
        <v>23</v>
      </c>
      <c r="C9" s="45"/>
      <c r="D9" s="46"/>
      <c r="E9" s="192" t="s">
        <v>113</v>
      </c>
      <c r="F9" s="167" t="s">
        <v>2</v>
      </c>
      <c r="G9" s="167"/>
    </row>
    <row r="10" spans="2:7" ht="14.25" customHeight="1">
      <c r="B10" s="89" t="s">
        <v>24</v>
      </c>
      <c r="C10" s="89"/>
      <c r="D10" s="41"/>
      <c r="E10" s="125">
        <v>2880</v>
      </c>
      <c r="F10" s="166" t="s">
        <v>2</v>
      </c>
      <c r="G10" s="166"/>
    </row>
    <row r="11" spans="2:7" ht="15">
      <c r="B11" s="31" t="s">
        <v>39</v>
      </c>
      <c r="C11" s="47"/>
      <c r="D11" s="48">
        <v>6</v>
      </c>
      <c r="E11" s="117">
        <v>1391</v>
      </c>
      <c r="F11" s="168" t="s">
        <v>95</v>
      </c>
      <c r="G11" s="168"/>
    </row>
    <row r="12" spans="2:7" ht="15">
      <c r="B12" s="31" t="s">
        <v>40</v>
      </c>
      <c r="C12" s="47"/>
      <c r="D12" s="41"/>
      <c r="E12" s="117">
        <v>52215</v>
      </c>
      <c r="F12" s="170" t="s">
        <v>2</v>
      </c>
      <c r="G12" s="170"/>
    </row>
    <row r="13" spans="2:12" ht="30">
      <c r="B13" s="31" t="s">
        <v>10</v>
      </c>
      <c r="C13" s="47"/>
      <c r="D13" s="49"/>
      <c r="E13" s="117">
        <v>27374</v>
      </c>
      <c r="F13" s="166" t="s">
        <v>65</v>
      </c>
      <c r="G13" s="166"/>
      <c r="L13" s="50"/>
    </row>
    <row r="14" spans="2:7" ht="15">
      <c r="B14" s="31" t="s">
        <v>41</v>
      </c>
      <c r="C14" s="47"/>
      <c r="D14" s="49"/>
      <c r="E14" s="33" t="s">
        <v>2</v>
      </c>
      <c r="F14" s="166" t="s">
        <v>2</v>
      </c>
      <c r="G14" s="166"/>
    </row>
    <row r="15" spans="2:7" ht="15.75" thickBot="1">
      <c r="B15" s="51" t="s">
        <v>42</v>
      </c>
      <c r="C15" s="52"/>
      <c r="D15" s="53"/>
      <c r="E15" s="126">
        <v>2616</v>
      </c>
      <c r="F15" s="174" t="s">
        <v>66</v>
      </c>
      <c r="G15" s="174"/>
    </row>
    <row r="16" spans="2:7" ht="29.25" thickBot="1">
      <c r="B16" s="54" t="s">
        <v>13</v>
      </c>
      <c r="C16" s="52"/>
      <c r="D16" s="93"/>
      <c r="E16" s="60" t="s">
        <v>67</v>
      </c>
      <c r="F16" s="169" t="s">
        <v>68</v>
      </c>
      <c r="G16" s="169"/>
    </row>
    <row r="17" spans="2:7" ht="15.75" thickBot="1">
      <c r="B17" s="55" t="s">
        <v>11</v>
      </c>
      <c r="C17" s="56"/>
      <c r="D17" s="57"/>
      <c r="E17" s="151">
        <v>10702</v>
      </c>
      <c r="F17" s="164" t="s">
        <v>2</v>
      </c>
      <c r="G17" s="164"/>
    </row>
    <row r="18" spans="2:7" ht="15.75" thickBot="1">
      <c r="B18" s="58" t="s">
        <v>43</v>
      </c>
      <c r="C18" s="59"/>
      <c r="D18" s="93"/>
      <c r="E18" s="60" t="s">
        <v>104</v>
      </c>
      <c r="F18" s="169" t="s">
        <v>69</v>
      </c>
      <c r="G18" s="169"/>
    </row>
    <row r="19" spans="2:7" ht="29.25" thickBot="1">
      <c r="B19" s="54" t="s">
        <v>44</v>
      </c>
      <c r="C19" s="59"/>
      <c r="D19" s="93"/>
      <c r="E19" s="60" t="s">
        <v>103</v>
      </c>
      <c r="F19" s="169" t="s">
        <v>69</v>
      </c>
      <c r="G19" s="169"/>
    </row>
    <row r="20" spans="2:7" ht="12.75" customHeight="1">
      <c r="B20" s="22"/>
      <c r="C20" s="171"/>
      <c r="D20" s="171"/>
      <c r="E20" s="171"/>
      <c r="F20" s="34"/>
      <c r="G20" s="21"/>
    </row>
    <row r="21" spans="2:5" ht="15.75" thickBot="1">
      <c r="B21" s="8"/>
      <c r="D21" s="8"/>
      <c r="E21" s="61"/>
    </row>
    <row r="22" spans="2:5" ht="15" customHeight="1">
      <c r="B22" s="6" t="s">
        <v>21</v>
      </c>
      <c r="D22" s="172" t="s">
        <v>22</v>
      </c>
      <c r="E22" s="172"/>
    </row>
    <row r="23" spans="2:5" ht="15" customHeight="1">
      <c r="B23" s="6" t="s">
        <v>14</v>
      </c>
      <c r="D23" s="173" t="s">
        <v>9</v>
      </c>
      <c r="E23" s="173"/>
    </row>
    <row r="24" ht="19.5" customHeight="1"/>
    <row r="27" spans="5:6" ht="12.75" customHeight="1">
      <c r="E27" s="63"/>
      <c r="F27" s="90"/>
    </row>
    <row r="28" ht="12.75" customHeight="1"/>
  </sheetData>
  <sheetProtection/>
  <mergeCells count="24">
    <mergeCell ref="F18:G18"/>
    <mergeCell ref="F12:G12"/>
    <mergeCell ref="F19:G19"/>
    <mergeCell ref="C20:E20"/>
    <mergeCell ref="D22:E22"/>
    <mergeCell ref="D23:E23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B2:G2"/>
    <mergeCell ref="B3:B5"/>
    <mergeCell ref="C3:C5"/>
    <mergeCell ref="D3:D5"/>
    <mergeCell ref="E3:G3"/>
    <mergeCell ref="F4:G4"/>
    <mergeCell ref="F5:G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140625" style="7" customWidth="1"/>
    <col min="2" max="2" width="30.140625" style="7" customWidth="1"/>
    <col min="3" max="3" width="9.140625" style="7" customWidth="1"/>
    <col min="4" max="4" width="23.28125" style="68" customWidth="1"/>
    <col min="5" max="5" width="17.7109375" style="7" customWidth="1"/>
    <col min="6" max="16384" width="9.140625" style="7" customWidth="1"/>
  </cols>
  <sheetData>
    <row r="2" spans="2:5" ht="63" customHeight="1">
      <c r="B2" s="161" t="s">
        <v>96</v>
      </c>
      <c r="C2" s="161"/>
      <c r="D2" s="161"/>
      <c r="E2" s="161"/>
    </row>
    <row r="3" spans="2:5" ht="21" customHeight="1">
      <c r="B3" s="175"/>
      <c r="C3" s="176"/>
      <c r="D3" s="127" t="s">
        <v>70</v>
      </c>
      <c r="E3" s="91" t="s">
        <v>71</v>
      </c>
    </row>
    <row r="4" spans="2:5" ht="15" customHeight="1">
      <c r="B4" s="175"/>
      <c r="C4" s="176"/>
      <c r="D4" s="91" t="s">
        <v>110</v>
      </c>
      <c r="E4" s="91" t="s">
        <v>110</v>
      </c>
    </row>
    <row r="5" spans="2:5" ht="15">
      <c r="B5" s="175"/>
      <c r="C5" s="69" t="s">
        <v>15</v>
      </c>
      <c r="D5" s="69"/>
      <c r="E5" s="69"/>
    </row>
    <row r="6" spans="2:5" ht="30" customHeight="1">
      <c r="B6" s="70" t="s">
        <v>47</v>
      </c>
      <c r="C6" s="32"/>
      <c r="D6" s="71"/>
      <c r="E6" s="71"/>
    </row>
    <row r="7" spans="2:5" ht="16.5" customHeight="1">
      <c r="B7" s="72" t="s">
        <v>48</v>
      </c>
      <c r="C7" s="73"/>
      <c r="D7" s="141" t="s">
        <v>76</v>
      </c>
      <c r="E7" s="142" t="s">
        <v>77</v>
      </c>
    </row>
    <row r="8" spans="2:5" ht="18.75" customHeight="1">
      <c r="B8" s="72" t="s">
        <v>49</v>
      </c>
      <c r="C8" s="32"/>
      <c r="D8" s="74" t="s">
        <v>79</v>
      </c>
      <c r="E8" s="75" t="s">
        <v>80</v>
      </c>
    </row>
    <row r="9" spans="2:5" ht="17.25" customHeight="1">
      <c r="B9" s="72" t="s">
        <v>50</v>
      </c>
      <c r="C9" s="32"/>
      <c r="D9" s="74" t="s">
        <v>81</v>
      </c>
      <c r="E9" s="75"/>
    </row>
    <row r="10" spans="2:5" ht="18" customHeight="1">
      <c r="B10" s="72" t="s">
        <v>60</v>
      </c>
      <c r="C10" s="32"/>
      <c r="D10" s="139">
        <v>1974418</v>
      </c>
      <c r="E10" s="138"/>
    </row>
    <row r="11" spans="2:5" ht="17.25" customHeight="1">
      <c r="B11" s="72" t="s">
        <v>78</v>
      </c>
      <c r="C11" s="92"/>
      <c r="D11" s="139">
        <v>2295007</v>
      </c>
      <c r="E11" s="140">
        <v>7775</v>
      </c>
    </row>
    <row r="12" spans="2:5" ht="17.25" customHeight="1">
      <c r="B12" s="72" t="s">
        <v>20</v>
      </c>
      <c r="C12" s="32"/>
      <c r="D12" s="137" t="s">
        <v>75</v>
      </c>
      <c r="E12" s="138">
        <v>1</v>
      </c>
    </row>
    <row r="13" spans="2:5" ht="19.5" customHeight="1" thickBot="1">
      <c r="B13" s="72" t="s">
        <v>51</v>
      </c>
      <c r="C13" s="32"/>
      <c r="D13" s="74" t="s">
        <v>82</v>
      </c>
      <c r="E13" s="75" t="s">
        <v>83</v>
      </c>
    </row>
    <row r="14" spans="2:5" ht="45" customHeight="1" thickBot="1">
      <c r="B14" s="76" t="s">
        <v>52</v>
      </c>
      <c r="C14" s="77"/>
      <c r="D14" s="78" t="s">
        <v>84</v>
      </c>
      <c r="E14" s="79" t="s">
        <v>85</v>
      </c>
    </row>
    <row r="15" spans="2:5" ht="32.25" customHeight="1">
      <c r="B15" s="70" t="s">
        <v>53</v>
      </c>
      <c r="C15" s="32"/>
      <c r="D15" s="68" t="s">
        <v>61</v>
      </c>
      <c r="E15" s="80"/>
    </row>
    <row r="16" spans="2:5" ht="18.75" customHeight="1">
      <c r="B16" s="72" t="s">
        <v>54</v>
      </c>
      <c r="C16" s="32"/>
      <c r="D16" s="74" t="s">
        <v>87</v>
      </c>
      <c r="E16" s="75" t="s">
        <v>86</v>
      </c>
    </row>
    <row r="17" spans="2:5" ht="18.75" customHeight="1">
      <c r="B17" s="72" t="s">
        <v>55</v>
      </c>
      <c r="C17" s="32"/>
      <c r="D17" s="74" t="s">
        <v>87</v>
      </c>
      <c r="E17" s="75" t="s">
        <v>88</v>
      </c>
    </row>
    <row r="18" spans="2:5" ht="18" customHeight="1">
      <c r="B18" s="72" t="s">
        <v>20</v>
      </c>
      <c r="C18" s="32"/>
      <c r="D18" s="125">
        <v>2493</v>
      </c>
      <c r="E18" s="49"/>
    </row>
    <row r="19" spans="2:5" ht="19.5" customHeight="1" thickBot="1">
      <c r="B19" s="81" t="s">
        <v>51</v>
      </c>
      <c r="C19" s="82"/>
      <c r="D19" s="83" t="s">
        <v>89</v>
      </c>
      <c r="E19" s="53"/>
    </row>
    <row r="20" spans="2:5" ht="30" customHeight="1">
      <c r="B20" s="70" t="s">
        <v>56</v>
      </c>
      <c r="C20" s="178"/>
      <c r="D20" s="132" t="s">
        <v>90</v>
      </c>
      <c r="E20" s="180">
        <v>716619</v>
      </c>
    </row>
    <row r="21" spans="2:5" ht="15" customHeight="1" thickBot="1">
      <c r="B21" s="84" t="s">
        <v>57</v>
      </c>
      <c r="C21" s="179"/>
      <c r="D21" s="85"/>
      <c r="E21" s="181"/>
    </row>
    <row r="22" spans="2:5" ht="31.5" customHeight="1" thickBot="1">
      <c r="B22" s="84" t="s">
        <v>58</v>
      </c>
      <c r="C22" s="82"/>
      <c r="D22" s="86" t="s">
        <v>91</v>
      </c>
      <c r="E22" s="133" t="s">
        <v>92</v>
      </c>
    </row>
    <row r="23" spans="2:5" ht="29.25" customHeight="1" thickBot="1">
      <c r="B23" s="81" t="s">
        <v>59</v>
      </c>
      <c r="C23" s="82"/>
      <c r="D23" s="136" t="s">
        <v>94</v>
      </c>
      <c r="E23" s="134">
        <v>5100</v>
      </c>
    </row>
    <row r="24" spans="2:5" ht="31.5" customHeight="1" thickBot="1">
      <c r="B24" s="84" t="s">
        <v>93</v>
      </c>
      <c r="C24" s="82"/>
      <c r="D24" s="135">
        <v>140607</v>
      </c>
      <c r="E24" s="53">
        <v>23</v>
      </c>
    </row>
    <row r="27" spans="2:5" ht="15.75" thickBot="1">
      <c r="B27" s="5"/>
      <c r="C27" s="87"/>
      <c r="D27" s="85"/>
      <c r="E27" s="87"/>
    </row>
    <row r="28" spans="2:5" ht="15">
      <c r="B28" s="6" t="s">
        <v>21</v>
      </c>
      <c r="D28" s="172" t="s">
        <v>22</v>
      </c>
      <c r="E28" s="177"/>
    </row>
    <row r="29" spans="2:5" ht="15">
      <c r="B29" s="6" t="s">
        <v>14</v>
      </c>
      <c r="D29" s="173" t="s">
        <v>9</v>
      </c>
      <c r="E29" s="173"/>
    </row>
  </sheetData>
  <sheetProtection/>
  <mergeCells count="7">
    <mergeCell ref="B2:E2"/>
    <mergeCell ref="B3:B5"/>
    <mergeCell ref="C3:C4"/>
    <mergeCell ref="D28:E28"/>
    <mergeCell ref="D29:E29"/>
    <mergeCell ref="C20:C21"/>
    <mergeCell ref="E20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140625" style="7" customWidth="1"/>
    <col min="2" max="2" width="29.7109375" style="7" customWidth="1"/>
    <col min="3" max="3" width="9.8515625" style="7" customWidth="1"/>
    <col min="4" max="4" width="1.7109375" style="7" customWidth="1"/>
    <col min="5" max="5" width="20.57421875" style="7" customWidth="1"/>
    <col min="6" max="6" width="1.8515625" style="7" customWidth="1"/>
    <col min="7" max="7" width="18.28125" style="7" customWidth="1"/>
    <col min="8" max="11" width="9.140625" style="7" customWidth="1"/>
    <col min="12" max="12" width="9.7109375" style="7" customWidth="1"/>
    <col min="13" max="16384" width="9.140625" style="7" customWidth="1"/>
  </cols>
  <sheetData>
    <row r="1" ht="15">
      <c r="M1" s="19"/>
    </row>
    <row r="2" spans="2:7" ht="79.5" customHeight="1">
      <c r="B2" s="188" t="s">
        <v>74</v>
      </c>
      <c r="C2" s="188"/>
      <c r="D2" s="188"/>
      <c r="E2" s="188"/>
      <c r="F2" s="188"/>
      <c r="G2" s="188"/>
    </row>
    <row r="3" spans="2:7" ht="48" customHeight="1" thickBot="1">
      <c r="B3" s="94" t="s">
        <v>0</v>
      </c>
      <c r="C3" s="95" t="s">
        <v>6</v>
      </c>
      <c r="D3" s="95"/>
      <c r="E3" s="95" t="s">
        <v>12</v>
      </c>
      <c r="F3" s="95"/>
      <c r="G3" s="95" t="s">
        <v>8</v>
      </c>
    </row>
    <row r="4" spans="2:10" ht="13.5" customHeight="1" thickBot="1">
      <c r="B4" s="94"/>
      <c r="C4" s="3"/>
      <c r="D4" s="3"/>
      <c r="E4" s="3"/>
      <c r="F4" s="3"/>
      <c r="G4" s="3"/>
      <c r="I4" s="143"/>
      <c r="J4" s="143"/>
    </row>
    <row r="5" spans="2:11" ht="32.25" customHeight="1" thickBot="1">
      <c r="B5" s="94" t="s">
        <v>72</v>
      </c>
      <c r="C5" s="3">
        <v>100</v>
      </c>
      <c r="D5" s="3"/>
      <c r="E5" s="97" t="s">
        <v>97</v>
      </c>
      <c r="F5" s="3"/>
      <c r="G5" s="3">
        <v>24757</v>
      </c>
      <c r="I5" s="145"/>
      <c r="J5" s="144"/>
      <c r="K5" s="103"/>
    </row>
    <row r="6" spans="2:10" ht="19.5" customHeight="1" thickBot="1">
      <c r="B6" s="2" t="s">
        <v>98</v>
      </c>
      <c r="C6" s="3"/>
      <c r="D6" s="128"/>
      <c r="E6" s="150" t="s">
        <v>99</v>
      </c>
      <c r="F6" s="128"/>
      <c r="G6" s="150" t="s">
        <v>99</v>
      </c>
      <c r="I6" s="146"/>
      <c r="J6" s="145"/>
    </row>
    <row r="7" spans="2:11" ht="14.25" customHeight="1" thickBot="1">
      <c r="B7" s="2" t="s">
        <v>28</v>
      </c>
      <c r="C7" s="20">
        <v>349900</v>
      </c>
      <c r="D7" s="128"/>
      <c r="E7" s="3"/>
      <c r="F7" s="128"/>
      <c r="G7" s="20">
        <v>349900</v>
      </c>
      <c r="H7" s="148"/>
      <c r="I7" s="145"/>
      <c r="J7" s="147"/>
      <c r="K7" s="103"/>
    </row>
    <row r="8" spans="2:10" ht="25.5">
      <c r="B8" s="94" t="s">
        <v>100</v>
      </c>
      <c r="C8" s="131">
        <v>350000</v>
      </c>
      <c r="D8" s="128"/>
      <c r="E8" s="131">
        <v>20467</v>
      </c>
      <c r="F8" s="128"/>
      <c r="G8" s="131">
        <v>370467</v>
      </c>
      <c r="J8" s="104"/>
    </row>
    <row r="9" spans="2:11" ht="20.25" customHeight="1">
      <c r="B9" s="2" t="s">
        <v>45</v>
      </c>
      <c r="C9" s="129"/>
      <c r="D9" s="18"/>
      <c r="E9" s="64" t="s">
        <v>103</v>
      </c>
      <c r="F9" s="65"/>
      <c r="G9" s="64" t="s">
        <v>103</v>
      </c>
      <c r="H9" s="148"/>
      <c r="I9" s="149"/>
      <c r="J9" s="144"/>
      <c r="K9" s="103"/>
    </row>
    <row r="10" spans="2:10" ht="15.75" thickBot="1">
      <c r="B10" s="94" t="s">
        <v>46</v>
      </c>
      <c r="C10" s="130"/>
      <c r="D10" s="96"/>
      <c r="E10" s="66"/>
      <c r="F10" s="98"/>
      <c r="G10" s="67"/>
      <c r="H10" s="148"/>
      <c r="I10" s="145"/>
      <c r="J10" s="145"/>
    </row>
    <row r="11" spans="2:10" ht="15">
      <c r="B11" s="94" t="s">
        <v>73</v>
      </c>
      <c r="C11" s="183">
        <v>350000</v>
      </c>
      <c r="D11" s="185"/>
      <c r="E11" s="186" t="s">
        <v>101</v>
      </c>
      <c r="F11" s="189"/>
      <c r="G11" s="190" t="s">
        <v>102</v>
      </c>
      <c r="J11" s="104"/>
    </row>
    <row r="12" spans="2:7" ht="15.75" thickBot="1">
      <c r="B12" s="94" t="s">
        <v>32</v>
      </c>
      <c r="C12" s="184"/>
      <c r="D12" s="185"/>
      <c r="E12" s="187"/>
      <c r="F12" s="189"/>
      <c r="G12" s="187"/>
    </row>
    <row r="13" ht="15.75" thickTop="1"/>
    <row r="15" spans="2:7" ht="15.75" customHeight="1">
      <c r="B15" s="191"/>
      <c r="C15" s="191"/>
      <c r="D15" s="191"/>
      <c r="E15" s="191"/>
      <c r="F15" s="191"/>
      <c r="G15" s="191"/>
    </row>
    <row r="17" spans="2:5" ht="15.75" thickBot="1">
      <c r="B17" s="1"/>
      <c r="E17" s="8"/>
    </row>
    <row r="18" spans="2:8" ht="12.75" customHeight="1">
      <c r="B18" s="6" t="s">
        <v>21</v>
      </c>
      <c r="D18" s="172" t="s">
        <v>22</v>
      </c>
      <c r="E18" s="177"/>
      <c r="G18" s="182"/>
      <c r="H18" s="182"/>
    </row>
    <row r="19" spans="2:8" ht="15" customHeight="1">
      <c r="B19" s="6" t="s">
        <v>14</v>
      </c>
      <c r="D19" s="173" t="s">
        <v>9</v>
      </c>
      <c r="E19" s="173"/>
      <c r="G19" s="182"/>
      <c r="H19" s="182"/>
    </row>
  </sheetData>
  <sheetProtection/>
  <mergeCells count="11">
    <mergeCell ref="B2:G2"/>
    <mergeCell ref="F11:F12"/>
    <mergeCell ref="G11:G12"/>
    <mergeCell ref="B15:G15"/>
    <mergeCell ref="G18:H18"/>
    <mergeCell ref="G19:H19"/>
    <mergeCell ref="D18:E18"/>
    <mergeCell ref="D19:E19"/>
    <mergeCell ref="C11:C12"/>
    <mergeCell ref="D11:D12"/>
    <mergeCell ref="E11:E12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2024-05-23T06:21:15Z</dcterms:modified>
  <cp:category/>
  <cp:version/>
  <cp:contentType/>
  <cp:contentStatus/>
</cp:coreProperties>
</file>