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75" windowHeight="11130"/>
  </bookViews>
  <sheets>
    <sheet name="FS1" sheetId="1" r:id="rId1"/>
    <sheet name="FS2" sheetId="2" r:id="rId2"/>
  </sheets>
  <definedNames>
    <definedName name="_xlnm.Print_Area" localSheetId="0">'FS1'!$A$1:$C$48</definedName>
    <definedName name="_xlnm.Print_Area" localSheetId="1">'FS2'!$A$1:$C$55</definedName>
  </definedNames>
  <calcPr calcId="145621"/>
</workbook>
</file>

<file path=xl/calcChain.xml><?xml version="1.0" encoding="utf-8"?>
<calcChain xmlns="http://schemas.openxmlformats.org/spreadsheetml/2006/main">
  <c r="C62" i="2" l="1"/>
  <c r="C63" i="2" s="1"/>
  <c r="B48" i="2" s="1"/>
  <c r="B66" i="2"/>
  <c r="B67" i="2" s="1"/>
  <c r="B62" i="2"/>
  <c r="B63" i="2" s="1"/>
  <c r="B68" i="2" l="1"/>
  <c r="B69" i="2" s="1"/>
  <c r="B17" i="1" l="1"/>
  <c r="C40" i="2" l="1"/>
  <c r="B40" i="2"/>
  <c r="C14" i="2"/>
  <c r="C18" i="2" s="1"/>
  <c r="C24" i="2" s="1"/>
  <c r="C27" i="2" s="1"/>
  <c r="B14" i="2"/>
  <c r="B18" i="2" s="1"/>
  <c r="B24" i="2" s="1"/>
  <c r="B27" i="2" s="1"/>
  <c r="B30" i="2" s="1"/>
  <c r="C39" i="1"/>
  <c r="B39" i="1"/>
  <c r="C30" i="1"/>
  <c r="C17" i="1"/>
  <c r="C30" i="2" l="1"/>
  <c r="C43" i="2" s="1"/>
  <c r="B43" i="2"/>
  <c r="C45" i="2"/>
  <c r="B45" i="2"/>
  <c r="C42" i="1"/>
  <c r="B30" i="1"/>
  <c r="B42" i="1" s="1"/>
</calcChain>
</file>

<file path=xl/sharedStrings.xml><?xml version="1.0" encoding="utf-8"?>
<sst xmlns="http://schemas.openxmlformats.org/spreadsheetml/2006/main" count="81" uniqueCount="67">
  <si>
    <t xml:space="preserve">(в тысячах тенге) </t>
  </si>
  <si>
    <t>31 декабря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</si>
  <si>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</si>
  <si>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</si>
  <si>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</si>
  <si>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</si>
  <si>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Дебиторская задолженность по сделкам обратного РЕПО</t>
  </si>
  <si>
    <t>Прочие активы</t>
  </si>
  <si>
    <t>Итого активов</t>
  </si>
  <si>
    <t>Обязательства</t>
  </si>
  <si>
    <t>Средства клиентов</t>
  </si>
  <si>
    <t>Отложенное налоговое обязательство</t>
  </si>
  <si>
    <t>Текущий подоходный налог к уплате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</si>
  <si>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</si>
  <si>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</si>
  <si>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</si>
  <si>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</si>
  <si>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</si>
  <si>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Итого собственных средств</t>
  </si>
  <si>
    <t>Итого обязательств и собственных средств</t>
  </si>
  <si>
    <t>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</si>
  <si>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</si>
  <si>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</si>
  <si>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</si>
  <si>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</si>
  <si>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</si>
  <si>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</si>
  <si>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</si>
  <si>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</si>
  <si>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</si>
  <si>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</si>
  <si>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доход/(расход) за период</t>
  </si>
  <si>
    <t>Итого совокупный доход за период</t>
  </si>
  <si>
    <t>________________________</t>
  </si>
  <si>
    <t>Даулетбекова А.А.</t>
  </si>
  <si>
    <t>Главный бухгалтер</t>
  </si>
  <si>
    <t>2012 г.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</si>
  <si>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</si>
  <si>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</si>
  <si>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01.02.</t>
  </si>
  <si>
    <t>01.03.</t>
  </si>
  <si>
    <t>на 01.01.2012</t>
  </si>
  <si>
    <t>на 01.04.2012</t>
  </si>
  <si>
    <t>На 01.01.2011</t>
  </si>
  <si>
    <t>На 01.04.2011</t>
  </si>
  <si>
    <t>Резерв под обесценение активов, по которым начисляются проценты</t>
  </si>
  <si>
    <t>Чистые процентные доходы после создания резерва под обесценение активов, по которым начисляются проценты</t>
  </si>
  <si>
    <t>Финансовые активы, имеющиеся в наличии для продажи</t>
  </si>
  <si>
    <t>2013 г.</t>
  </si>
  <si>
    <t>Основные средства и нематериальные активы</t>
  </si>
  <si>
    <t>Прочие фонды</t>
  </si>
  <si>
    <t>Чистые доходы от операций с иностранной валютой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</si>
  <si>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</si>
  <si>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</si>
  <si>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</si>
  <si>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Резерв под обесценение прочих активов</t>
  </si>
  <si>
    <t>Прочий совокупный доход</t>
  </si>
  <si>
    <t>Резерв по переоценки активов, имеющихся в наличии для продажи:</t>
  </si>
  <si>
    <t>Подоходный налог, относящийся к компонентам прочего совокупного дохода</t>
  </si>
  <si>
    <t>Выпущенные в обращение долговые ценные бумаги</t>
  </si>
  <si>
    <t>Субординированный долг</t>
  </si>
  <si>
    <t>Жакубаева М.К.</t>
  </si>
  <si>
    <t>Председатель Правления</t>
  </si>
  <si>
    <t>Средства кредитных учреждений</t>
  </si>
  <si>
    <t>Промежуточный сокращенный отчет о финансовом положении по состоянию на 
30 сентября 2013 г (неаудировано)</t>
  </si>
  <si>
    <t>30 сентября</t>
  </si>
  <si>
    <t>Промежуточный сокращенный отчет о совокупном доходе за период, закончившийся 30 сентября 2013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</si>
</sst>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6" fillId="0" borderId="0"/>
    <xf numFmtId="0" fontId="5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1" applyFont="1" applyAlignment="1">
      <alignment wrapText="1"/>
    </xf>
    <xf numFmtId="0" fontId="5" fillId="0" borderId="0" xfId="1" applyFont="1"/>
    <xf numFmtId="0" fontId="5" fillId="0" borderId="0" xfId="3" applyFont="1"/>
    <xf numFmtId="0" fontId="2" fillId="0" borderId="0" xfId="0" applyFont="1" applyFill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11" fillId="0" borderId="0" xfId="0" applyFont="1" applyBorder="1"/>
    <xf numFmtId="0" fontId="11" fillId="0" borderId="0" xfId="0" applyFont="1" applyBorder="1" applyAlignment="1">
      <alignment horizontal="justify"/>
    </xf>
    <xf numFmtId="0" fontId="10" fillId="0" borderId="0" xfId="0" applyFont="1" applyBorder="1"/>
    <xf numFmtId="0" fontId="10" fillId="0" borderId="0" xfId="0" applyFont="1" applyBorder="1" applyAlignment="1">
      <alignment horizontal="justify"/>
    </xf>
    <xf numFmtId="0" fontId="12" fillId="0" borderId="0" xfId="1" applyFont="1" applyFill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1" applyFont="1" applyFill="1" applyAlignment="1">
      <alignment vertical="top" wrapText="1"/>
    </xf>
    <xf numFmtId="164" fontId="14" fillId="0" borderId="0" xfId="2" applyNumberFormat="1" applyFont="1" applyFill="1" applyBorder="1" applyAlignment="1">
      <alignment vertical="top"/>
    </xf>
    <xf numFmtId="0" fontId="14" fillId="0" borderId="0" xfId="1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4" fillId="0" borderId="2" xfId="1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/>
    </xf>
    <xf numFmtId="0" fontId="12" fillId="0" borderId="0" xfId="1" applyFont="1" applyFill="1" applyBorder="1" applyAlignment="1">
      <alignment vertical="top" wrapText="1"/>
    </xf>
    <xf numFmtId="164" fontId="15" fillId="0" borderId="0" xfId="0" applyNumberFormat="1" applyFont="1" applyFill="1" applyBorder="1" applyAlignment="1">
      <alignment vertical="top"/>
    </xf>
    <xf numFmtId="0" fontId="12" fillId="0" borderId="3" xfId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/>
    </xf>
    <xf numFmtId="0" fontId="16" fillId="0" borderId="0" xfId="1" applyFont="1" applyFill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2" xfId="1" applyFont="1" applyFill="1" applyBorder="1" applyAlignment="1">
      <alignment vertical="top" wrapText="1"/>
    </xf>
    <xf numFmtId="0" fontId="16" fillId="0" borderId="4" xfId="1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/>
    </xf>
    <xf numFmtId="0" fontId="14" fillId="0" borderId="0" xfId="3" applyFont="1" applyAlignment="1">
      <alignment vertical="top"/>
    </xf>
    <xf numFmtId="0" fontId="14" fillId="0" borderId="0" xfId="1" applyFont="1"/>
    <xf numFmtId="0" fontId="14" fillId="0" borderId="0" xfId="3" applyFont="1"/>
    <xf numFmtId="0" fontId="12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14" fillId="0" borderId="0" xfId="1" applyFont="1" applyBorder="1" applyAlignment="1">
      <alignment vertical="top"/>
    </xf>
    <xf numFmtId="0" fontId="14" fillId="0" borderId="1" xfId="1" applyFont="1" applyBorder="1" applyAlignment="1">
      <alignment vertical="top"/>
    </xf>
    <xf numFmtId="164" fontId="14" fillId="0" borderId="0" xfId="4" applyNumberFormat="1" applyFont="1" applyFill="1" applyAlignment="1">
      <alignment vertical="top"/>
    </xf>
    <xf numFmtId="0" fontId="12" fillId="0" borderId="0" xfId="1" applyFont="1" applyAlignment="1">
      <alignment vertical="top" wrapText="1"/>
    </xf>
    <xf numFmtId="0" fontId="14" fillId="0" borderId="0" xfId="1" applyFont="1" applyAlignment="1">
      <alignment vertical="top" wrapText="1"/>
    </xf>
    <xf numFmtId="0" fontId="14" fillId="0" borderId="1" xfId="1" applyFont="1" applyFill="1" applyBorder="1" applyAlignment="1">
      <alignment vertical="top"/>
    </xf>
    <xf numFmtId="0" fontId="14" fillId="0" borderId="0" xfId="1" applyFont="1" applyFill="1" applyAlignment="1">
      <alignment vertical="top"/>
    </xf>
    <xf numFmtId="164" fontId="12" fillId="0" borderId="0" xfId="4" applyNumberFormat="1" applyFont="1" applyFill="1" applyAlignment="1">
      <alignment vertical="top"/>
    </xf>
    <xf numFmtId="0" fontId="14" fillId="0" borderId="0" xfId="3" applyFont="1" applyFill="1" applyAlignment="1">
      <alignment vertical="top"/>
    </xf>
    <xf numFmtId="0" fontId="14" fillId="0" borderId="0" xfId="1" applyFont="1" applyFill="1" applyBorder="1" applyAlignment="1">
      <alignment vertical="top"/>
    </xf>
    <xf numFmtId="0" fontId="14" fillId="0" borderId="2" xfId="1" applyFont="1" applyFill="1" applyBorder="1" applyAlignment="1">
      <alignment vertical="top"/>
    </xf>
    <xf numFmtId="0" fontId="12" fillId="0" borderId="0" xfId="1" applyFont="1" applyFill="1" applyAlignment="1">
      <alignment vertical="top"/>
    </xf>
    <xf numFmtId="0" fontId="14" fillId="0" borderId="0" xfId="1" applyFont="1" applyBorder="1"/>
    <xf numFmtId="0" fontId="14" fillId="0" borderId="1" xfId="1" applyFont="1" applyBorder="1" applyAlignment="1">
      <alignment vertical="top" wrapText="1"/>
    </xf>
    <xf numFmtId="0" fontId="14" fillId="0" borderId="3" xfId="1" applyFont="1" applyBorder="1" applyAlignment="1">
      <alignment vertical="top" wrapText="1"/>
    </xf>
    <xf numFmtId="165" fontId="17" fillId="0" borderId="0" xfId="7" applyNumberFormat="1" applyFont="1" applyFill="1"/>
    <xf numFmtId="0" fontId="14" fillId="0" borderId="0" xfId="1" applyFont="1" applyFill="1" applyBorder="1"/>
    <xf numFmtId="0" fontId="14" fillId="0" borderId="0" xfId="1" applyFont="1" applyFill="1"/>
    <xf numFmtId="164" fontId="14" fillId="0" borderId="0" xfId="4" applyNumberFormat="1" applyFont="1" applyFill="1"/>
    <xf numFmtId="14" fontId="19" fillId="0" borderId="0" xfId="1" applyNumberFormat="1" applyFont="1" applyAlignment="1">
      <alignment horizontal="left" wrapText="1"/>
    </xf>
    <xf numFmtId="0" fontId="19" fillId="0" borderId="0" xfId="3" applyFont="1"/>
    <xf numFmtId="0" fontId="19" fillId="0" borderId="0" xfId="1" applyFont="1" applyAlignment="1">
      <alignment wrapText="1"/>
    </xf>
    <xf numFmtId="14" fontId="19" fillId="0" borderId="0" xfId="1" applyNumberFormat="1" applyFont="1" applyAlignment="1">
      <alignment wrapText="1"/>
    </xf>
    <xf numFmtId="0" fontId="19" fillId="0" borderId="0" xfId="1" applyFont="1"/>
    <xf numFmtId="0" fontId="13" fillId="0" borderId="0" xfId="0" applyFont="1" applyFill="1"/>
    <xf numFmtId="0" fontId="13" fillId="0" borderId="0" xfId="0" applyFont="1"/>
    <xf numFmtId="0" fontId="20" fillId="0" borderId="0" xfId="1" applyFont="1" applyFill="1"/>
    <xf numFmtId="165" fontId="14" fillId="0" borderId="0" xfId="7" applyNumberFormat="1" applyFont="1" applyAlignment="1">
      <alignment vertical="top"/>
    </xf>
    <xf numFmtId="165" fontId="12" fillId="0" borderId="0" xfId="7" applyNumberFormat="1" applyFont="1" applyAlignment="1">
      <alignment vertical="top"/>
    </xf>
    <xf numFmtId="0" fontId="12" fillId="0" borderId="0" xfId="3" applyFont="1" applyAlignment="1">
      <alignment vertical="top"/>
    </xf>
    <xf numFmtId="0" fontId="14" fillId="0" borderId="3" xfId="1" applyFont="1" applyFill="1" applyBorder="1" applyAlignment="1">
      <alignment vertical="top"/>
    </xf>
    <xf numFmtId="0" fontId="11" fillId="0" borderId="0" xfId="0" applyFont="1" applyFill="1" applyBorder="1"/>
    <xf numFmtId="0" fontId="13" fillId="0" borderId="0" xfId="0" applyFont="1" applyAlignment="1">
      <alignment vertical="top" wrapText="1"/>
    </xf>
    <xf numFmtId="0" fontId="10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  <xf numFmtId="0" fontId="12" fillId="0" borderId="2" xfId="1" applyFont="1" applyBorder="1" applyAlignment="1">
      <alignment vertical="top" wrapText="1"/>
    </xf>
    <xf numFmtId="3" fontId="0" fillId="0" borderId="0" xfId="0" applyNumberFormat="1" applyBorder="1" applyAlignment="1">
      <alignment horizontal="right"/>
    </xf>
    <xf numFmtId="3" fontId="13" fillId="0" borderId="0" xfId="0" applyNumberFormat="1" applyFont="1" applyBorder="1" applyAlignment="1">
      <alignment vertical="top"/>
    </xf>
    <xf numFmtId="165" fontId="13" fillId="0" borderId="0" xfId="7" applyNumberFormat="1" applyFont="1" applyAlignment="1">
      <alignment vertical="top"/>
    </xf>
    <xf numFmtId="164" fontId="13" fillId="0" borderId="0" xfId="0" applyNumberFormat="1" applyFont="1" applyAlignment="1">
      <alignment vertical="top"/>
    </xf>
    <xf numFmtId="164" fontId="12" fillId="0" borderId="0" xfId="3" applyNumberFormat="1" applyFont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4" fillId="0" borderId="0" xfId="1" applyFont="1" applyFill="1" applyAlignment="1">
      <alignment horizontal="center" vertical="top"/>
    </xf>
    <xf numFmtId="164" fontId="14" fillId="0" borderId="0" xfId="4" applyNumberFormat="1" applyFont="1" applyFill="1" applyAlignment="1">
      <alignment horizontal="center" vertical="top"/>
    </xf>
    <xf numFmtId="164" fontId="14" fillId="0" borderId="0" xfId="4" applyNumberFormat="1" applyFont="1" applyFill="1" applyBorder="1" applyAlignment="1">
      <alignment horizontal="center" vertical="top"/>
    </xf>
    <xf numFmtId="0" fontId="14" fillId="0" borderId="1" xfId="1" applyFont="1" applyFill="1" applyBorder="1" applyAlignment="1">
      <alignment horizontal="center" vertical="top"/>
    </xf>
    <xf numFmtId="164" fontId="12" fillId="0" borderId="0" xfId="4" applyNumberFormat="1" applyFont="1" applyFill="1" applyAlignment="1">
      <alignment horizontal="center" vertical="top"/>
    </xf>
    <xf numFmtId="164" fontId="12" fillId="0" borderId="2" xfId="4" applyNumberFormat="1" applyFont="1" applyFill="1" applyBorder="1" applyAlignment="1">
      <alignment horizontal="center" vertical="top"/>
    </xf>
    <xf numFmtId="10" fontId="14" fillId="0" borderId="0" xfId="3" applyNumberFormat="1" applyFont="1" applyFill="1" applyAlignment="1">
      <alignment horizontal="center" vertical="top"/>
    </xf>
    <xf numFmtId="0" fontId="14" fillId="0" borderId="0" xfId="1" applyFont="1" applyFill="1" applyBorder="1" applyAlignment="1">
      <alignment horizontal="center" vertical="top"/>
    </xf>
    <xf numFmtId="0" fontId="14" fillId="0" borderId="2" xfId="1" applyFont="1" applyFill="1" applyBorder="1" applyAlignment="1">
      <alignment horizontal="center" vertical="top"/>
    </xf>
    <xf numFmtId="164" fontId="12" fillId="0" borderId="0" xfId="1" applyNumberFormat="1" applyFont="1" applyFill="1" applyBorder="1" applyAlignment="1">
      <alignment horizontal="center" vertical="top"/>
    </xf>
    <xf numFmtId="164" fontId="12" fillId="0" borderId="0" xfId="1" applyNumberFormat="1" applyFont="1" applyFill="1" applyAlignment="1">
      <alignment horizontal="center" vertical="top"/>
    </xf>
    <xf numFmtId="0" fontId="14" fillId="0" borderId="3" xfId="1" applyFont="1" applyFill="1" applyBorder="1" applyAlignment="1">
      <alignment horizontal="center" vertical="top"/>
    </xf>
    <xf numFmtId="165" fontId="17" fillId="0" borderId="0" xfId="7" applyNumberFormat="1" applyFont="1" applyFill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8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164" fontId="18" fillId="0" borderId="0" xfId="4" applyNumberFormat="1" applyFont="1" applyFill="1" applyAlignment="1">
      <alignment horizontal="center"/>
    </xf>
    <xf numFmtId="165" fontId="14" fillId="0" borderId="0" xfId="1" applyNumberFormat="1" applyFont="1" applyFill="1" applyAlignment="1">
      <alignment horizontal="center"/>
    </xf>
    <xf numFmtId="0" fontId="14" fillId="0" borderId="3" xfId="1" applyFon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9" fillId="0" borderId="0" xfId="7" applyNumberFormat="1" applyFont="1" applyFill="1" applyAlignment="1">
      <alignment horizontal="center"/>
    </xf>
    <xf numFmtId="165" fontId="19" fillId="0" borderId="0" xfId="1" applyNumberFormat="1" applyFont="1" applyFill="1" applyAlignment="1">
      <alignment horizontal="center"/>
    </xf>
    <xf numFmtId="0" fontId="19" fillId="0" borderId="0" xfId="3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164" fontId="15" fillId="0" borderId="0" xfId="0" applyNumberFormat="1" applyFont="1" applyAlignment="1">
      <alignment vertical="top"/>
    </xf>
    <xf numFmtId="164" fontId="13" fillId="0" borderId="0" xfId="4" applyNumberFormat="1" applyFont="1" applyFill="1" applyAlignment="1">
      <alignment horizontal="center" vertical="top"/>
    </xf>
    <xf numFmtId="0" fontId="9" fillId="0" borderId="0" xfId="1" applyFont="1" applyFill="1" applyBorder="1" applyAlignment="1">
      <alignment vertical="top" wrapText="1"/>
    </xf>
    <xf numFmtId="0" fontId="9" fillId="0" borderId="1" xfId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 wrapText="1"/>
    </xf>
    <xf numFmtId="0" fontId="16" fillId="0" borderId="0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</cellXfs>
  <cellStyles count="8">
    <cellStyle name="Обычный" xfId="0" builtinId="0"/>
    <cellStyle name="Обычный 2" xfId="3"/>
    <cellStyle name="Обычный 3" xfId="6"/>
    <cellStyle name="Обычный_Alfa Bank_ FS_2008_rus_1" xfId="1"/>
    <cellStyle name="Стиль 1" xfId="5"/>
    <cellStyle name="Финансовый" xfId="7" builtinId="3"/>
    <cellStyle name="Финансовый 2" xfId="2"/>
    <cellStyle name="Финансовый_Alfa Bank_ FS_2008_rus_1" xfId="4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333375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1"/>
          <a:ext cx="3943349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4</xdr:row>
      <xdr:rowOff>15875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7667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48"/>
  <sheetViews>
    <sheetView tabSelected="1" workbookViewId="0">
      <selection activeCell="B32" sqref="B32"/>
    </sheetView>
  </sheetViews>
  <sheetFormatPr defaultRowHeight="12" x14ac:dyDescent="0.2"/>
  <cols>
    <col min="1" max="1" width="54.140625" style="2" customWidth="1"/>
    <col min="2" max="3" width="17.85546875" style="6" customWidth="1"/>
    <col min="4" max="4" width="12.7109375" style="1" customWidth="1"/>
    <col min="5" max="5" width="9.5703125" style="1" bestFit="1" customWidth="1"/>
    <col min="6" max="16384" width="9.140625" style="1"/>
  </cols>
  <sheetData>
    <row r="2" spans="1:12" ht="56.25" customHeight="1" x14ac:dyDescent="0.2"/>
    <row r="3" spans="1:12" s="7" customFormat="1" ht="30" customHeight="1" x14ac:dyDescent="0.25">
      <c r="A3" s="114" t="s">
        <v>64</v>
      </c>
      <c r="B3" s="115"/>
      <c r="C3" s="115"/>
    </row>
    <row r="4" spans="1:12" s="7" customFormat="1" ht="8.25" customHeight="1" x14ac:dyDescent="0.25">
      <c r="A4" s="8"/>
      <c r="B4" s="70"/>
      <c r="C4" s="70"/>
    </row>
    <row r="5" spans="1:12" s="9" customFormat="1" ht="15" x14ac:dyDescent="0.25">
      <c r="A5" s="112" t="s">
        <v>0</v>
      </c>
      <c r="B5" s="71" t="s">
        <v>65</v>
      </c>
      <c r="C5" s="71" t="s">
        <v>1</v>
      </c>
    </row>
    <row r="6" spans="1:12" s="9" customFormat="1" ht="13.5" customHeight="1" x14ac:dyDescent="0.25">
      <c r="A6" s="113"/>
      <c r="B6" s="72" t="s">
        <v>48</v>
      </c>
      <c r="C6" s="72" t="s">
        <v>36</v>
      </c>
    </row>
    <row r="7" spans="1:12" s="15" customFormat="1" ht="12.75" x14ac:dyDescent="0.25">
      <c r="A7" s="14" t="s">
        <v>2</v>
      </c>
      <c r="B7" s="19"/>
      <c r="C7" s="19"/>
    </row>
    <row r="8" spans="1:12" s="15" customFormat="1" ht="12.75" x14ac:dyDescent="0.25">
      <c r="A8" s="16" t="s">
        <v>3</v>
      </c>
      <c r="B8" s="17">
        <v>25398437</v>
      </c>
      <c r="C8" s="17">
        <v>8286492</v>
      </c>
      <c r="D8" s="19"/>
      <c r="E8" s="19"/>
      <c r="F8" s="19"/>
      <c r="G8" s="19"/>
      <c r="H8" s="19"/>
      <c r="I8" s="19"/>
      <c r="J8" s="19"/>
    </row>
    <row r="9" spans="1:12" s="15" customFormat="1" ht="12.75" x14ac:dyDescent="0.25">
      <c r="A9" s="16" t="s">
        <v>4</v>
      </c>
      <c r="B9" s="17">
        <v>167950</v>
      </c>
      <c r="C9" s="17">
        <v>9346</v>
      </c>
    </row>
    <row r="10" spans="1:12" s="15" customFormat="1" ht="12.75" x14ac:dyDescent="0.25">
      <c r="A10" s="16" t="s">
        <v>6</v>
      </c>
      <c r="B10" s="17"/>
      <c r="C10" s="17">
        <v>0</v>
      </c>
    </row>
    <row r="11" spans="1:12" s="15" customFormat="1" ht="12.75" x14ac:dyDescent="0.25">
      <c r="A11" s="16" t="s">
        <v>5</v>
      </c>
      <c r="B11" s="17">
        <v>119773570</v>
      </c>
      <c r="C11" s="17">
        <v>65332872</v>
      </c>
    </row>
    <row r="12" spans="1:12" s="15" customFormat="1" ht="12.75" x14ac:dyDescent="0.25">
      <c r="A12" s="16" t="s">
        <v>47</v>
      </c>
      <c r="B12" s="17">
        <v>43509854</v>
      </c>
      <c r="C12" s="17">
        <v>12612385</v>
      </c>
      <c r="D12" s="68"/>
      <c r="E12" s="68"/>
      <c r="F12" s="68"/>
      <c r="G12" s="68"/>
      <c r="H12" s="68"/>
      <c r="I12" s="68"/>
      <c r="J12" s="68"/>
      <c r="K12" s="68"/>
      <c r="L12" s="68"/>
    </row>
    <row r="13" spans="1:12" s="15" customFormat="1" ht="12.75" x14ac:dyDescent="0.25">
      <c r="A13" s="16" t="s">
        <v>49</v>
      </c>
      <c r="B13" s="17">
        <v>2054786</v>
      </c>
      <c r="C13" s="17">
        <v>1813640</v>
      </c>
    </row>
    <row r="14" spans="1:12" s="15" customFormat="1" ht="12.95" customHeight="1" x14ac:dyDescent="0.25">
      <c r="A14" s="16" t="s">
        <v>7</v>
      </c>
      <c r="B14" s="17">
        <v>955849</v>
      </c>
      <c r="C14" s="17">
        <v>610846</v>
      </c>
    </row>
    <row r="15" spans="1:12" s="15" customFormat="1" ht="12.75" x14ac:dyDescent="0.25">
      <c r="A15" s="18"/>
      <c r="B15" s="19"/>
      <c r="C15" s="19"/>
    </row>
    <row r="16" spans="1:12" s="15" customFormat="1" ht="12.75" x14ac:dyDescent="0.25">
      <c r="A16" s="20"/>
      <c r="B16" s="21"/>
      <c r="C16" s="21"/>
    </row>
    <row r="17" spans="1:5" s="15" customFormat="1" ht="15" x14ac:dyDescent="0.25">
      <c r="A17" s="22" t="s">
        <v>8</v>
      </c>
      <c r="B17" s="23">
        <f>SUM(B8:B14)</f>
        <v>191860446</v>
      </c>
      <c r="C17" s="23">
        <f>SUM(C8:C14)</f>
        <v>88665581</v>
      </c>
      <c r="D17" s="74"/>
      <c r="E17" s="75"/>
    </row>
    <row r="18" spans="1:5" s="15" customFormat="1" ht="13.5" thickBot="1" x14ac:dyDescent="0.3">
      <c r="A18" s="24"/>
      <c r="B18" s="25"/>
      <c r="C18" s="25"/>
    </row>
    <row r="19" spans="1:5" s="15" customFormat="1" ht="12.75" x14ac:dyDescent="0.25">
      <c r="A19" s="26"/>
      <c r="B19" s="19"/>
      <c r="C19" s="19"/>
    </row>
    <row r="20" spans="1:5" s="15" customFormat="1" ht="12.75" x14ac:dyDescent="0.25">
      <c r="A20" s="14" t="s">
        <v>9</v>
      </c>
      <c r="B20" s="17"/>
      <c r="C20" s="17"/>
    </row>
    <row r="21" spans="1:5" s="15" customFormat="1" ht="12.75" x14ac:dyDescent="0.25">
      <c r="A21" s="16" t="s">
        <v>10</v>
      </c>
      <c r="B21" s="17">
        <v>164371514</v>
      </c>
      <c r="C21" s="17">
        <v>72960046</v>
      </c>
    </row>
    <row r="22" spans="1:5" s="15" customFormat="1" ht="12.75" x14ac:dyDescent="0.25">
      <c r="A22" s="16" t="s">
        <v>63</v>
      </c>
      <c r="B22" s="17">
        <v>40</v>
      </c>
      <c r="C22" s="17">
        <v>0</v>
      </c>
    </row>
    <row r="23" spans="1:5" s="15" customFormat="1" ht="12.75" x14ac:dyDescent="0.25">
      <c r="A23" s="16" t="s">
        <v>59</v>
      </c>
      <c r="B23" s="17">
        <v>10349607</v>
      </c>
      <c r="C23" s="17">
        <v>0</v>
      </c>
    </row>
    <row r="24" spans="1:5" s="15" customFormat="1" ht="12.75" x14ac:dyDescent="0.25">
      <c r="A24" s="16" t="s">
        <v>60</v>
      </c>
      <c r="B24" s="17">
        <v>307667</v>
      </c>
      <c r="C24" s="17">
        <v>0</v>
      </c>
    </row>
    <row r="25" spans="1:5" s="15" customFormat="1" ht="12.75" x14ac:dyDescent="0.25">
      <c r="A25" s="16" t="s">
        <v>12</v>
      </c>
      <c r="B25" s="17">
        <v>198298</v>
      </c>
      <c r="C25" s="17">
        <v>15547</v>
      </c>
    </row>
    <row r="26" spans="1:5" s="15" customFormat="1" ht="12.75" x14ac:dyDescent="0.25">
      <c r="A26" s="16" t="s">
        <v>11</v>
      </c>
      <c r="B26" s="17">
        <v>88671</v>
      </c>
      <c r="C26" s="17">
        <v>117813</v>
      </c>
    </row>
    <row r="27" spans="1:5" s="15" customFormat="1" ht="12.75" x14ac:dyDescent="0.25">
      <c r="A27" s="16" t="s">
        <v>13</v>
      </c>
      <c r="B27" s="17">
        <v>488328</v>
      </c>
      <c r="C27" s="17">
        <v>188374</v>
      </c>
      <c r="D27" s="76"/>
      <c r="E27" s="77"/>
    </row>
    <row r="28" spans="1:5" s="15" customFormat="1" ht="12.75" x14ac:dyDescent="0.25">
      <c r="A28" s="18"/>
      <c r="B28" s="19"/>
      <c r="C28" s="19"/>
    </row>
    <row r="29" spans="1:5" s="15" customFormat="1" ht="12.75" x14ac:dyDescent="0.25">
      <c r="A29" s="20"/>
      <c r="B29" s="21"/>
      <c r="C29" s="21"/>
    </row>
    <row r="30" spans="1:5" s="27" customFormat="1" ht="12.75" x14ac:dyDescent="0.25">
      <c r="A30" s="22" t="s">
        <v>14</v>
      </c>
      <c r="B30" s="23">
        <f>SUM(B21:B27)</f>
        <v>175804125</v>
      </c>
      <c r="C30" s="23">
        <f>SUM(C21:C27)</f>
        <v>73281780</v>
      </c>
    </row>
    <row r="31" spans="1:5" s="15" customFormat="1" ht="13.5" thickBot="1" x14ac:dyDescent="0.3">
      <c r="A31" s="24"/>
      <c r="B31" s="25"/>
      <c r="C31" s="25"/>
    </row>
    <row r="32" spans="1:5" s="15" customFormat="1" ht="12.75" x14ac:dyDescent="0.25">
      <c r="A32" s="26"/>
      <c r="B32" s="19"/>
      <c r="C32" s="19"/>
    </row>
    <row r="33" spans="1:4" s="15" customFormat="1" ht="12.75" x14ac:dyDescent="0.25">
      <c r="A33" s="14" t="s">
        <v>15</v>
      </c>
      <c r="B33" s="19"/>
      <c r="C33" s="19"/>
    </row>
    <row r="34" spans="1:4" s="15" customFormat="1" ht="12.75" x14ac:dyDescent="0.25">
      <c r="A34" s="16" t="s">
        <v>16</v>
      </c>
      <c r="B34" s="17">
        <v>14500000</v>
      </c>
      <c r="C34" s="17">
        <v>14500000</v>
      </c>
    </row>
    <row r="35" spans="1:4" s="15" customFormat="1" ht="12.75" x14ac:dyDescent="0.25">
      <c r="A35" s="16" t="s">
        <v>50</v>
      </c>
      <c r="B35" s="17">
        <v>445928</v>
      </c>
      <c r="C35" s="17">
        <v>415495</v>
      </c>
    </row>
    <row r="36" spans="1:4" s="15" customFormat="1" ht="12.75" x14ac:dyDescent="0.25">
      <c r="A36" s="18" t="s">
        <v>17</v>
      </c>
      <c r="B36" s="17">
        <v>1110393</v>
      </c>
      <c r="C36" s="17">
        <v>468306</v>
      </c>
    </row>
    <row r="37" spans="1:4" s="15" customFormat="1" ht="12.75" x14ac:dyDescent="0.25">
      <c r="A37" s="18"/>
      <c r="B37" s="19"/>
      <c r="C37" s="19"/>
    </row>
    <row r="38" spans="1:4" s="15" customFormat="1" ht="12.75" x14ac:dyDescent="0.25">
      <c r="A38" s="28"/>
      <c r="B38" s="21"/>
      <c r="C38" s="21"/>
    </row>
    <row r="39" spans="1:4" s="27" customFormat="1" ht="12.75" x14ac:dyDescent="0.25">
      <c r="A39" s="22" t="s">
        <v>18</v>
      </c>
      <c r="B39" s="23">
        <f>SUM(B34:B36)</f>
        <v>16056321</v>
      </c>
      <c r="C39" s="23">
        <f>SUM(C34:C36)</f>
        <v>15383801</v>
      </c>
    </row>
    <row r="40" spans="1:4" s="15" customFormat="1" ht="13.5" thickBot="1" x14ac:dyDescent="0.3">
      <c r="A40" s="24"/>
      <c r="B40" s="25"/>
      <c r="C40" s="25"/>
    </row>
    <row r="41" spans="1:4" s="15" customFormat="1" ht="12.75" x14ac:dyDescent="0.25">
      <c r="A41" s="29"/>
      <c r="B41" s="30"/>
      <c r="C41" s="30"/>
    </row>
    <row r="42" spans="1:4" s="27" customFormat="1" ht="12.75" x14ac:dyDescent="0.25">
      <c r="A42" s="22" t="s">
        <v>19</v>
      </c>
      <c r="B42" s="23">
        <f>B39+B30</f>
        <v>191860446</v>
      </c>
      <c r="C42" s="23">
        <f>C39+C30</f>
        <v>88665581</v>
      </c>
      <c r="D42" s="110"/>
    </row>
    <row r="43" spans="1:4" s="15" customFormat="1" ht="13.5" thickBot="1" x14ac:dyDescent="0.3">
      <c r="A43" s="24"/>
      <c r="B43" s="25"/>
      <c r="C43" s="25"/>
    </row>
    <row r="44" spans="1:4" s="61" customFormat="1" ht="12.75" x14ac:dyDescent="0.2">
      <c r="A44" s="62"/>
      <c r="B44" s="60"/>
      <c r="C44" s="60"/>
    </row>
    <row r="45" spans="1:4" s="10" customFormat="1" ht="33.75" customHeight="1" x14ac:dyDescent="0.25">
      <c r="A45" s="10" t="s">
        <v>33</v>
      </c>
      <c r="B45" s="67" t="s">
        <v>33</v>
      </c>
      <c r="C45" s="67"/>
    </row>
    <row r="46" spans="1:4" s="10" customFormat="1" ht="15" x14ac:dyDescent="0.25">
      <c r="A46" s="11"/>
      <c r="B46" s="67"/>
      <c r="C46" s="67"/>
    </row>
    <row r="47" spans="1:4" s="12" customFormat="1" ht="14.25" x14ac:dyDescent="0.2">
      <c r="A47" s="12" t="s">
        <v>61</v>
      </c>
      <c r="B47" s="69" t="s">
        <v>34</v>
      </c>
      <c r="C47" s="69"/>
    </row>
    <row r="48" spans="1:4" s="12" customFormat="1" ht="14.25" x14ac:dyDescent="0.2">
      <c r="A48" s="13" t="s">
        <v>62</v>
      </c>
      <c r="B48" s="69" t="s">
        <v>35</v>
      </c>
      <c r="C48" s="69"/>
    </row>
  </sheetData>
  <mergeCells count="2">
    <mergeCell ref="A5:A6"/>
    <mergeCell ref="A3:C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F69"/>
  <sheetViews>
    <sheetView workbookViewId="0">
      <selection activeCell="G27" sqref="G27:G28"/>
    </sheetView>
  </sheetViews>
  <sheetFormatPr defaultRowHeight="12.75" x14ac:dyDescent="0.2"/>
  <cols>
    <col min="1" max="1" width="48.28515625" style="3" customWidth="1"/>
    <col min="2" max="3" width="19.28515625" style="102" customWidth="1"/>
    <col min="4" max="4" width="11.28515625" style="5" bestFit="1" customWidth="1"/>
    <col min="5" max="16384" width="9.140625" style="5"/>
  </cols>
  <sheetData>
    <row r="6" spans="1:4" s="31" customFormat="1" ht="30" customHeight="1" x14ac:dyDescent="0.25">
      <c r="A6" s="116" t="s">
        <v>66</v>
      </c>
      <c r="B6" s="116"/>
      <c r="C6" s="116"/>
    </row>
    <row r="7" spans="1:4" s="31" customFormat="1" x14ac:dyDescent="0.25">
      <c r="A7" s="117" t="s">
        <v>0</v>
      </c>
      <c r="B7" s="79" t="s">
        <v>65</v>
      </c>
      <c r="C7" s="79" t="s">
        <v>65</v>
      </c>
    </row>
    <row r="8" spans="1:4" s="31" customFormat="1" x14ac:dyDescent="0.25">
      <c r="A8" s="118"/>
      <c r="B8" s="80" t="s">
        <v>48</v>
      </c>
      <c r="C8" s="80" t="s">
        <v>36</v>
      </c>
    </row>
    <row r="9" spans="1:4" s="31" customFormat="1" x14ac:dyDescent="0.25">
      <c r="A9" s="34"/>
      <c r="B9" s="81"/>
      <c r="C9" s="81"/>
    </row>
    <row r="10" spans="1:4" s="31" customFormat="1" x14ac:dyDescent="0.25">
      <c r="A10" s="35" t="s">
        <v>20</v>
      </c>
      <c r="B10" s="82">
        <v>10457183</v>
      </c>
      <c r="C10" s="82">
        <v>4281425</v>
      </c>
      <c r="D10" s="38"/>
    </row>
    <row r="11" spans="1:4" s="31" customFormat="1" x14ac:dyDescent="0.25">
      <c r="A11" s="36" t="s">
        <v>21</v>
      </c>
      <c r="B11" s="83">
        <v>-4868752</v>
      </c>
      <c r="C11" s="83">
        <v>-1560123</v>
      </c>
      <c r="D11" s="38"/>
    </row>
    <row r="12" spans="1:4" s="31" customFormat="1" x14ac:dyDescent="0.25">
      <c r="A12" s="37"/>
      <c r="B12" s="84"/>
      <c r="C12" s="84"/>
      <c r="D12" s="45"/>
    </row>
    <row r="13" spans="1:4" s="31" customFormat="1" x14ac:dyDescent="0.25">
      <c r="A13" s="35"/>
      <c r="B13" s="81"/>
      <c r="C13" s="81"/>
      <c r="D13" s="45"/>
    </row>
    <row r="14" spans="1:4" s="31" customFormat="1" x14ac:dyDescent="0.25">
      <c r="A14" s="34" t="s">
        <v>22</v>
      </c>
      <c r="B14" s="85">
        <f>SUM(B10:B11)</f>
        <v>5588431</v>
      </c>
      <c r="C14" s="85">
        <f>SUM(C10:C11)</f>
        <v>2721302</v>
      </c>
      <c r="D14" s="43"/>
    </row>
    <row r="15" spans="1:4" s="31" customFormat="1" ht="25.5" x14ac:dyDescent="0.25">
      <c r="A15" s="40" t="s">
        <v>45</v>
      </c>
      <c r="B15" s="82">
        <v>-2430772</v>
      </c>
      <c r="C15" s="82">
        <v>-1135261</v>
      </c>
      <c r="D15" s="63"/>
    </row>
    <row r="16" spans="1:4" s="31" customFormat="1" x14ac:dyDescent="0.25">
      <c r="A16" s="37"/>
      <c r="B16" s="84"/>
      <c r="C16" s="84"/>
      <c r="D16" s="63"/>
    </row>
    <row r="17" spans="1:5" s="31" customFormat="1" x14ac:dyDescent="0.25">
      <c r="A17" s="35"/>
      <c r="B17" s="81"/>
      <c r="C17" s="81"/>
      <c r="D17" s="63"/>
    </row>
    <row r="18" spans="1:5" s="31" customFormat="1" ht="30.75" customHeight="1" x14ac:dyDescent="0.25">
      <c r="A18" s="39" t="s">
        <v>46</v>
      </c>
      <c r="B18" s="85">
        <f>SUM(B14:B15)</f>
        <v>3157659</v>
      </c>
      <c r="C18" s="85">
        <f>SUM(C14:C15)</f>
        <v>1586041</v>
      </c>
      <c r="D18" s="63"/>
    </row>
    <row r="19" spans="1:5" s="31" customFormat="1" x14ac:dyDescent="0.25">
      <c r="A19" s="40" t="s">
        <v>23</v>
      </c>
      <c r="B19" s="82">
        <v>996628</v>
      </c>
      <c r="C19" s="82">
        <v>566767</v>
      </c>
      <c r="D19" s="63"/>
    </row>
    <row r="20" spans="1:5" s="31" customFormat="1" x14ac:dyDescent="0.25">
      <c r="A20" s="40" t="s">
        <v>24</v>
      </c>
      <c r="B20" s="82">
        <v>-53072</v>
      </c>
      <c r="C20" s="82">
        <v>-40706</v>
      </c>
      <c r="D20" s="63"/>
    </row>
    <row r="21" spans="1:5" s="31" customFormat="1" x14ac:dyDescent="0.25">
      <c r="A21" s="40" t="s">
        <v>51</v>
      </c>
      <c r="B21" s="82">
        <v>301552</v>
      </c>
      <c r="C21" s="82">
        <v>159260</v>
      </c>
      <c r="D21" s="63"/>
    </row>
    <row r="22" spans="1:5" s="31" customFormat="1" ht="25.5" x14ac:dyDescent="0.25">
      <c r="A22" s="40" t="s">
        <v>52</v>
      </c>
      <c r="B22" s="82">
        <v>67957</v>
      </c>
      <c r="C22" s="82">
        <v>17990</v>
      </c>
      <c r="D22" s="63"/>
    </row>
    <row r="23" spans="1:5" s="31" customFormat="1" x14ac:dyDescent="0.25">
      <c r="A23" s="40" t="s">
        <v>53</v>
      </c>
      <c r="B23" s="82">
        <v>105311</v>
      </c>
      <c r="C23" s="82">
        <v>80130</v>
      </c>
      <c r="D23" s="63"/>
    </row>
    <row r="24" spans="1:5" s="65" customFormat="1" x14ac:dyDescent="0.25">
      <c r="A24" s="39" t="s">
        <v>54</v>
      </c>
      <c r="B24" s="85">
        <f>SUM(B18:B23)</f>
        <v>4576035</v>
      </c>
      <c r="C24" s="85">
        <f>SUM(C18:C23)</f>
        <v>2369482</v>
      </c>
      <c r="D24" s="64"/>
    </row>
    <row r="25" spans="1:5" s="31" customFormat="1" x14ac:dyDescent="0.25">
      <c r="A25" s="40" t="s">
        <v>25</v>
      </c>
      <c r="B25" s="82">
        <v>-3307079</v>
      </c>
      <c r="C25" s="82">
        <v>-2129870</v>
      </c>
      <c r="D25" s="38"/>
    </row>
    <row r="26" spans="1:5" s="31" customFormat="1" x14ac:dyDescent="0.25">
      <c r="A26" s="40" t="s">
        <v>55</v>
      </c>
      <c r="B26" s="82">
        <v>-11054</v>
      </c>
      <c r="C26" s="82">
        <v>-57369</v>
      </c>
      <c r="D26" s="63"/>
    </row>
    <row r="27" spans="1:5" s="65" customFormat="1" ht="14.25" customHeight="1" x14ac:dyDescent="0.25">
      <c r="A27" s="39" t="s">
        <v>26</v>
      </c>
      <c r="B27" s="85">
        <f>SUM(B24,B25,B26)</f>
        <v>1257902</v>
      </c>
      <c r="C27" s="85">
        <f>SUM(C24,C25,C26)</f>
        <v>182243</v>
      </c>
      <c r="D27" s="64"/>
      <c r="E27" s="78"/>
    </row>
    <row r="28" spans="1:5" s="31" customFormat="1" x14ac:dyDescent="0.25">
      <c r="A28" s="40" t="s">
        <v>27</v>
      </c>
      <c r="B28" s="82">
        <v>-214529</v>
      </c>
      <c r="C28" s="82">
        <v>-3691</v>
      </c>
      <c r="D28" s="63"/>
    </row>
    <row r="29" spans="1:5" s="31" customFormat="1" x14ac:dyDescent="0.25">
      <c r="A29" s="40"/>
      <c r="B29" s="82"/>
      <c r="C29" s="82"/>
      <c r="D29" s="63"/>
    </row>
    <row r="30" spans="1:5" s="65" customFormat="1" x14ac:dyDescent="0.25">
      <c r="A30" s="73" t="s">
        <v>28</v>
      </c>
      <c r="B30" s="86">
        <f>SUM(B27,B28)</f>
        <v>1043373</v>
      </c>
      <c r="C30" s="86">
        <f>SUM(C27,C28)</f>
        <v>178552</v>
      </c>
      <c r="D30" s="64"/>
    </row>
    <row r="31" spans="1:5" s="31" customFormat="1" x14ac:dyDescent="0.25">
      <c r="A31" s="37"/>
      <c r="B31" s="84"/>
      <c r="C31" s="84"/>
      <c r="D31" s="63"/>
    </row>
    <row r="32" spans="1:5" s="31" customFormat="1" x14ac:dyDescent="0.25">
      <c r="A32" s="35"/>
      <c r="B32" s="81"/>
      <c r="C32" s="81"/>
      <c r="D32" s="63"/>
    </row>
    <row r="33" spans="1:6" s="44" customFormat="1" x14ac:dyDescent="0.25">
      <c r="A33" s="47" t="s">
        <v>56</v>
      </c>
      <c r="B33" s="87"/>
      <c r="C33" s="87"/>
    </row>
    <row r="34" spans="1:6" s="44" customFormat="1" ht="25.5" x14ac:dyDescent="0.25">
      <c r="A34" s="16" t="s">
        <v>57</v>
      </c>
      <c r="B34" s="87"/>
      <c r="C34" s="87"/>
    </row>
    <row r="35" spans="1:6" s="44" customFormat="1" ht="16.5" customHeight="1" x14ac:dyDescent="0.25">
      <c r="A35" s="16" t="s">
        <v>29</v>
      </c>
      <c r="B35" s="111">
        <v>27963</v>
      </c>
      <c r="C35" s="82">
        <v>196040</v>
      </c>
    </row>
    <row r="36" spans="1:6" s="44" customFormat="1" ht="25.5" x14ac:dyDescent="0.25">
      <c r="A36" s="16" t="s">
        <v>30</v>
      </c>
      <c r="B36" s="111">
        <v>-67957</v>
      </c>
      <c r="C36" s="82">
        <v>-17990</v>
      </c>
    </row>
    <row r="37" spans="1:6" s="44" customFormat="1" ht="25.5" x14ac:dyDescent="0.25">
      <c r="A37" s="16" t="s">
        <v>58</v>
      </c>
      <c r="B37" s="111">
        <v>29142</v>
      </c>
      <c r="C37" s="82"/>
    </row>
    <row r="38" spans="1:6" s="44" customFormat="1" ht="6" customHeight="1" x14ac:dyDescent="0.25">
      <c r="A38" s="45"/>
      <c r="B38" s="88"/>
      <c r="C38" s="88"/>
    </row>
    <row r="39" spans="1:6" s="44" customFormat="1" ht="8.25" customHeight="1" x14ac:dyDescent="0.25">
      <c r="A39" s="46"/>
      <c r="B39" s="89"/>
      <c r="C39" s="89"/>
    </row>
    <row r="40" spans="1:6" s="44" customFormat="1" x14ac:dyDescent="0.25">
      <c r="A40" s="45" t="s">
        <v>31</v>
      </c>
      <c r="B40" s="90">
        <f>SUM(B35:B37)</f>
        <v>-10852</v>
      </c>
      <c r="C40" s="90">
        <f>SUM(C35:C37)</f>
        <v>178050</v>
      </c>
    </row>
    <row r="41" spans="1:6" s="44" customFormat="1" ht="7.5" customHeight="1" x14ac:dyDescent="0.25">
      <c r="A41" s="41"/>
      <c r="B41" s="84"/>
      <c r="C41" s="84"/>
    </row>
    <row r="42" spans="1:6" s="44" customFormat="1" ht="9.75" customHeight="1" x14ac:dyDescent="0.25">
      <c r="A42" s="42"/>
      <c r="B42" s="81"/>
      <c r="C42" s="81"/>
    </row>
    <row r="43" spans="1:6" s="44" customFormat="1" x14ac:dyDescent="0.25">
      <c r="A43" s="47" t="s">
        <v>32</v>
      </c>
      <c r="B43" s="91">
        <f>SUM(B30,B40)</f>
        <v>1032521</v>
      </c>
      <c r="C43" s="91">
        <f>SUM(C30,C40)</f>
        <v>356602</v>
      </c>
    </row>
    <row r="44" spans="1:6" s="44" customFormat="1" ht="5.25" customHeight="1" thickBot="1" x14ac:dyDescent="0.3">
      <c r="A44" s="66"/>
      <c r="B44" s="92"/>
      <c r="C44" s="92"/>
    </row>
    <row r="45" spans="1:6" s="32" customFormat="1" ht="27" hidden="1" customHeight="1" x14ac:dyDescent="0.2">
      <c r="A45" s="39" t="s">
        <v>37</v>
      </c>
      <c r="B45" s="93" t="e">
        <f>#REF!/B48*1000</f>
        <v>#REF!</v>
      </c>
      <c r="C45" s="93" t="e">
        <f>#REF!/C48*1000</f>
        <v>#REF!</v>
      </c>
      <c r="D45" s="51"/>
      <c r="E45" s="33"/>
      <c r="F45" s="33"/>
    </row>
    <row r="46" spans="1:6" s="32" customFormat="1" ht="6" hidden="1" customHeight="1" x14ac:dyDescent="0.2">
      <c r="A46" s="49"/>
      <c r="B46" s="94"/>
      <c r="C46" s="95"/>
      <c r="D46" s="52"/>
      <c r="E46" s="33"/>
      <c r="F46" s="33"/>
    </row>
    <row r="47" spans="1:6" s="32" customFormat="1" ht="8.25" hidden="1" customHeight="1" x14ac:dyDescent="0.2">
      <c r="A47" s="35"/>
      <c r="B47" s="96"/>
      <c r="C47" s="97"/>
      <c r="D47" s="53"/>
      <c r="E47" s="33"/>
      <c r="F47" s="33"/>
    </row>
    <row r="48" spans="1:6" s="32" customFormat="1" hidden="1" x14ac:dyDescent="0.2">
      <c r="A48" s="39" t="s">
        <v>38</v>
      </c>
      <c r="B48" s="98">
        <f>C63</f>
        <v>500000</v>
      </c>
      <c r="C48" s="99">
        <v>332290</v>
      </c>
      <c r="D48" s="54"/>
      <c r="E48" s="33"/>
      <c r="F48" s="33"/>
    </row>
    <row r="49" spans="1:6" s="32" customFormat="1" ht="4.5" hidden="1" customHeight="1" thickBot="1" x14ac:dyDescent="0.25">
      <c r="A49" s="50"/>
      <c r="B49" s="100"/>
      <c r="C49" s="100"/>
      <c r="D49" s="48"/>
      <c r="E49" s="33"/>
      <c r="F49" s="33"/>
    </row>
    <row r="50" spans="1:6" s="4" customFormat="1" x14ac:dyDescent="0.2">
      <c r="B50" s="101"/>
      <c r="C50" s="102"/>
      <c r="E50" s="5"/>
      <c r="F50" s="5"/>
    </row>
    <row r="51" spans="1:6" s="4" customFormat="1" x14ac:dyDescent="0.2">
      <c r="B51" s="101"/>
      <c r="C51" s="102"/>
      <c r="E51" s="5"/>
      <c r="F51" s="5"/>
    </row>
    <row r="52" spans="1:6" s="10" customFormat="1" ht="15" x14ac:dyDescent="0.25">
      <c r="A52" s="10" t="s">
        <v>33</v>
      </c>
      <c r="B52" s="103" t="s">
        <v>33</v>
      </c>
      <c r="C52" s="103"/>
    </row>
    <row r="53" spans="1:6" s="10" customFormat="1" ht="15" x14ac:dyDescent="0.25">
      <c r="A53" s="11"/>
      <c r="B53" s="103"/>
      <c r="C53" s="103"/>
    </row>
    <row r="54" spans="1:6" s="12" customFormat="1" ht="14.25" x14ac:dyDescent="0.2">
      <c r="A54" s="12" t="s">
        <v>61</v>
      </c>
      <c r="B54" s="104" t="s">
        <v>34</v>
      </c>
      <c r="C54" s="104"/>
    </row>
    <row r="55" spans="1:6" s="12" customFormat="1" ht="14.25" x14ac:dyDescent="0.2">
      <c r="A55" s="13" t="s">
        <v>62</v>
      </c>
      <c r="B55" s="104" t="s">
        <v>35</v>
      </c>
      <c r="C55" s="104"/>
    </row>
    <row r="56" spans="1:6" s="1" customFormat="1" ht="12" x14ac:dyDescent="0.2">
      <c r="A56" s="2"/>
      <c r="B56" s="105"/>
      <c r="C56" s="105"/>
    </row>
    <row r="59" spans="1:6" s="56" customFormat="1" x14ac:dyDescent="0.2">
      <c r="A59" s="55" t="s">
        <v>41</v>
      </c>
      <c r="B59" s="106">
        <v>500000</v>
      </c>
      <c r="C59" s="106">
        <v>500000</v>
      </c>
    </row>
    <row r="60" spans="1:6" s="56" customFormat="1" x14ac:dyDescent="0.2">
      <c r="A60" s="57" t="s">
        <v>39</v>
      </c>
      <c r="B60" s="107">
        <v>950000</v>
      </c>
      <c r="C60" s="107">
        <v>500000</v>
      </c>
    </row>
    <row r="61" spans="1:6" s="56" customFormat="1" x14ac:dyDescent="0.2">
      <c r="A61" s="57" t="s">
        <v>40</v>
      </c>
      <c r="B61" s="107">
        <v>950000</v>
      </c>
      <c r="C61" s="107">
        <v>500000</v>
      </c>
    </row>
    <row r="62" spans="1:6" s="56" customFormat="1" x14ac:dyDescent="0.2">
      <c r="A62" s="57" t="s">
        <v>42</v>
      </c>
      <c r="B62" s="107">
        <f t="shared" ref="B62:C62" si="0">B61</f>
        <v>950000</v>
      </c>
      <c r="C62" s="107">
        <f t="shared" si="0"/>
        <v>500000</v>
      </c>
    </row>
    <row r="63" spans="1:6" s="56" customFormat="1" x14ac:dyDescent="0.2">
      <c r="A63" s="58"/>
      <c r="B63" s="107">
        <f>AVERAGE(B59,B61,B60,B62)</f>
        <v>837500</v>
      </c>
      <c r="C63" s="107">
        <f>AVERAGE(C59,C61,C60,C62)</f>
        <v>500000</v>
      </c>
    </row>
    <row r="64" spans="1:6" s="56" customFormat="1" x14ac:dyDescent="0.2">
      <c r="A64" s="57"/>
      <c r="B64" s="108"/>
      <c r="C64" s="109"/>
    </row>
    <row r="65" spans="1:6" s="59" customFormat="1" x14ac:dyDescent="0.2">
      <c r="A65" s="57" t="s">
        <v>43</v>
      </c>
      <c r="B65" s="106">
        <v>332290</v>
      </c>
      <c r="C65" s="109"/>
      <c r="E65" s="56"/>
      <c r="F65" s="56"/>
    </row>
    <row r="66" spans="1:6" s="59" customFormat="1" x14ac:dyDescent="0.2">
      <c r="A66" s="57" t="s">
        <v>39</v>
      </c>
      <c r="B66" s="107">
        <f t="shared" ref="B66:B68" si="1">B65</f>
        <v>332290</v>
      </c>
      <c r="C66" s="109"/>
      <c r="E66" s="56"/>
      <c r="F66" s="56"/>
    </row>
    <row r="67" spans="1:6" s="59" customFormat="1" x14ac:dyDescent="0.2">
      <c r="A67" s="57" t="s">
        <v>40</v>
      </c>
      <c r="B67" s="107">
        <f t="shared" si="1"/>
        <v>332290</v>
      </c>
      <c r="C67" s="109"/>
      <c r="E67" s="56"/>
      <c r="F67" s="56"/>
    </row>
    <row r="68" spans="1:6" s="59" customFormat="1" x14ac:dyDescent="0.2">
      <c r="A68" s="57" t="s">
        <v>44</v>
      </c>
      <c r="B68" s="107">
        <f t="shared" si="1"/>
        <v>332290</v>
      </c>
      <c r="C68" s="109"/>
      <c r="E68" s="56"/>
      <c r="F68" s="56"/>
    </row>
    <row r="69" spans="1:6" s="56" customFormat="1" x14ac:dyDescent="0.2">
      <c r="A69" s="57"/>
      <c r="B69" s="107">
        <f>AVERAGE(B65,B67,B66,B68)</f>
        <v>332290</v>
      </c>
      <c r="C69" s="109"/>
    </row>
  </sheetData>
  <mergeCells count="2">
    <mergeCell ref="A6:C6"/>
    <mergeCell ref="A7:A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FS1</vt:lpstr>
      <vt:lpstr>FS2</vt:lpstr>
      <vt:lpstr>'FS1'!Область_печати</vt:lpstr>
      <vt:lpstr>'FS2'!Область_печати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А. Даулетбекова</dc:creator>
  <cp:lastModifiedBy>Виктор Литвинов</cp:lastModifiedBy>
  <cp:lastPrinted>2013-10-10T13:25:27Z</cp:lastPrinted>
  <dcterms:created xsi:type="dcterms:W3CDTF">2012-03-14T08:14:37Z</dcterms:created>
  <dcterms:modified xsi:type="dcterms:W3CDTF">2013-10-29T06:24:20Z</dcterms:modified>
</cp:coreProperties>
</file>