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Yerbolatov\Desktop\"/>
    </mc:Choice>
  </mc:AlternateContent>
  <bookViews>
    <workbookView xWindow="0" yWindow="0" windowWidth="28800" windowHeight="11775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14" i="4" l="1"/>
  <c r="F9" i="4"/>
  <c r="F12" i="4" l="1"/>
  <c r="F15" i="3"/>
  <c r="E13" i="4" l="1"/>
  <c r="F13" i="4" s="1"/>
  <c r="D27" i="3"/>
  <c r="E15" i="3"/>
  <c r="D15" i="3"/>
  <c r="E7" i="2"/>
  <c r="E12" i="2" s="1"/>
  <c r="E17" i="2" s="1"/>
  <c r="D41" i="1"/>
  <c r="F21" i="3" l="1"/>
  <c r="D21" i="3"/>
  <c r="F5" i="4" l="1"/>
  <c r="E27" i="3"/>
  <c r="F11" i="4"/>
  <c r="F10" i="4"/>
  <c r="E8" i="4"/>
  <c r="F8" i="4" s="1"/>
  <c r="F7" i="4"/>
  <c r="F6" i="4"/>
  <c r="E23" i="3"/>
  <c r="E28" i="3" s="1"/>
  <c r="E20" i="2"/>
  <c r="E21" i="2" s="1"/>
  <c r="D7" i="2"/>
  <c r="E41" i="1"/>
  <c r="E33" i="1"/>
  <c r="D33" i="1"/>
  <c r="E28" i="1"/>
  <c r="D28" i="1"/>
  <c r="E11" i="1"/>
  <c r="E21" i="1" s="1"/>
  <c r="D11" i="1"/>
  <c r="E42" i="1" l="1"/>
  <c r="D42" i="1"/>
  <c r="D12" i="2"/>
  <c r="D17" i="2" s="1"/>
  <c r="D20" i="2" s="1"/>
  <c r="D21" i="2" s="1"/>
  <c r="D21" i="1"/>
</calcChain>
</file>

<file path=xl/sharedStrings.xml><?xml version="1.0" encoding="utf-8"?>
<sst xmlns="http://schemas.openxmlformats.org/spreadsheetml/2006/main" count="128" uniqueCount="92">
  <si>
    <t>В тысячах тенге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</si>
  <si>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</si>
  <si>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</si>
  <si>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</si>
  <si>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</si>
  <si>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</si>
  <si>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Предоплата по корпоративному подоходному налогу</t>
  </si>
  <si>
    <t>НДС к возмещению</t>
  </si>
  <si>
    <t xml:space="preserve"> </t>
  </si>
  <si>
    <t>Оборотные активы</t>
  </si>
  <si>
    <t>Денежные средства и их эквиваленты</t>
  </si>
  <si>
    <t>Итого активы</t>
  </si>
  <si>
    <t>Капитал и обязательства</t>
  </si>
  <si>
    <t>Капитал</t>
  </si>
  <si>
    <t>Уставный капитал</t>
  </si>
  <si>
    <t>Дополнительно оплаченный капитал</t>
  </si>
  <si>
    <t>Накопленный убыток</t>
  </si>
  <si>
    <t>Итого капитал</t>
  </si>
  <si>
    <t>Долгосрочные обязательства</t>
  </si>
  <si>
    <t>Обязательства по облигациям и займы</t>
  </si>
  <si>
    <t>Обязательство по ликвидации газопроводов и восстановлению участка</t>
  </si>
  <si>
    <r>
      <t>Краткосрочные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обязательства</t>
    </r>
  </si>
  <si>
    <t>Кредиторская задолженность</t>
  </si>
  <si>
    <t>Прочие налоги к уплате</t>
  </si>
  <si>
    <t>Авансы полученные</t>
  </si>
  <si>
    <t>Прочие краткосрочные обязательства</t>
  </si>
  <si>
    <t>Итого капитал и обязательства</t>
  </si>
  <si>
    <t>Балансовая стоимость одной акции, тенге</t>
  </si>
  <si>
    <t>Главный бухгалтер</t>
  </si>
  <si>
    <t>Алтыбаева Т.К.</t>
  </si>
  <si>
    <t>Выручка от аренды</t>
  </si>
  <si>
    <t>Себестоимость аренды</t>
  </si>
  <si>
    <t>Валовый доход</t>
  </si>
  <si>
    <t>Прочие операционные доходы/(убытки), нетто</t>
  </si>
  <si>
    <t>Общие и административные расходы</t>
  </si>
  <si>
    <t>Убыток от операционной деятельности</t>
  </si>
  <si>
    <t>Доход от курсовой разницы, нетто</t>
  </si>
  <si>
    <t>Финансовые доходы</t>
  </si>
  <si>
    <t>Финансовые расходы</t>
  </si>
  <si>
    <t xml:space="preserve">Убыток до налогообложения </t>
  </si>
  <si>
    <t>Расходы по подоходному налогу</t>
  </si>
  <si>
    <t>Чистый убыток за период</t>
  </si>
  <si>
    <t>Итого совокупный убыток за период, за вычетом налогов</t>
  </si>
  <si>
    <t>Денежные потоки от операционной деятельности</t>
  </si>
  <si>
    <t>Полученные проценты</t>
  </si>
  <si>
    <t>Поступления от аренды</t>
  </si>
  <si>
    <t>Прочие поступления</t>
  </si>
  <si>
    <t>Платежи поставщикам за товары и услуги</t>
  </si>
  <si>
    <t>Выплаты по заработной плате</t>
  </si>
  <si>
    <t>Платежи по налогам и другим обязательным платежам</t>
  </si>
  <si>
    <t>Платежи по социальным отчислениям и ОПВ</t>
  </si>
  <si>
    <t xml:space="preserve">Прочие выплаты </t>
  </si>
  <si>
    <t>Чистые денежные потоки от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</si>
  <si>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</si>
  <si>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</si>
  <si>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</si>
  <si>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Чистые денежные потоки, использованные в инвестиционной деятельности</t>
  </si>
  <si>
    <t>Акционерный капитал</t>
  </si>
  <si>
    <t>Дополни­тельный оплаченный капитал</t>
  </si>
  <si>
    <t>Итого</t>
  </si>
  <si>
    <t>−</t>
  </si>
  <si>
    <t>Итого совокупный убыток за период</t>
  </si>
  <si>
    <t>Денежные потоки от финасовой деятельности</t>
  </si>
  <si>
    <t>Получение займов</t>
  </si>
  <si>
    <t>Погашение займов</t>
  </si>
  <si>
    <t>Прочие операционные убытки</t>
  </si>
  <si>
    <t>Предоплата по прочим налогам</t>
  </si>
  <si>
    <t>Выплата по процентов займу</t>
  </si>
  <si>
    <t>Авансы выданные за долгосрочные активы</t>
  </si>
  <si>
    <t>Чистое поступления денежных 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</si>
  <si>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</si>
  <si>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</si>
  <si>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>Чистая прибыль на акцию в тенге</t>
  </si>
  <si>
    <t>Чистое изменения денежных  средств и их эквивалентов</t>
  </si>
  <si>
    <t>На 1 января 2022 года</t>
  </si>
  <si>
    <t>ОТЧЁТ О ФИНАНСОВОМ ПОЛОЖЕНИИ АО "АстанаГаз КМГ"</t>
  </si>
  <si>
    <t>Торговая дебиторская задолженность</t>
  </si>
  <si>
    <t>Председатель Правления (Генеральный директор)</t>
  </si>
  <si>
    <t>Тилеубаев К.Ш.</t>
  </si>
  <si>
    <t>По состоянию на 31 марта 2023 года</t>
  </si>
  <si>
    <t>31 марта 2023 года</t>
  </si>
  <si>
    <t>31 декабря 2022 года</t>
  </si>
  <si>
    <t>Запасы</t>
  </si>
  <si>
    <t>Прочие активы</t>
  </si>
  <si>
    <t>Отчет о прибыли или убытке и прочем совокупном доходе за период, закончившийся 31 марта 2023 года</t>
  </si>
  <si>
    <t>за три месяца, закончившихся 31 марта 2023 года</t>
  </si>
  <si>
    <t>за три месяца, закончившихся 31 марта 2022 года</t>
  </si>
  <si>
    <t>отчет о движении денежных средств за период, закончившийся 31 марта 2023 года</t>
  </si>
  <si>
    <t>Отчет об изменениях в собственном капитале за период, закончившийся 31 марта 2023 года</t>
  </si>
  <si>
    <t>На 31 марта 2022 года</t>
  </si>
  <si>
    <t>На 1 января 2023 года</t>
  </si>
  <si>
    <t>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</si>
</sst>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₸_-;\-* #,##0.00\ _₸_-;_-* &quot;-&quot;??\ _₸_-;_-@_-"/>
    <numFmt numFmtId="164" formatCode="_-* #,##0.000\ _₸_-;\-* #,##0.000\ _₸_-;_-* &quot;-&quot;??\ _₸_-;_-@_-"/>
  </numFmts>
  <fonts count="11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2" fillId="0" borderId="1" xfId="1" applyFont="1" applyBorder="1"/>
    <xf numFmtId="43" fontId="4" fillId="0" borderId="1" xfId="1" applyFont="1" applyBorder="1"/>
    <xf numFmtId="0" fontId="2" fillId="0" borderId="1" xfId="0" applyFont="1" applyFill="1" applyBorder="1" applyAlignment="1">
      <alignment vertical="center" wrapText="1"/>
    </xf>
    <xf numFmtId="0" fontId="4" fillId="0" borderId="1" xfId="0" applyFont="1" applyBorder="1"/>
    <xf numFmtId="43" fontId="2" fillId="0" borderId="1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43" fontId="2" fillId="0" borderId="0" xfId="1" applyFont="1" applyFill="1" applyBorder="1"/>
    <xf numFmtId="43" fontId="4" fillId="0" borderId="0" xfId="1" applyFont="1" applyFill="1" applyBorder="1"/>
    <xf numFmtId="0" fontId="4" fillId="0" borderId="0" xfId="0" applyFont="1" applyAlignment="1">
      <alignment horizontal="justify" vertical="center" wrapText="1"/>
    </xf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0" fillId="0" borderId="0" xfId="0" applyNumberFormat="1"/>
    <xf numFmtId="43" fontId="2" fillId="0" borderId="1" xfId="1" applyFont="1" applyFill="1" applyBorder="1"/>
    <xf numFmtId="43" fontId="4" fillId="0" borderId="1" xfId="1" applyFont="1" applyFill="1" applyBorder="1"/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wrapText="1"/>
    </xf>
    <xf numFmtId="43" fontId="4" fillId="0" borderId="1" xfId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 applyFill="1" applyBorder="1" applyAlignment="1">
      <alignment vertical="center" wrapText="1"/>
    </xf>
    <xf numFmtId="43" fontId="10" fillId="0" borderId="0" xfId="1" applyFont="1" applyFill="1" applyBorder="1"/>
    <xf numFmtId="43" fontId="8" fillId="0" borderId="0" xfId="1" applyFont="1" applyFill="1" applyBorder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8" fillId="0" borderId="1" xfId="0" applyFont="1" applyBorder="1"/>
    <xf numFmtId="164" fontId="2" fillId="0" borderId="1" xfId="1" applyNumberFormat="1" applyFont="1" applyBorder="1"/>
    <xf numFmtId="43" fontId="2" fillId="0" borderId="1" xfId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"/>
  <sheetViews>
    <sheetView workbookViewId="0">
      <selection activeCell="B2" sqref="B2:E2"/>
    </sheetView>
  </sheetViews>
  <sheetFormatPr defaultRowHeight="14.25" x14ac:dyDescent="0.2"/>
  <cols>
    <col min="2" max="2" width="18.375" bestFit="1" customWidth="1"/>
    <col min="3" max="3" width="6.25" bestFit="1" customWidth="1"/>
    <col min="4" max="4" width="16.625" bestFit="1" customWidth="1"/>
    <col min="5" max="5" width="17.75" bestFit="1" customWidth="1"/>
    <col min="6" max="6" width="8.75" bestFit="1" customWidth="1"/>
  </cols>
  <sheetData>
    <row r="2" spans="2:5" x14ac:dyDescent="0.2">
      <c r="B2" s="50" t="s">
        <v>75</v>
      </c>
      <c r="C2" s="50"/>
      <c r="D2" s="50"/>
      <c r="E2" s="50"/>
    </row>
    <row r="3" spans="2:5" x14ac:dyDescent="0.2">
      <c r="B3" s="50" t="s">
        <v>79</v>
      </c>
      <c r="C3" s="50"/>
      <c r="D3" s="50"/>
      <c r="E3" s="50"/>
    </row>
    <row r="4" spans="2:5" x14ac:dyDescent="0.2">
      <c r="B4" s="1" t="s">
        <v>0</v>
      </c>
      <c r="C4" s="2" t="s">
        <v>1</v>
      </c>
      <c r="D4" s="3" t="s">
        <v>80</v>
      </c>
      <c r="E4" s="4" t="s">
        <v>81</v>
      </c>
    </row>
    <row r="5" spans="2:5" x14ac:dyDescent="0.2">
      <c r="B5" s="5" t="s">
        <v>2</v>
      </c>
      <c r="C5" s="6"/>
      <c r="D5" s="5"/>
      <c r="E5" s="7"/>
    </row>
    <row r="6" spans="2:5" x14ac:dyDescent="0.2">
      <c r="B6" s="5" t="s">
        <v>3</v>
      </c>
      <c r="C6" s="6"/>
      <c r="D6" s="5"/>
      <c r="E6" s="7"/>
    </row>
    <row r="7" spans="2:5" x14ac:dyDescent="0.2">
      <c r="B7" s="7" t="s">
        <v>4</v>
      </c>
      <c r="C7" s="6">
        <v>5</v>
      </c>
      <c r="D7" s="8">
        <v>225219181</v>
      </c>
      <c r="E7" s="9">
        <v>227513322</v>
      </c>
    </row>
    <row r="8" spans="2:5" x14ac:dyDescent="0.2">
      <c r="B8" s="7" t="s">
        <v>5</v>
      </c>
      <c r="C8" s="6"/>
      <c r="D8" s="8">
        <v>3584</v>
      </c>
      <c r="E8" s="9">
        <v>3875</v>
      </c>
    </row>
    <row r="9" spans="2:5" ht="38.25" x14ac:dyDescent="0.2">
      <c r="B9" s="7" t="s">
        <v>6</v>
      </c>
      <c r="C9" s="6"/>
      <c r="D9" s="8">
        <v>254739</v>
      </c>
      <c r="E9" s="9">
        <v>254464</v>
      </c>
    </row>
    <row r="10" spans="2:5" x14ac:dyDescent="0.2">
      <c r="B10" s="7" t="s">
        <v>7</v>
      </c>
      <c r="C10" s="6"/>
      <c r="D10" s="8">
        <v>15373462</v>
      </c>
      <c r="E10" s="9">
        <v>16378805</v>
      </c>
    </row>
    <row r="11" spans="2:5" x14ac:dyDescent="0.2">
      <c r="B11" s="7"/>
      <c r="C11" s="6"/>
      <c r="D11" s="8">
        <f>SUM(D7:D10)</f>
        <v>240850966</v>
      </c>
      <c r="E11" s="9">
        <f>SUM(E7:E10)</f>
        <v>244150466</v>
      </c>
    </row>
    <row r="12" spans="2:5" x14ac:dyDescent="0.2">
      <c r="B12" s="7" t="s">
        <v>8</v>
      </c>
      <c r="C12" s="6"/>
      <c r="D12" s="5"/>
      <c r="E12" s="9"/>
    </row>
    <row r="13" spans="2:5" x14ac:dyDescent="0.2">
      <c r="B13" s="5" t="s">
        <v>9</v>
      </c>
      <c r="C13" s="6"/>
      <c r="D13" s="5"/>
      <c r="E13" s="9"/>
    </row>
    <row r="14" spans="2:5" x14ac:dyDescent="0.2">
      <c r="B14" s="7" t="s">
        <v>82</v>
      </c>
      <c r="C14" s="6"/>
      <c r="D14" s="5">
        <v>98</v>
      </c>
      <c r="E14" s="9"/>
    </row>
    <row r="15" spans="2:5" ht="25.5" x14ac:dyDescent="0.2">
      <c r="B15" s="7" t="s">
        <v>66</v>
      </c>
      <c r="C15" s="6"/>
      <c r="D15" s="45">
        <v>55047</v>
      </c>
      <c r="E15" s="9">
        <v>42031</v>
      </c>
    </row>
    <row r="16" spans="2:5" ht="25.5" x14ac:dyDescent="0.2">
      <c r="B16" s="7" t="s">
        <v>76</v>
      </c>
      <c r="C16" s="6">
        <v>6</v>
      </c>
      <c r="D16" s="8">
        <v>8280768</v>
      </c>
      <c r="E16" s="9">
        <v>0</v>
      </c>
    </row>
    <row r="17" spans="2:5" ht="25.5" x14ac:dyDescent="0.2">
      <c r="B17" s="7" t="s">
        <v>10</v>
      </c>
      <c r="C17" s="6">
        <v>7</v>
      </c>
      <c r="D17" s="8">
        <v>7542669</v>
      </c>
      <c r="E17" s="9">
        <v>7123293</v>
      </c>
    </row>
    <row r="18" spans="2:5" x14ac:dyDescent="0.2">
      <c r="B18" s="7" t="s">
        <v>7</v>
      </c>
      <c r="C18" s="6"/>
      <c r="D18" s="8">
        <v>4032842</v>
      </c>
      <c r="E18" s="9">
        <v>4032842</v>
      </c>
    </row>
    <row r="19" spans="2:5" x14ac:dyDescent="0.2">
      <c r="B19" s="7" t="s">
        <v>83</v>
      </c>
      <c r="C19" s="6"/>
      <c r="D19" s="8">
        <v>9908</v>
      </c>
      <c r="E19" s="9"/>
    </row>
    <row r="20" spans="2:5" x14ac:dyDescent="0.2">
      <c r="B20" s="5"/>
      <c r="C20" s="2"/>
      <c r="D20" s="8">
        <f>SUM(D14:D19)</f>
        <v>19921332</v>
      </c>
      <c r="E20" s="8">
        <f>SUM(E14:E18)</f>
        <v>11198166</v>
      </c>
    </row>
    <row r="21" spans="2:5" x14ac:dyDescent="0.2">
      <c r="B21" s="5" t="s">
        <v>11</v>
      </c>
      <c r="C21" s="2"/>
      <c r="D21" s="8">
        <f>D11+D20</f>
        <v>260772298</v>
      </c>
      <c r="E21" s="9">
        <f>E11+E20</f>
        <v>255348632</v>
      </c>
    </row>
    <row r="22" spans="2:5" x14ac:dyDescent="0.2">
      <c r="B22" s="5" t="s">
        <v>8</v>
      </c>
      <c r="C22" s="2"/>
      <c r="D22" s="5"/>
      <c r="E22" s="9"/>
    </row>
    <row r="23" spans="2:5" ht="25.5" x14ac:dyDescent="0.2">
      <c r="B23" s="5" t="s">
        <v>12</v>
      </c>
      <c r="C23" s="2"/>
      <c r="D23" s="5"/>
      <c r="E23" s="9"/>
    </row>
    <row r="24" spans="2:5" x14ac:dyDescent="0.2">
      <c r="B24" s="5" t="s">
        <v>13</v>
      </c>
      <c r="C24" s="2"/>
      <c r="D24" s="5"/>
      <c r="E24" s="9"/>
    </row>
    <row r="25" spans="2:5" x14ac:dyDescent="0.2">
      <c r="B25" s="7" t="s">
        <v>14</v>
      </c>
      <c r="C25" s="6">
        <v>8</v>
      </c>
      <c r="D25" s="8">
        <v>84911556</v>
      </c>
      <c r="E25" s="9">
        <v>84911556</v>
      </c>
    </row>
    <row r="26" spans="2:5" ht="25.5" x14ac:dyDescent="0.2">
      <c r="B26" s="7" t="s">
        <v>15</v>
      </c>
      <c r="C26" s="6"/>
      <c r="D26" s="8">
        <v>68597</v>
      </c>
      <c r="E26" s="9">
        <v>68597</v>
      </c>
    </row>
    <row r="27" spans="2:5" x14ac:dyDescent="0.2">
      <c r="B27" s="7" t="s">
        <v>16</v>
      </c>
      <c r="C27" s="6"/>
      <c r="D27" s="8">
        <v>-35462213</v>
      </c>
      <c r="E27" s="9">
        <v>-36002241</v>
      </c>
    </row>
    <row r="28" spans="2:5" x14ac:dyDescent="0.2">
      <c r="B28" s="5" t="s">
        <v>17</v>
      </c>
      <c r="C28" s="6"/>
      <c r="D28" s="8">
        <f>SUM(D25:D27)</f>
        <v>49517940</v>
      </c>
      <c r="E28" s="9">
        <f>SUM(E25:E27)</f>
        <v>48977912</v>
      </c>
    </row>
    <row r="29" spans="2:5" x14ac:dyDescent="0.2">
      <c r="B29" s="7" t="s">
        <v>8</v>
      </c>
      <c r="C29" s="6"/>
      <c r="D29" s="5"/>
      <c r="E29" s="9"/>
    </row>
    <row r="30" spans="2:5" ht="25.5" x14ac:dyDescent="0.2">
      <c r="B30" s="5" t="s">
        <v>18</v>
      </c>
      <c r="C30" s="6"/>
      <c r="D30" s="5"/>
      <c r="E30" s="9"/>
    </row>
    <row r="31" spans="2:5" ht="25.5" x14ac:dyDescent="0.2">
      <c r="B31" s="7" t="s">
        <v>19</v>
      </c>
      <c r="C31" s="6">
        <v>9</v>
      </c>
      <c r="D31" s="8">
        <v>176270570</v>
      </c>
      <c r="E31" s="9">
        <v>171485141</v>
      </c>
    </row>
    <row r="32" spans="2:5" ht="51" x14ac:dyDescent="0.2">
      <c r="B32" s="7" t="s">
        <v>20</v>
      </c>
      <c r="C32" s="6">
        <v>10</v>
      </c>
      <c r="D32" s="8">
        <v>4563091</v>
      </c>
      <c r="E32" s="9">
        <v>4466824</v>
      </c>
    </row>
    <row r="33" spans="2:6" x14ac:dyDescent="0.2">
      <c r="B33" s="5"/>
      <c r="C33" s="6"/>
      <c r="D33" s="8">
        <f>SUM(D31:D32)</f>
        <v>180833661</v>
      </c>
      <c r="E33" s="9">
        <f>SUM(E31:E32)</f>
        <v>175951965</v>
      </c>
    </row>
    <row r="34" spans="2:6" x14ac:dyDescent="0.2">
      <c r="B34" s="7"/>
      <c r="C34" s="6"/>
      <c r="D34" s="5"/>
      <c r="E34" s="7"/>
    </row>
    <row r="35" spans="2:6" ht="25.5" x14ac:dyDescent="0.2">
      <c r="B35" s="5" t="s">
        <v>21</v>
      </c>
      <c r="C35" s="6"/>
      <c r="D35" s="5"/>
      <c r="E35" s="7"/>
    </row>
    <row r="36" spans="2:6" ht="25.5" x14ac:dyDescent="0.2">
      <c r="B36" s="7" t="s">
        <v>19</v>
      </c>
      <c r="C36" s="6">
        <v>9</v>
      </c>
      <c r="D36" s="8">
        <v>30274408</v>
      </c>
      <c r="E36" s="9">
        <v>30274408</v>
      </c>
    </row>
    <row r="37" spans="2:6" ht="25.5" x14ac:dyDescent="0.2">
      <c r="B37" s="7" t="s">
        <v>22</v>
      </c>
      <c r="C37" s="6">
        <v>11</v>
      </c>
      <c r="D37" s="8">
        <v>35813</v>
      </c>
      <c r="E37" s="9">
        <v>28143</v>
      </c>
    </row>
    <row r="38" spans="2:6" x14ac:dyDescent="0.2">
      <c r="B38" s="7" t="s">
        <v>23</v>
      </c>
      <c r="C38" s="6"/>
      <c r="D38" s="8">
        <v>0</v>
      </c>
      <c r="E38" s="9">
        <v>0</v>
      </c>
    </row>
    <row r="39" spans="2:6" x14ac:dyDescent="0.2">
      <c r="B39" s="7" t="s">
        <v>24</v>
      </c>
      <c r="C39" s="6"/>
      <c r="D39" s="8">
        <v>0</v>
      </c>
      <c r="E39" s="9">
        <v>0</v>
      </c>
    </row>
    <row r="40" spans="2:6" ht="25.5" x14ac:dyDescent="0.2">
      <c r="B40" s="7" t="s">
        <v>25</v>
      </c>
      <c r="C40" s="6"/>
      <c r="D40" s="8">
        <v>110476</v>
      </c>
      <c r="E40" s="9">
        <v>116204</v>
      </c>
    </row>
    <row r="41" spans="2:6" x14ac:dyDescent="0.2">
      <c r="B41" s="5"/>
      <c r="C41" s="2"/>
      <c r="D41" s="8">
        <f>SUM(D36:D40)</f>
        <v>30420697</v>
      </c>
      <c r="E41" s="9">
        <f>SUM(E36:E40)</f>
        <v>30418755</v>
      </c>
    </row>
    <row r="42" spans="2:6" ht="25.5" x14ac:dyDescent="0.2">
      <c r="B42" s="5" t="s">
        <v>26</v>
      </c>
      <c r="C42" s="2"/>
      <c r="D42" s="8">
        <f>D28+D33+D41</f>
        <v>260772298</v>
      </c>
      <c r="E42" s="9">
        <f>E28+E33+E41</f>
        <v>255348632</v>
      </c>
    </row>
    <row r="43" spans="2:6" ht="25.5" x14ac:dyDescent="0.2">
      <c r="B43" s="10" t="s">
        <v>27</v>
      </c>
      <c r="C43" s="11">
        <v>6</v>
      </c>
      <c r="D43" s="12">
        <v>1.17</v>
      </c>
      <c r="E43" s="13">
        <v>1.1499999999999999</v>
      </c>
    </row>
    <row r="44" spans="2:6" x14ac:dyDescent="0.2">
      <c r="B44" s="14"/>
      <c r="C44" s="15"/>
      <c r="D44" s="16"/>
      <c r="E44" s="17"/>
    </row>
    <row r="45" spans="2:6" ht="25.5" x14ac:dyDescent="0.2">
      <c r="B45" s="18" t="s">
        <v>77</v>
      </c>
      <c r="C45" s="19"/>
      <c r="D45" s="19"/>
      <c r="E45" s="39" t="s">
        <v>78</v>
      </c>
      <c r="F45" s="39"/>
    </row>
    <row r="46" spans="2:6" ht="15" thickBot="1" x14ac:dyDescent="0.25">
      <c r="B46" s="18"/>
      <c r="C46" s="19"/>
      <c r="D46" s="19"/>
      <c r="E46" s="26"/>
      <c r="F46" s="26"/>
    </row>
    <row r="47" spans="2:6" x14ac:dyDescent="0.2">
      <c r="B47" s="18"/>
      <c r="C47" s="19"/>
      <c r="D47" s="19"/>
      <c r="E47" s="20"/>
      <c r="F47" s="20"/>
    </row>
    <row r="48" spans="2:6" x14ac:dyDescent="0.2">
      <c r="B48" s="18"/>
      <c r="C48" s="19"/>
      <c r="D48" s="19"/>
      <c r="E48" s="40"/>
      <c r="F48" s="40"/>
    </row>
    <row r="49" spans="2:6" ht="15" thickBot="1" x14ac:dyDescent="0.25">
      <c r="B49" s="18" t="s">
        <v>28</v>
      </c>
      <c r="C49" s="19"/>
      <c r="D49" s="19"/>
      <c r="E49" s="21"/>
      <c r="F49" s="21"/>
    </row>
    <row r="50" spans="2:6" x14ac:dyDescent="0.2">
      <c r="B50" s="18"/>
      <c r="C50" s="19"/>
      <c r="D50" s="19"/>
      <c r="E50" s="20" t="s">
        <v>29</v>
      </c>
      <c r="F50" s="20"/>
    </row>
  </sheetData>
  <mergeCells count="2">
    <mergeCell ref="B2:E2"/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9"/>
  <sheetViews>
    <sheetView workbookViewId="0">
      <selection activeCell="E8" sqref="E8"/>
    </sheetView>
  </sheetViews>
  <sheetFormatPr defaultColWidth="9.75" defaultRowHeight="14.25" x14ac:dyDescent="0.2"/>
  <cols>
    <col min="2" max="3" width="16.5" customWidth="1"/>
    <col min="4" max="5" width="13.375" bestFit="1" customWidth="1"/>
    <col min="6" max="6" width="12.75" bestFit="1" customWidth="1"/>
  </cols>
  <sheetData>
    <row r="2" spans="2:5" ht="26.25" customHeight="1" x14ac:dyDescent="0.2">
      <c r="B2" s="51" t="s">
        <v>84</v>
      </c>
      <c r="C2" s="51"/>
      <c r="D2" s="51"/>
      <c r="E2" s="51"/>
    </row>
    <row r="3" spans="2:5" ht="51" x14ac:dyDescent="0.2">
      <c r="B3" s="1"/>
      <c r="C3" s="51"/>
      <c r="D3" s="3" t="s">
        <v>85</v>
      </c>
      <c r="E3" s="4" t="s">
        <v>86</v>
      </c>
    </row>
    <row r="4" spans="2:5" x14ac:dyDescent="0.2">
      <c r="B4" s="1" t="s">
        <v>0</v>
      </c>
      <c r="C4" s="51"/>
      <c r="D4" s="51"/>
      <c r="E4" s="51"/>
    </row>
    <row r="5" spans="2:5" x14ac:dyDescent="0.2">
      <c r="B5" s="7" t="s">
        <v>30</v>
      </c>
      <c r="C5" s="6">
        <v>10</v>
      </c>
      <c r="D5" s="22">
        <v>8401754</v>
      </c>
      <c r="E5" s="46">
        <v>8434755</v>
      </c>
    </row>
    <row r="6" spans="2:5" ht="25.5" x14ac:dyDescent="0.2">
      <c r="B6" s="7" t="s">
        <v>31</v>
      </c>
      <c r="C6" s="6">
        <v>11</v>
      </c>
      <c r="D6" s="22">
        <v>-3126425</v>
      </c>
      <c r="E6" s="46">
        <v>-3159185</v>
      </c>
    </row>
    <row r="7" spans="2:5" x14ac:dyDescent="0.2">
      <c r="B7" s="5" t="s">
        <v>32</v>
      </c>
      <c r="C7" s="2"/>
      <c r="D7" s="22">
        <f>D5+D6</f>
        <v>5275329</v>
      </c>
      <c r="E7" s="22">
        <f>E5+E6</f>
        <v>5275570</v>
      </c>
    </row>
    <row r="8" spans="2:5" x14ac:dyDescent="0.2">
      <c r="B8" s="5"/>
      <c r="C8" s="2"/>
      <c r="D8" s="22"/>
      <c r="E8" s="2"/>
    </row>
    <row r="9" spans="2:5" ht="51" x14ac:dyDescent="0.2">
      <c r="B9" s="7" t="s">
        <v>33</v>
      </c>
      <c r="C9" s="6">
        <v>12</v>
      </c>
      <c r="D9" s="8">
        <v>0</v>
      </c>
      <c r="E9" s="9">
        <v>16</v>
      </c>
    </row>
    <row r="10" spans="2:5" ht="38.25" x14ac:dyDescent="0.2">
      <c r="B10" s="7" t="s">
        <v>34</v>
      </c>
      <c r="C10" s="6">
        <v>13</v>
      </c>
      <c r="D10" s="8">
        <v>-136847</v>
      </c>
      <c r="E10" s="9">
        <v>-172556</v>
      </c>
    </row>
    <row r="11" spans="2:5" ht="38.25" x14ac:dyDescent="0.2">
      <c r="B11" s="7" t="s">
        <v>65</v>
      </c>
      <c r="C11" s="6"/>
      <c r="D11" s="8">
        <v>0</v>
      </c>
      <c r="E11" s="9">
        <v>0</v>
      </c>
    </row>
    <row r="12" spans="2:5" ht="38.25" x14ac:dyDescent="0.2">
      <c r="B12" s="5" t="s">
        <v>35</v>
      </c>
      <c r="C12" s="6"/>
      <c r="D12" s="8">
        <f>D7+D9+D10+D11</f>
        <v>5138482</v>
      </c>
      <c r="E12" s="8">
        <f>E7+E9+E10+E11</f>
        <v>5103030</v>
      </c>
    </row>
    <row r="13" spans="2:5" x14ac:dyDescent="0.2">
      <c r="B13" s="5" t="s">
        <v>8</v>
      </c>
      <c r="C13" s="6"/>
      <c r="D13" s="8"/>
      <c r="E13" s="9"/>
    </row>
    <row r="14" spans="2:5" ht="25.5" x14ac:dyDescent="0.2">
      <c r="B14" s="7" t="s">
        <v>36</v>
      </c>
      <c r="C14" s="6"/>
      <c r="D14" s="8">
        <v>314</v>
      </c>
      <c r="E14" s="9">
        <v>-178</v>
      </c>
    </row>
    <row r="15" spans="2:5" x14ac:dyDescent="0.2">
      <c r="B15" s="7" t="s">
        <v>37</v>
      </c>
      <c r="C15" s="6"/>
      <c r="D15" s="8">
        <v>282928</v>
      </c>
      <c r="E15" s="9">
        <v>95969</v>
      </c>
    </row>
    <row r="16" spans="2:5" x14ac:dyDescent="0.2">
      <c r="B16" s="7" t="s">
        <v>38</v>
      </c>
      <c r="C16" s="6">
        <v>14</v>
      </c>
      <c r="D16" s="8">
        <v>-4881696</v>
      </c>
      <c r="E16" s="9">
        <v>-5197216</v>
      </c>
    </row>
    <row r="17" spans="2:6" ht="25.5" x14ac:dyDescent="0.2">
      <c r="B17" s="5" t="s">
        <v>39</v>
      </c>
      <c r="C17" s="6"/>
      <c r="D17" s="8">
        <f>SUM(D14:D16)+D12</f>
        <v>540028</v>
      </c>
      <c r="E17" s="8">
        <f>SUM(E14:E16)+E12</f>
        <v>1605</v>
      </c>
      <c r="F17" s="23"/>
    </row>
    <row r="18" spans="2:6" x14ac:dyDescent="0.2">
      <c r="B18" s="5" t="s">
        <v>8</v>
      </c>
      <c r="C18" s="6"/>
      <c r="D18" s="8"/>
      <c r="E18" s="9"/>
    </row>
    <row r="19" spans="2:6" ht="25.5" x14ac:dyDescent="0.2">
      <c r="B19" s="7" t="s">
        <v>40</v>
      </c>
      <c r="C19" s="6"/>
      <c r="D19" s="8">
        <v>0</v>
      </c>
      <c r="E19" s="9"/>
    </row>
    <row r="20" spans="2:6" ht="25.5" x14ac:dyDescent="0.2">
      <c r="B20" s="5" t="s">
        <v>41</v>
      </c>
      <c r="C20" s="6"/>
      <c r="D20" s="8">
        <f>D17+D19</f>
        <v>540028</v>
      </c>
      <c r="E20" s="9">
        <f>E17</f>
        <v>1605</v>
      </c>
    </row>
    <row r="21" spans="2:6" ht="38.25" x14ac:dyDescent="0.2">
      <c r="B21" s="5" t="s">
        <v>42</v>
      </c>
      <c r="C21" s="2"/>
      <c r="D21" s="8">
        <f>D20</f>
        <v>540028</v>
      </c>
      <c r="E21" s="9">
        <f>E20</f>
        <v>1605</v>
      </c>
    </row>
    <row r="22" spans="2:6" ht="25.5" x14ac:dyDescent="0.2">
      <c r="B22" s="10" t="s">
        <v>72</v>
      </c>
      <c r="C22" s="11">
        <v>6</v>
      </c>
      <c r="D22" s="24">
        <v>0.01</v>
      </c>
      <c r="E22" s="25">
        <v>0.03</v>
      </c>
    </row>
    <row r="23" spans="2:6" x14ac:dyDescent="0.2">
      <c r="B23" s="14"/>
      <c r="C23" s="15"/>
      <c r="D23" s="16"/>
      <c r="E23" s="17"/>
    </row>
    <row r="24" spans="2:6" ht="51" x14ac:dyDescent="0.2">
      <c r="B24" s="18" t="s">
        <v>77</v>
      </c>
      <c r="C24" s="19"/>
      <c r="D24" s="19"/>
      <c r="E24" s="20"/>
      <c r="F24" s="39" t="s">
        <v>78</v>
      </c>
    </row>
    <row r="25" spans="2:6" ht="15" thickBot="1" x14ac:dyDescent="0.25">
      <c r="B25" s="18"/>
      <c r="C25" s="19"/>
      <c r="D25" s="19"/>
      <c r="E25" s="19"/>
      <c r="F25" s="26"/>
    </row>
    <row r="26" spans="2:6" x14ac:dyDescent="0.2">
      <c r="B26" s="18"/>
      <c r="C26" s="19"/>
      <c r="D26" s="19"/>
      <c r="E26" s="19"/>
      <c r="F26" s="20"/>
    </row>
    <row r="27" spans="2:6" x14ac:dyDescent="0.2">
      <c r="B27" s="18"/>
      <c r="C27" s="19"/>
      <c r="D27" s="19"/>
      <c r="E27" s="19"/>
      <c r="F27" s="40"/>
    </row>
    <row r="28" spans="2:6" ht="15" thickBot="1" x14ac:dyDescent="0.25">
      <c r="B28" s="18" t="s">
        <v>28</v>
      </c>
      <c r="C28" s="19"/>
      <c r="D28" s="19"/>
      <c r="E28" s="19"/>
      <c r="F28" s="21"/>
    </row>
    <row r="29" spans="2:6" x14ac:dyDescent="0.2">
      <c r="B29" s="18"/>
      <c r="C29" s="19"/>
      <c r="D29" s="19"/>
      <c r="E29" s="19"/>
      <c r="F29" s="20" t="s">
        <v>29</v>
      </c>
    </row>
  </sheetData>
  <mergeCells count="3">
    <mergeCell ref="B2:E2"/>
    <mergeCell ref="C3:C4"/>
    <mergeCell ref="D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workbookViewId="0">
      <selection activeCell="F9" sqref="F9"/>
    </sheetView>
  </sheetViews>
  <sheetFormatPr defaultRowHeight="14.25" x14ac:dyDescent="0.2"/>
  <cols>
    <col min="2" max="2" width="16.125" customWidth="1"/>
    <col min="3" max="3" width="10.875" customWidth="1"/>
    <col min="4" max="4" width="16.625" customWidth="1"/>
    <col min="5" max="5" width="3.875" hidden="1" customWidth="1"/>
    <col min="6" max="6" width="25.5" customWidth="1"/>
    <col min="7" max="7" width="11.75" bestFit="1" customWidth="1"/>
    <col min="8" max="8" width="11.5" bestFit="1" customWidth="1"/>
  </cols>
  <sheetData>
    <row r="2" spans="2:8" x14ac:dyDescent="0.2">
      <c r="B2" s="50" t="s">
        <v>87</v>
      </c>
      <c r="C2" s="50"/>
      <c r="D2" s="50"/>
      <c r="E2" s="50"/>
      <c r="F2" s="50"/>
    </row>
    <row r="3" spans="2:8" ht="38.25" x14ac:dyDescent="0.2">
      <c r="B3" s="27" t="s">
        <v>0</v>
      </c>
      <c r="C3" s="28" t="s">
        <v>1</v>
      </c>
      <c r="D3" s="29" t="s">
        <v>85</v>
      </c>
      <c r="E3" s="53" t="s">
        <v>86</v>
      </c>
      <c r="F3" s="53"/>
    </row>
    <row r="4" spans="2:8" x14ac:dyDescent="0.2">
      <c r="B4" s="27" t="s">
        <v>8</v>
      </c>
      <c r="C4" s="28"/>
      <c r="D4" s="30"/>
      <c r="E4" s="54"/>
      <c r="F4" s="54"/>
    </row>
    <row r="5" spans="2:8" ht="38.25" x14ac:dyDescent="0.2">
      <c r="B5" s="5" t="s">
        <v>43</v>
      </c>
      <c r="C5" s="28"/>
      <c r="D5" s="30"/>
      <c r="E5" s="54"/>
      <c r="F5" s="54"/>
    </row>
    <row r="6" spans="2:8" ht="25.5" x14ac:dyDescent="0.2">
      <c r="B6" s="31" t="s">
        <v>44</v>
      </c>
      <c r="C6" s="28"/>
      <c r="D6" s="8">
        <v>282653</v>
      </c>
      <c r="E6" s="32"/>
      <c r="F6" s="9">
        <v>95760</v>
      </c>
    </row>
    <row r="7" spans="2:8" ht="25.5" x14ac:dyDescent="0.2">
      <c r="B7" s="31" t="s">
        <v>45</v>
      </c>
      <c r="C7" s="28"/>
      <c r="D7" s="8">
        <v>1130622</v>
      </c>
      <c r="E7" s="32"/>
      <c r="F7" s="9">
        <v>5191062</v>
      </c>
    </row>
    <row r="8" spans="2:8" x14ac:dyDescent="0.2">
      <c r="B8" s="31" t="s">
        <v>46</v>
      </c>
      <c r="C8" s="28"/>
      <c r="D8" s="8">
        <v>0</v>
      </c>
      <c r="E8" s="32"/>
      <c r="F8" s="9">
        <v>1</v>
      </c>
    </row>
    <row r="9" spans="2:8" ht="38.25" x14ac:dyDescent="0.2">
      <c r="B9" s="31" t="s">
        <v>47</v>
      </c>
      <c r="C9" s="28"/>
      <c r="D9" s="8">
        <v>-19028</v>
      </c>
      <c r="E9" s="32"/>
      <c r="F9" s="9">
        <v>-62331</v>
      </c>
    </row>
    <row r="10" spans="2:8" ht="25.5" x14ac:dyDescent="0.2">
      <c r="B10" s="31" t="s">
        <v>48</v>
      </c>
      <c r="C10" s="28"/>
      <c r="D10" s="8">
        <v>-80773</v>
      </c>
      <c r="E10" s="32"/>
      <c r="F10" s="9">
        <v>-112611</v>
      </c>
    </row>
    <row r="11" spans="2:8" ht="51" x14ac:dyDescent="0.2">
      <c r="B11" s="31" t="s">
        <v>49</v>
      </c>
      <c r="C11" s="28"/>
      <c r="D11" s="8">
        <v>-861773</v>
      </c>
      <c r="E11" s="32"/>
      <c r="F11" s="9">
        <v>-901421</v>
      </c>
    </row>
    <row r="12" spans="2:8" ht="38.25" x14ac:dyDescent="0.2">
      <c r="B12" s="7" t="s">
        <v>50</v>
      </c>
      <c r="C12" s="28"/>
      <c r="D12" s="8">
        <v>-18829</v>
      </c>
      <c r="E12" s="32"/>
      <c r="F12" s="33">
        <v>-17877</v>
      </c>
    </row>
    <row r="13" spans="2:8" ht="25.5" x14ac:dyDescent="0.2">
      <c r="B13" s="7" t="s">
        <v>67</v>
      </c>
      <c r="C13" s="28"/>
      <c r="D13" s="8">
        <v>0</v>
      </c>
      <c r="E13" s="44"/>
      <c r="F13" s="33">
        <v>-56462</v>
      </c>
    </row>
    <row r="14" spans="2:8" x14ac:dyDescent="0.2">
      <c r="B14" s="7" t="s">
        <v>51</v>
      </c>
      <c r="C14" s="28"/>
      <c r="D14" s="8">
        <v>-12294</v>
      </c>
      <c r="E14" s="32"/>
      <c r="F14" s="34">
        <v>-13508</v>
      </c>
      <c r="G14" s="23"/>
      <c r="H14" s="23"/>
    </row>
    <row r="15" spans="2:8" ht="51" x14ac:dyDescent="0.2">
      <c r="B15" s="5" t="s">
        <v>52</v>
      </c>
      <c r="C15" s="28"/>
      <c r="D15" s="8">
        <f>SUM(D6:D14)</f>
        <v>420578</v>
      </c>
      <c r="E15" s="8">
        <f t="shared" ref="E15" si="0">SUM(E6:E14)</f>
        <v>0</v>
      </c>
      <c r="F15" s="8">
        <f>SUM(F6:F14)</f>
        <v>4122613</v>
      </c>
      <c r="H15" s="23"/>
    </row>
    <row r="16" spans="2:8" x14ac:dyDescent="0.2">
      <c r="B16" s="7" t="s">
        <v>8</v>
      </c>
      <c r="C16" s="2"/>
      <c r="D16" s="52"/>
      <c r="E16" s="52"/>
      <c r="F16" s="34"/>
    </row>
    <row r="17" spans="2:6" ht="38.25" x14ac:dyDescent="0.2">
      <c r="B17" s="5" t="s">
        <v>53</v>
      </c>
      <c r="C17" s="2"/>
      <c r="D17" s="52"/>
      <c r="E17" s="52"/>
      <c r="F17" s="34"/>
    </row>
    <row r="18" spans="2:6" ht="38.25" x14ac:dyDescent="0.2">
      <c r="B18" s="7" t="s">
        <v>68</v>
      </c>
      <c r="C18" s="43"/>
      <c r="D18" s="44">
        <v>0</v>
      </c>
      <c r="E18" s="44"/>
      <c r="F18" s="34">
        <v>0</v>
      </c>
    </row>
    <row r="19" spans="2:6" ht="25.5" x14ac:dyDescent="0.2">
      <c r="B19" s="7" t="s">
        <v>54</v>
      </c>
      <c r="C19" s="6"/>
      <c r="D19" s="8">
        <v>-1200</v>
      </c>
      <c r="E19" s="32"/>
      <c r="F19" s="34">
        <v>0</v>
      </c>
    </row>
    <row r="20" spans="2:6" ht="38.25" x14ac:dyDescent="0.2">
      <c r="B20" s="7" t="s">
        <v>55</v>
      </c>
      <c r="C20" s="6"/>
      <c r="D20" s="8">
        <v>0</v>
      </c>
      <c r="E20" s="32"/>
      <c r="F20" s="34">
        <v>0</v>
      </c>
    </row>
    <row r="21" spans="2:6" ht="63.75" x14ac:dyDescent="0.2">
      <c r="B21" s="5" t="s">
        <v>56</v>
      </c>
      <c r="C21" s="2"/>
      <c r="D21" s="8">
        <f>SUM(D18:D20)</f>
        <v>-1200</v>
      </c>
      <c r="E21" s="32"/>
      <c r="F21" s="8">
        <f>SUM(F18:F20)</f>
        <v>0</v>
      </c>
    </row>
    <row r="22" spans="2:6" x14ac:dyDescent="0.2">
      <c r="B22" s="7" t="s">
        <v>8</v>
      </c>
      <c r="C22" s="2"/>
      <c r="D22" s="52"/>
      <c r="E22" s="52"/>
      <c r="F22" s="34"/>
    </row>
    <row r="23" spans="2:6" ht="38.25" x14ac:dyDescent="0.2">
      <c r="B23" s="5" t="s">
        <v>62</v>
      </c>
      <c r="C23" s="2"/>
      <c r="D23" s="8"/>
      <c r="E23" s="8">
        <f t="shared" ref="E23" si="1">E15+E21</f>
        <v>0</v>
      </c>
      <c r="F23" s="9"/>
    </row>
    <row r="24" spans="2:6" x14ac:dyDescent="0.2">
      <c r="B24" s="7"/>
      <c r="C24" s="2"/>
      <c r="D24" s="52"/>
      <c r="E24" s="52"/>
      <c r="F24" s="34"/>
    </row>
    <row r="25" spans="2:6" x14ac:dyDescent="0.2">
      <c r="B25" s="7" t="s">
        <v>63</v>
      </c>
      <c r="C25" s="6"/>
      <c r="D25" s="8">
        <v>0</v>
      </c>
      <c r="E25" s="32"/>
      <c r="F25" s="9">
        <v>0</v>
      </c>
    </row>
    <row r="26" spans="2:6" x14ac:dyDescent="0.2">
      <c r="B26" s="7" t="s">
        <v>64</v>
      </c>
      <c r="C26" s="6"/>
      <c r="D26" s="8"/>
      <c r="E26" s="32"/>
      <c r="F26" s="9"/>
    </row>
    <row r="27" spans="2:6" ht="51" x14ac:dyDescent="0.2">
      <c r="B27" s="5" t="s">
        <v>69</v>
      </c>
      <c r="C27" s="6"/>
      <c r="D27" s="8">
        <f>D26</f>
        <v>0</v>
      </c>
      <c r="E27" s="8">
        <f t="shared" ref="E27" si="2">SUM(E25:E26)</f>
        <v>0</v>
      </c>
      <c r="F27" s="8"/>
    </row>
    <row r="28" spans="2:6" ht="38.25" x14ac:dyDescent="0.2">
      <c r="B28" s="5" t="s">
        <v>73</v>
      </c>
      <c r="C28" s="6"/>
      <c r="D28" s="8">
        <v>419377</v>
      </c>
      <c r="E28" s="8">
        <f t="shared" ref="E28" si="3">E23+E25</f>
        <v>0</v>
      </c>
      <c r="F28" s="9">
        <v>4122613</v>
      </c>
    </row>
    <row r="29" spans="2:6" ht="38.25" x14ac:dyDescent="0.2">
      <c r="B29" s="5" t="s">
        <v>70</v>
      </c>
      <c r="C29" s="6"/>
      <c r="D29" s="8">
        <v>7123293</v>
      </c>
      <c r="E29" s="8"/>
      <c r="F29" s="9">
        <v>676242</v>
      </c>
    </row>
    <row r="30" spans="2:6" ht="38.25" x14ac:dyDescent="0.2">
      <c r="B30" s="5" t="s">
        <v>71</v>
      </c>
      <c r="C30" s="47">
        <v>7</v>
      </c>
      <c r="D30" s="8">
        <v>7542669</v>
      </c>
      <c r="E30" s="47"/>
      <c r="F30" s="9">
        <v>4798855</v>
      </c>
    </row>
    <row r="31" spans="2:6" x14ac:dyDescent="0.2">
      <c r="B31" s="36"/>
      <c r="C31" s="35"/>
      <c r="D31" s="37"/>
      <c r="E31" s="35"/>
      <c r="F31" s="38"/>
    </row>
    <row r="32" spans="2:6" ht="51" x14ac:dyDescent="0.2">
      <c r="B32" s="18" t="s">
        <v>77</v>
      </c>
      <c r="C32" s="19"/>
      <c r="D32" s="19"/>
      <c r="E32" s="20"/>
      <c r="F32" s="39" t="s">
        <v>78</v>
      </c>
    </row>
    <row r="33" spans="2:6" ht="15" thickBot="1" x14ac:dyDescent="0.25">
      <c r="B33" s="18"/>
      <c r="C33" s="19"/>
      <c r="D33" s="19"/>
      <c r="E33" s="19"/>
      <c r="F33" s="26"/>
    </row>
    <row r="34" spans="2:6" x14ac:dyDescent="0.2">
      <c r="B34" s="18"/>
      <c r="C34" s="19"/>
      <c r="D34" s="19"/>
      <c r="E34" s="19"/>
      <c r="F34" s="20"/>
    </row>
    <row r="35" spans="2:6" x14ac:dyDescent="0.2">
      <c r="B35" s="18"/>
      <c r="C35" s="19"/>
      <c r="D35" s="19"/>
      <c r="E35" s="19"/>
      <c r="F35" s="40"/>
    </row>
    <row r="36" spans="2:6" ht="15" thickBot="1" x14ac:dyDescent="0.25">
      <c r="B36" s="18" t="s">
        <v>28</v>
      </c>
      <c r="C36" s="19"/>
      <c r="D36" s="19"/>
      <c r="E36" s="19"/>
      <c r="F36" s="21"/>
    </row>
    <row r="37" spans="2:6" x14ac:dyDescent="0.2">
      <c r="B37" s="18"/>
      <c r="C37" s="19"/>
      <c r="D37" s="19"/>
      <c r="E37" s="19"/>
      <c r="F37" s="20" t="s">
        <v>29</v>
      </c>
    </row>
  </sheetData>
  <mergeCells count="8">
    <mergeCell ref="D17:E17"/>
    <mergeCell ref="D22:E22"/>
    <mergeCell ref="D24:E24"/>
    <mergeCell ref="B2:F2"/>
    <mergeCell ref="E3:F3"/>
    <mergeCell ref="E4:F4"/>
    <mergeCell ref="E5:F5"/>
    <mergeCell ref="D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B14" sqref="B14"/>
    </sheetView>
  </sheetViews>
  <sheetFormatPr defaultRowHeight="14.25" x14ac:dyDescent="0.2"/>
  <cols>
    <col min="2" max="2" width="14.625" customWidth="1"/>
    <col min="3" max="3" width="15.625" bestFit="1" customWidth="1"/>
    <col min="4" max="4" width="14.75" customWidth="1"/>
    <col min="5" max="5" width="14.5" bestFit="1" customWidth="1"/>
    <col min="6" max="6" width="15.625" bestFit="1" customWidth="1"/>
  </cols>
  <sheetData>
    <row r="2" spans="2:6" x14ac:dyDescent="0.2">
      <c r="B2" s="50" t="s">
        <v>88</v>
      </c>
      <c r="C2" s="50"/>
      <c r="D2" s="50"/>
      <c r="E2" s="50"/>
      <c r="F2" s="50"/>
    </row>
    <row r="3" spans="2:6" ht="38.25" x14ac:dyDescent="0.2">
      <c r="B3" s="27" t="s">
        <v>0</v>
      </c>
      <c r="C3" s="3" t="s">
        <v>57</v>
      </c>
      <c r="D3" s="3" t="s">
        <v>58</v>
      </c>
      <c r="E3" s="3" t="s">
        <v>16</v>
      </c>
      <c r="F3" s="3" t="s">
        <v>59</v>
      </c>
    </row>
    <row r="4" spans="2:6" x14ac:dyDescent="0.2">
      <c r="B4" s="27" t="s">
        <v>8</v>
      </c>
      <c r="C4" s="7"/>
      <c r="D4" s="7"/>
      <c r="E4" s="7"/>
      <c r="F4" s="7"/>
    </row>
    <row r="5" spans="2:6" ht="25.5" x14ac:dyDescent="0.2">
      <c r="B5" s="5" t="s">
        <v>74</v>
      </c>
      <c r="C5" s="9">
        <v>84911556</v>
      </c>
      <c r="D5" s="9">
        <v>68597</v>
      </c>
      <c r="E5" s="9">
        <v>-36674102</v>
      </c>
      <c r="F5" s="9">
        <f>SUM(C5:E5)</f>
        <v>48306051</v>
      </c>
    </row>
    <row r="6" spans="2:6" x14ac:dyDescent="0.2">
      <c r="B6" s="5" t="s">
        <v>8</v>
      </c>
      <c r="C6" s="41"/>
      <c r="D6" s="41"/>
      <c r="E6" s="9"/>
      <c r="F6" s="9">
        <f t="shared" ref="F6:F11" si="0">SUM(C6:E6)</f>
        <v>0</v>
      </c>
    </row>
    <row r="7" spans="2:6" ht="25.5" x14ac:dyDescent="0.2">
      <c r="B7" s="7" t="s">
        <v>41</v>
      </c>
      <c r="C7" s="41" t="s">
        <v>60</v>
      </c>
      <c r="D7" s="41" t="s">
        <v>60</v>
      </c>
      <c r="E7" s="8">
        <v>1605</v>
      </c>
      <c r="F7" s="8">
        <f t="shared" si="0"/>
        <v>1605</v>
      </c>
    </row>
    <row r="8" spans="2:6" ht="25.5" x14ac:dyDescent="0.2">
      <c r="B8" s="5" t="s">
        <v>61</v>
      </c>
      <c r="C8" s="42" t="s">
        <v>60</v>
      </c>
      <c r="D8" s="42" t="s">
        <v>60</v>
      </c>
      <c r="E8" s="8">
        <f>E7</f>
        <v>1605</v>
      </c>
      <c r="F8" s="8">
        <f>SUM(C8:E8)</f>
        <v>1605</v>
      </c>
    </row>
    <row r="9" spans="2:6" ht="25.5" x14ac:dyDescent="0.2">
      <c r="B9" s="5" t="s">
        <v>89</v>
      </c>
      <c r="C9" s="41">
        <v>84911556</v>
      </c>
      <c r="D9" s="41">
        <v>68597</v>
      </c>
      <c r="E9" s="8">
        <v>-36672497</v>
      </c>
      <c r="F9" s="8">
        <f>SUM(C9:E9)</f>
        <v>48307656</v>
      </c>
    </row>
    <row r="10" spans="2:6" ht="25.5" x14ac:dyDescent="0.2">
      <c r="B10" s="7" t="s">
        <v>90</v>
      </c>
      <c r="C10" s="9">
        <v>84911556</v>
      </c>
      <c r="D10" s="41">
        <v>68597</v>
      </c>
      <c r="E10" s="8">
        <v>-36002241</v>
      </c>
      <c r="F10" s="8">
        <f t="shared" si="0"/>
        <v>48977912</v>
      </c>
    </row>
    <row r="11" spans="2:6" x14ac:dyDescent="0.2">
      <c r="B11" s="5"/>
      <c r="C11" s="9"/>
      <c r="D11" s="9"/>
      <c r="E11" s="9"/>
      <c r="F11" s="9">
        <f t="shared" si="0"/>
        <v>0</v>
      </c>
    </row>
    <row r="12" spans="2:6" ht="25.5" x14ac:dyDescent="0.2">
      <c r="B12" s="5" t="s">
        <v>41</v>
      </c>
      <c r="C12" s="41">
        <v>0</v>
      </c>
      <c r="D12" s="41">
        <v>0</v>
      </c>
      <c r="E12" s="49">
        <v>540028</v>
      </c>
      <c r="F12" s="49">
        <f>SUM(C12:E12)</f>
        <v>540028</v>
      </c>
    </row>
    <row r="13" spans="2:6" ht="25.5" x14ac:dyDescent="0.2">
      <c r="B13" s="5" t="s">
        <v>61</v>
      </c>
      <c r="C13" s="8">
        <v>0</v>
      </c>
      <c r="D13" s="8">
        <v>0</v>
      </c>
      <c r="E13" s="49">
        <f>E12</f>
        <v>540028</v>
      </c>
      <c r="F13" s="49">
        <f>SUM(C13:E13)</f>
        <v>540028</v>
      </c>
    </row>
    <row r="14" spans="2:6" ht="25.5" x14ac:dyDescent="0.2">
      <c r="B14" s="5" t="s">
        <v>91</v>
      </c>
      <c r="C14" s="42">
        <v>84911556</v>
      </c>
      <c r="D14" s="42">
        <v>68597</v>
      </c>
      <c r="E14" s="8">
        <v>-35462213</v>
      </c>
      <c r="F14" s="48">
        <f>SUM(C14:E14)</f>
        <v>49517940</v>
      </c>
    </row>
    <row r="15" spans="2:6" x14ac:dyDescent="0.2">
      <c r="B15" s="35"/>
      <c r="C15" s="35"/>
      <c r="D15" s="35"/>
      <c r="E15" s="35"/>
      <c r="F15" s="35"/>
    </row>
    <row r="16" spans="2:6" ht="51" x14ac:dyDescent="0.2">
      <c r="B16" s="18" t="s">
        <v>77</v>
      </c>
      <c r="C16" s="19"/>
      <c r="D16" s="19"/>
      <c r="E16" s="20"/>
      <c r="F16" s="39" t="s">
        <v>78</v>
      </c>
    </row>
    <row r="17" spans="2:6" ht="15" thickBot="1" x14ac:dyDescent="0.25">
      <c r="B17" s="18"/>
      <c r="C17" s="19"/>
      <c r="D17" s="19"/>
      <c r="E17" s="19"/>
      <c r="F17" s="26"/>
    </row>
    <row r="18" spans="2:6" x14ac:dyDescent="0.2">
      <c r="B18" s="18"/>
      <c r="C18" s="19"/>
      <c r="D18" s="19"/>
      <c r="E18" s="19"/>
      <c r="F18" s="20"/>
    </row>
    <row r="19" spans="2:6" x14ac:dyDescent="0.2">
      <c r="B19" s="18"/>
      <c r="C19" s="19"/>
      <c r="D19" s="19"/>
      <c r="E19" s="19"/>
      <c r="F19" s="40"/>
    </row>
    <row r="20" spans="2:6" ht="15" thickBot="1" x14ac:dyDescent="0.25">
      <c r="B20" s="18" t="s">
        <v>28</v>
      </c>
      <c r="C20" s="19"/>
      <c r="D20" s="19"/>
      <c r="E20" s="19"/>
      <c r="F20" s="21"/>
    </row>
    <row r="21" spans="2:6" x14ac:dyDescent="0.2">
      <c r="B21" s="18"/>
      <c r="C21" s="19"/>
      <c r="D21" s="19"/>
      <c r="E21" s="19"/>
      <c r="F21" s="20" t="s">
        <v>29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T.Yerbolatov</dc:creator>
  <cp:lastModifiedBy>T.Yerbolatov</cp:lastModifiedBy>
  <dcterms:created xsi:type="dcterms:W3CDTF">2020-11-06T04:43:29Z</dcterms:created>
  <dcterms:modified xsi:type="dcterms:W3CDTF">2023-05-12T05:36:31Z</dcterms:modified>
</cp:coreProperties>
</file>