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2120" windowHeight="8595" activeTab="2"/>
  </bookViews>
  <sheets>
    <sheet name="ф1" sheetId="1" r:id="rId1"/>
    <sheet name="ф2" sheetId="2" r:id="rId2"/>
    <sheet name="ф3" sheetId="3" r:id="rId3"/>
    <sheet name="ф4" sheetId="4" r:id="rId4"/>
  </sheets>
  <definedNames>
    <definedName name="_Toc419357854" localSheetId="0">'ф1'!$A$2</definedName>
    <definedName name="_Toc419357855" localSheetId="1">'ф2'!$A$2</definedName>
    <definedName name="_Toc419357856" localSheetId="1">'ф2'!$A$3</definedName>
    <definedName name="_Toc419357857" localSheetId="3">'ф4'!$A$3</definedName>
    <definedName name="_Toc419357858" localSheetId="2">'ф3'!$A$2</definedName>
  </definedNames>
  <calcPr fullCalcOnLoad="1"/>
</workbook>
</file>

<file path=xl/sharedStrings.xml><?xml version="1.0" encoding="utf-8"?>
<sst xmlns="http://schemas.openxmlformats.org/spreadsheetml/2006/main" count="220" uniqueCount="168">
  <si>
    <t>Запасы</t>
  </si>
  <si>
    <t>Прочие краткосрочные активы</t>
  </si>
  <si>
    <t>Итого краткосрочных активов</t>
  </si>
  <si>
    <t>II. Долгосрочные активы</t>
  </si>
  <si>
    <t>Инвестиционная недвижимость</t>
  </si>
  <si>
    <t>Основные средства</t>
  </si>
  <si>
    <t>Нематериальные активы</t>
  </si>
  <si>
    <t>Прочие долгосрочные активы</t>
  </si>
  <si>
    <t>Итого долгосрочных активов</t>
  </si>
  <si>
    <t>III. Краткосрочные обязательства</t>
  </si>
  <si>
    <t>Краткосрочные финансовые обязательства</t>
  </si>
  <si>
    <t>Обязательства по другим обязательным и добровольным платежам</t>
  </si>
  <si>
    <t>Прочие краткосрочные обязательства</t>
  </si>
  <si>
    <t>Итого краткосрочных обязательств</t>
  </si>
  <si>
    <t>IV. Долгосрочные обязательства</t>
  </si>
  <si>
    <t>Долгосрочные финансовые обязательства</t>
  </si>
  <si>
    <t>Отложенные налоговые обязательства</t>
  </si>
  <si>
    <t>V. Капитал</t>
  </si>
  <si>
    <t>Уставный капитал</t>
  </si>
  <si>
    <t>Резервы</t>
  </si>
  <si>
    <t>________________________</t>
  </si>
  <si>
    <t>Доходы от финансирования</t>
  </si>
  <si>
    <t>Прочие доходы</t>
  </si>
  <si>
    <t>Административные расходы</t>
  </si>
  <si>
    <t>Прочие расходы</t>
  </si>
  <si>
    <t>(прямой метод)</t>
  </si>
  <si>
    <t>в том числе:</t>
  </si>
  <si>
    <t>прочие поступления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</si>
  <si>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</si>
  <si>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</si>
  <si>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</si>
  <si>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</si>
  <si>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>корпоративный подоходный налог</t>
  </si>
  <si>
    <t>другие платежи в бюджет</t>
  </si>
  <si>
    <t>прочие выплаты</t>
  </si>
  <si>
    <t>1.Поступление денежных средств, всего</t>
  </si>
  <si>
    <t>реализация основных средств</t>
  </si>
  <si>
    <t>приобретение основных средств</t>
  </si>
  <si>
    <t>приобретение других долгосрочных активов</t>
  </si>
  <si>
    <t>получение займов</t>
  </si>
  <si>
    <t>погашение займов</t>
  </si>
  <si>
    <t>выплата дивидендов</t>
  </si>
  <si>
    <t>Итого: Увеличение +/- уменьшение  денежных средств</t>
  </si>
  <si>
    <t>Денежные средства и их эквиваленты  на начало отчетного периода</t>
  </si>
  <si>
    <t>Денежные средства и их эквиваленты  на конец отчетного периода</t>
  </si>
  <si>
    <t>Капитал материнской организации</t>
  </si>
  <si>
    <t>Итого капитал</t>
  </si>
  <si>
    <t>Всего</t>
  </si>
  <si>
    <t>Дивиденды</t>
  </si>
  <si>
    <t>Перенос на нераспределенную прибыль</t>
  </si>
  <si>
    <t xml:space="preserve">Прибыль (убыток) до налогообложения </t>
  </si>
  <si>
    <t xml:space="preserve">Валовая прибыль </t>
  </si>
  <si>
    <t xml:space="preserve">Баланс </t>
  </si>
  <si>
    <t xml:space="preserve">3.Чистая сумма денежных средств от инвестиционной деятельности </t>
  </si>
  <si>
    <t>Совокупный доход за период</t>
  </si>
  <si>
    <t>Расходы на финансирование</t>
  </si>
  <si>
    <t>-</t>
  </si>
  <si>
    <t>Гудвил</t>
  </si>
  <si>
    <t>АО «AMF Group»</t>
  </si>
  <si>
    <t>I. Краткосрочные активы</t>
  </si>
  <si>
    <t>Денежные средства</t>
  </si>
  <si>
    <t>Краткосрочная дебиторская задолженность</t>
  </si>
  <si>
    <t>Текущий налог на прибыль</t>
  </si>
  <si>
    <t>Долгосрочные финансовые инвестиции</t>
  </si>
  <si>
    <t>Долгосрочная дебиторская задолженность</t>
  </si>
  <si>
    <t>Текущие обязательства по налогу на прибыль</t>
  </si>
  <si>
    <t>Краткосрочные оценочные обязательства</t>
  </si>
  <si>
    <t>Резерв по ликвидации скважин</t>
  </si>
  <si>
    <t>Итого долгосрочных обязательств</t>
  </si>
  <si>
    <t>Доля неконтролирующих акционеров</t>
  </si>
  <si>
    <t>_______________________________</t>
  </si>
  <si>
    <t>Кубейсинова Б.Т.</t>
  </si>
  <si>
    <t>Генеральный директор</t>
  </si>
  <si>
    <t>Главный бухгалтер</t>
  </si>
  <si>
    <t>ПРОЧЕМ СОВОКУПНОМ ДОХОДЕ</t>
  </si>
  <si>
    <t>Себестоимость реализованной продукции и оказанных услуг</t>
  </si>
  <si>
    <t>Расходы по  подоходному налогу</t>
  </si>
  <si>
    <t xml:space="preserve">Чистая прибыль (убыток) </t>
  </si>
  <si>
    <t>относящаяся к:</t>
  </si>
  <si>
    <t xml:space="preserve">   Акционерам АО «AMF Group»</t>
  </si>
  <si>
    <t xml:space="preserve">   Доля неконтролирующих акционеров</t>
  </si>
  <si>
    <t>Прочий cовокупный доход</t>
  </si>
  <si>
    <t>Прочий совокупный доход, подлежащий переклассификации в состав прибыли или убытка в последующих периодах:</t>
  </si>
  <si>
    <t>Чистый прочий совокупный доход, подлежащий переклассификации в состав прибыли или убытка в последующих периодах</t>
  </si>
  <si>
    <t>Прочий совокупный доход, не подлежащий переклассификации в состав прибыли или убытка в последующих периодах:</t>
  </si>
  <si>
    <t>Отложенный налог на прибыль, связанный с переоценкой основных средств</t>
  </si>
  <si>
    <t>Чистый прочий совокупный доход, не подлежащий переклассификации в состав прибыли или убытка в последующих периодах</t>
  </si>
  <si>
    <t>Итого прочий совокупный доход за период</t>
  </si>
  <si>
    <t>Итого совокупный доход за период</t>
  </si>
  <si>
    <t>относящийся к:</t>
  </si>
  <si>
    <t>  </t>
  </si>
  <si>
    <t>Нераспределенная прибыль</t>
  </si>
  <si>
    <t>I. Движение денежных средств от операционной деятельности</t>
  </si>
  <si>
    <t>полученные вознаграждения </t>
  </si>
  <si>
    <t>2.Выбытие денежных средств, всего</t>
  </si>
  <si>
    <t>3.Чистая сумма денежных средств от операционной деятельности</t>
  </si>
  <si>
    <t>II. Движение денежных средств от инвестиционной деятельности</t>
  </si>
  <si>
    <t>погашение займов, предоставленных другим организациям</t>
  </si>
  <si>
    <t>III. Движение денежных средств от финансовой деятельности</t>
  </si>
  <si>
    <t xml:space="preserve">3.Чистая сумма денежных средств от финансовой деятельности </t>
  </si>
  <si>
    <t>От имени Руководства АО «AMF Group»:</t>
  </si>
  <si>
    <t>__________________________</t>
  </si>
  <si>
    <t>Расходы по реализации</t>
  </si>
  <si>
    <t>____________________</t>
  </si>
  <si>
    <t>Доля меньшинства</t>
  </si>
  <si>
    <t>Резервы переоценки основных средств</t>
  </si>
  <si>
    <t>авансы полученные</t>
  </si>
  <si>
    <t>Выкуп собственных долевых инструментов (акций)</t>
  </si>
  <si>
    <t>приобретение финансовых активов</t>
  </si>
  <si>
    <t>Выкупленные собственные акции</t>
  </si>
  <si>
    <t xml:space="preserve">Нераспределенная прибыль </t>
  </si>
  <si>
    <t xml:space="preserve">Итого капитал, причитающийся акционерам Группы </t>
  </si>
  <si>
    <t>пополнение депозита</t>
  </si>
  <si>
    <t>эмиссия акций и других ценных бумаг</t>
  </si>
  <si>
    <t>эмиссионный доход</t>
  </si>
  <si>
    <t>Эмиссионный доход</t>
  </si>
  <si>
    <t xml:space="preserve"> (в тысячах тенге)</t>
  </si>
  <si>
    <t>выбытие денежных средств дочерней организации</t>
  </si>
  <si>
    <t xml:space="preserve">Краткосрочная кредиторская задолженность </t>
  </si>
  <si>
    <t>Прибыль на акцию (в тенге)</t>
  </si>
  <si>
    <t>примечания</t>
  </si>
  <si>
    <t>Доход от реализации продукции и оказанных услуг</t>
  </si>
  <si>
    <t>Умбетова А.Р.</t>
  </si>
  <si>
    <t>размещение собственных выкупленных акций</t>
  </si>
  <si>
    <t>прочие</t>
  </si>
  <si>
    <t>выкупленные собственные акции</t>
  </si>
  <si>
    <t>погашение основного долга по финансовой аренде</t>
  </si>
  <si>
    <t xml:space="preserve">предоставление займов </t>
  </si>
  <si>
    <t>закрытие депозита</t>
  </si>
  <si>
    <t>Краткосрочные финансовые инвестиции</t>
  </si>
  <si>
    <t>Прибыль /убыток от переоценки финансовых активов, оцениваемых по справедливой стоимости через прочий совокупной доход</t>
  </si>
  <si>
    <t>Сальдо на 1 января 2019 года</t>
  </si>
  <si>
    <t>реализация товаров  , услуг</t>
  </si>
  <si>
    <t>4.Влияние обменных курсов валют</t>
  </si>
  <si>
    <t>5.Влияние оценочного резерва под ожидаемые кредитные убытки</t>
  </si>
  <si>
    <t>Балансовая стоимость простой акции (в тенге)</t>
  </si>
  <si>
    <t>Балансовая стоимость привилегированной акции (в тенге)</t>
  </si>
  <si>
    <t xml:space="preserve"> КОНСОЛИДИРОВАННЫЙ ОТЧЕТ О ФИНАНСОВОМ ПОЛОЖЕНИИ</t>
  </si>
  <si>
    <t xml:space="preserve"> КОНСОЛИДИРОВАННЫЙ ОТЧЕТ О ПРИБЫЛИ ИЛИ УБЫТКЕ И </t>
  </si>
  <si>
    <t xml:space="preserve"> КОНСОЛИДИРОВАННЫЙ ОТЧЕТ О ДВИЖЕНИИ ДЕНЕЖНЫХ СРЕДСТВ</t>
  </si>
  <si>
    <t xml:space="preserve"> КОНСОЛИДИРОВАННЫЙ ОТЧЕТ ОБ ИЗМЕНЕНИЯХ В КАПИТАЛЕ</t>
  </si>
  <si>
    <t>субсидии</t>
  </si>
  <si>
    <t>погашение ценных бумаг, оцениваемые по справедливой стоимости</t>
  </si>
  <si>
    <t>погашение ценных бумаг, предназначенных для торговли</t>
  </si>
  <si>
    <t>реализация доли участия в дочерней организации</t>
  </si>
  <si>
    <t>Активы по разведке и оценке</t>
  </si>
  <si>
    <t>Изменение в оценках резерва по ликвидации скважин и восстановлению месторождения за вычетом налога</t>
  </si>
  <si>
    <t>Резервы переоценки финансовых активов, оцениваемых по справедливой стоимости через прочий совокупный доход</t>
  </si>
  <si>
    <t>Активы в форме права пользования</t>
  </si>
  <si>
    <t>Резерв на переоценку финансовых активов предназначенных для продажи</t>
  </si>
  <si>
    <t>Доходы (расходы) по курсовой разнице</t>
  </si>
  <si>
    <t>корректировка стоимости неконтролирующей доли</t>
  </si>
  <si>
    <t>за период, закончившийся 30 сентября 2020 года</t>
  </si>
  <si>
    <t>30 сентября  2020 года</t>
  </si>
  <si>
    <t>За период с 1 января по 30 сентября  2020 года</t>
  </si>
  <si>
    <t>За период с 1 января по 30 сентября  2019 года</t>
  </si>
  <si>
    <t>За период с 1 июля по 30 сентября  2020 года</t>
  </si>
  <si>
    <t>За период с 1 июля по 30 сентября 2019 года</t>
  </si>
  <si>
    <t>Доход (убыток) от переоценки сельскохозяйственной продукции</t>
  </si>
  <si>
    <t>За период с 1 января по 30 сентября 2019 года</t>
  </si>
  <si>
    <t>Сальдо на 30 сентября 2020 года</t>
  </si>
  <si>
    <t xml:space="preserve">Сальдо на 30сентября 2019 года </t>
  </si>
  <si>
    <t>Взнос неконтролирующей доли</t>
  </si>
  <si>
    <t>пополнение уставного капитала от неконтролирующей доли</t>
  </si>
  <si>
    <t>Чистая прибыль от продолжающей деятельности</t>
  </si>
  <si>
    <t>Прибыль (убыток) от прекращенной деятельности</t>
  </si>
  <si>
    <t>31 декабря  2019 года (пересчитано)</t>
  </si>
  <si>
    <t>Сальдо на 1 января 2020 года (пересчитано)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</si>
</sst>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"/>
    <numFmt numFmtId="175" formatCode="[$-FC19]d\ mmmm\ yyyy\ &quot;г.&quot;"/>
    <numFmt numFmtId="176" formatCode="#,##0_ ;\-#,##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E+00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ahoma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b/>
      <sz val="9.5"/>
      <name val="Times New Roman"/>
      <family val="1"/>
    </font>
    <font>
      <sz val="9"/>
      <name val="Times New Roman"/>
      <family val="1"/>
    </font>
    <font>
      <sz val="9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9.5"/>
      <color indexed="8"/>
      <name val="Times New Roman"/>
      <family val="1"/>
    </font>
    <font>
      <b/>
      <i/>
      <sz val="9.5"/>
      <color indexed="8"/>
      <name val="Times New Roman"/>
      <family val="1"/>
    </font>
    <font>
      <sz val="9.5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9.5"/>
      <color rgb="FF000000"/>
      <name val="Times New Roman"/>
      <family val="1"/>
    </font>
    <font>
      <b/>
      <i/>
      <sz val="9.5"/>
      <color rgb="FF000000"/>
      <name val="Times New Roman"/>
      <family val="1"/>
    </font>
    <font>
      <sz val="9.5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justify"/>
    </xf>
    <xf numFmtId="0" fontId="8" fillId="0" borderId="0" xfId="0" applyFont="1" applyAlignment="1">
      <alignment/>
    </xf>
    <xf numFmtId="0" fontId="9" fillId="0" borderId="0" xfId="0" applyFont="1" applyAlignment="1">
      <alignment wrapText="1"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0" fillId="0" borderId="0" xfId="0" applyFont="1" applyAlignment="1">
      <alignment/>
    </xf>
    <xf numFmtId="0" fontId="57" fillId="0" borderId="0" xfId="0" applyFont="1" applyAlignment="1">
      <alignment horizontal="right"/>
    </xf>
    <xf numFmtId="0" fontId="9" fillId="0" borderId="0" xfId="0" applyFont="1" applyAlignment="1">
      <alignment/>
    </xf>
    <xf numFmtId="0" fontId="58" fillId="0" borderId="0" xfId="0" applyFont="1" applyAlignment="1">
      <alignment horizontal="center" vertical="top" wrapText="1"/>
    </xf>
    <xf numFmtId="0" fontId="59" fillId="0" borderId="0" xfId="0" applyFont="1" applyAlignment="1">
      <alignment vertical="top" wrapText="1"/>
    </xf>
    <xf numFmtId="0" fontId="60" fillId="0" borderId="0" xfId="0" applyFont="1" applyAlignment="1">
      <alignment vertical="top" wrapText="1"/>
    </xf>
    <xf numFmtId="0" fontId="60" fillId="0" borderId="0" xfId="0" applyFont="1" applyAlignment="1">
      <alignment horizontal="center" vertical="top" wrapText="1"/>
    </xf>
    <xf numFmtId="3" fontId="60" fillId="0" borderId="0" xfId="0" applyNumberFormat="1" applyFont="1" applyAlignment="1">
      <alignment horizontal="right" wrapText="1"/>
    </xf>
    <xf numFmtId="0" fontId="9" fillId="0" borderId="0" xfId="0" applyFont="1" applyAlignment="1">
      <alignment vertical="top" wrapText="1"/>
    </xf>
    <xf numFmtId="0" fontId="58" fillId="0" borderId="0" xfId="0" applyFont="1" applyAlignment="1">
      <alignment horizontal="right" wrapText="1"/>
    </xf>
    <xf numFmtId="0" fontId="59" fillId="0" borderId="0" xfId="0" applyFont="1" applyAlignment="1">
      <alignment horizontal="center" vertical="top" wrapText="1"/>
    </xf>
    <xf numFmtId="0" fontId="60" fillId="0" borderId="0" xfId="0" applyFont="1" applyAlignment="1">
      <alignment horizontal="center" wrapText="1"/>
    </xf>
    <xf numFmtId="3" fontId="58" fillId="0" borderId="0" xfId="0" applyNumberFormat="1" applyFont="1" applyAlignment="1">
      <alignment horizontal="right" wrapText="1"/>
    </xf>
    <xf numFmtId="0" fontId="60" fillId="0" borderId="0" xfId="0" applyFont="1" applyAlignment="1">
      <alignment wrapText="1"/>
    </xf>
    <xf numFmtId="0" fontId="58" fillId="0" borderId="0" xfId="0" applyFont="1" applyAlignment="1">
      <alignment wrapText="1"/>
    </xf>
    <xf numFmtId="0" fontId="8" fillId="0" borderId="0" xfId="0" applyFont="1" applyAlignment="1">
      <alignment horizontal="justify"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61" fillId="0" borderId="0" xfId="0" applyFont="1" applyAlignment="1">
      <alignment horizontal="center" wrapText="1"/>
    </xf>
    <xf numFmtId="0" fontId="62" fillId="0" borderId="0" xfId="0" applyFont="1" applyAlignment="1">
      <alignment vertical="top" wrapText="1"/>
    </xf>
    <xf numFmtId="0" fontId="62" fillId="0" borderId="0" xfId="0" applyFont="1" applyAlignment="1">
      <alignment horizontal="center" wrapText="1"/>
    </xf>
    <xf numFmtId="0" fontId="62" fillId="0" borderId="0" xfId="0" applyFont="1" applyAlignment="1">
      <alignment horizontal="right" wrapText="1"/>
    </xf>
    <xf numFmtId="3" fontId="62" fillId="0" borderId="0" xfId="0" applyNumberFormat="1" applyFont="1" applyAlignment="1">
      <alignment horizontal="right" wrapText="1"/>
    </xf>
    <xf numFmtId="0" fontId="61" fillId="0" borderId="0" xfId="0" applyFont="1" applyAlignment="1">
      <alignment vertical="top" wrapText="1"/>
    </xf>
    <xf numFmtId="3" fontId="61" fillId="0" borderId="0" xfId="0" applyNumberFormat="1" applyFont="1" applyAlignment="1">
      <alignment horizontal="right" wrapText="1"/>
    </xf>
    <xf numFmtId="0" fontId="62" fillId="0" borderId="0" xfId="0" applyFont="1" applyAlignment="1">
      <alignment wrapText="1"/>
    </xf>
    <xf numFmtId="0" fontId="61" fillId="0" borderId="0" xfId="0" applyFont="1" applyAlignment="1">
      <alignment horizontal="justify" vertical="top" wrapText="1"/>
    </xf>
    <xf numFmtId="0" fontId="62" fillId="0" borderId="0" xfId="0" applyFont="1" applyAlignment="1">
      <alignment horizontal="center" vertical="top" wrapText="1"/>
    </xf>
    <xf numFmtId="0" fontId="11" fillId="0" borderId="0" xfId="0" applyFont="1" applyAlignment="1">
      <alignment horizontal="justify" vertical="top" wrapText="1"/>
    </xf>
    <xf numFmtId="0" fontId="62" fillId="0" borderId="0" xfId="0" applyFont="1" applyAlignment="1">
      <alignment horizontal="justify" vertical="top" wrapText="1"/>
    </xf>
    <xf numFmtId="0" fontId="61" fillId="0" borderId="0" xfId="0" applyFont="1" applyAlignment="1">
      <alignment horizontal="center" vertical="top" wrapText="1"/>
    </xf>
    <xf numFmtId="3" fontId="62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right"/>
    </xf>
    <xf numFmtId="0" fontId="58" fillId="0" borderId="0" xfId="0" applyFont="1" applyAlignment="1">
      <alignment/>
    </xf>
    <xf numFmtId="0" fontId="58" fillId="0" borderId="0" xfId="0" applyFont="1" applyAlignment="1">
      <alignment horizontal="right"/>
    </xf>
    <xf numFmtId="0" fontId="60" fillId="0" borderId="0" xfId="0" applyFont="1" applyAlignment="1">
      <alignment/>
    </xf>
    <xf numFmtId="3" fontId="60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 vertical="top"/>
    </xf>
    <xf numFmtId="3" fontId="58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3" fontId="10" fillId="0" borderId="0" xfId="0" applyNumberFormat="1" applyFont="1" applyAlignment="1">
      <alignment horizontal="right"/>
    </xf>
    <xf numFmtId="3" fontId="9" fillId="0" borderId="0" xfId="0" applyNumberFormat="1" applyFont="1" applyAlignment="1">
      <alignment/>
    </xf>
    <xf numFmtId="0" fontId="3" fillId="0" borderId="0" xfId="0" applyFont="1" applyAlignment="1">
      <alignment vertical="top" wrapText="1"/>
    </xf>
    <xf numFmtId="0" fontId="6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3" fontId="60" fillId="0" borderId="0" xfId="0" applyNumberFormat="1" applyFont="1" applyFill="1" applyAlignment="1">
      <alignment horizontal="right"/>
    </xf>
    <xf numFmtId="0" fontId="63" fillId="0" borderId="0" xfId="0" applyFont="1" applyAlignment="1">
      <alignment wrapText="1"/>
    </xf>
    <xf numFmtId="0" fontId="57" fillId="0" borderId="0" xfId="0" applyFont="1" applyAlignment="1">
      <alignment wrapText="1"/>
    </xf>
    <xf numFmtId="0" fontId="57" fillId="0" borderId="0" xfId="0" applyFont="1" applyAlignment="1">
      <alignment vertical="top" wrapText="1"/>
    </xf>
    <xf numFmtId="3" fontId="61" fillId="0" borderId="0" xfId="0" applyNumberFormat="1" applyFont="1" applyAlignment="1">
      <alignment horizontal="right" vertical="top" wrapText="1"/>
    </xf>
    <xf numFmtId="3" fontId="3" fillId="0" borderId="0" xfId="0" applyNumberFormat="1" applyFont="1" applyFill="1" applyAlignment="1">
      <alignment horizontal="right" vertical="top"/>
    </xf>
    <xf numFmtId="0" fontId="58" fillId="0" borderId="0" xfId="0" applyFont="1" applyFill="1" applyAlignment="1">
      <alignment horizontal="center" wrapText="1"/>
    </xf>
    <xf numFmtId="0" fontId="59" fillId="0" borderId="0" xfId="0" applyFont="1" applyAlignment="1">
      <alignment wrapText="1"/>
    </xf>
    <xf numFmtId="3" fontId="0" fillId="0" borderId="0" xfId="0" applyNumberFormat="1" applyAlignment="1">
      <alignment/>
    </xf>
    <xf numFmtId="0" fontId="58" fillId="0" borderId="0" xfId="0" applyFont="1" applyFill="1" applyAlignment="1">
      <alignment horizontal="center" vertical="top" wrapText="1"/>
    </xf>
    <xf numFmtId="0" fontId="63" fillId="0" borderId="0" xfId="0" applyFont="1" applyFill="1" applyAlignment="1">
      <alignment/>
    </xf>
    <xf numFmtId="3" fontId="63" fillId="0" borderId="0" xfId="0" applyNumberFormat="1" applyFont="1" applyFill="1" applyAlignment="1">
      <alignment horizontal="right"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 horizontal="right"/>
    </xf>
    <xf numFmtId="3" fontId="57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/>
    </xf>
    <xf numFmtId="3" fontId="60" fillId="0" borderId="0" xfId="0" applyNumberFormat="1" applyFont="1" applyFill="1" applyAlignment="1">
      <alignment horizontal="right" wrapText="1"/>
    </xf>
    <xf numFmtId="3" fontId="58" fillId="0" borderId="0" xfId="0" applyNumberFormat="1" applyFont="1" applyFill="1" applyAlignment="1">
      <alignment horizontal="right" wrapText="1"/>
    </xf>
    <xf numFmtId="0" fontId="57" fillId="0" borderId="0" xfId="0" applyFont="1" applyFill="1" applyAlignment="1">
      <alignment wrapText="1"/>
    </xf>
    <xf numFmtId="0" fontId="6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62" fillId="0" borderId="0" xfId="0" applyNumberFormat="1" applyFont="1" applyFill="1" applyAlignment="1">
      <alignment horizontal="right" wrapText="1"/>
    </xf>
    <xf numFmtId="3" fontId="60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left"/>
    </xf>
    <xf numFmtId="3" fontId="62" fillId="0" borderId="0" xfId="0" applyNumberFormat="1" applyFont="1" applyFill="1" applyAlignment="1">
      <alignment horizontal="right" vertical="top" wrapText="1"/>
    </xf>
    <xf numFmtId="4" fontId="58" fillId="0" borderId="0" xfId="0" applyNumberFormat="1" applyFont="1" applyAlignment="1">
      <alignment horizontal="right" wrapText="1"/>
    </xf>
    <xf numFmtId="0" fontId="11" fillId="0" borderId="0" xfId="0" applyFont="1" applyAlignment="1">
      <alignment wrapText="1"/>
    </xf>
    <xf numFmtId="3" fontId="58" fillId="0" borderId="0" xfId="0" applyNumberFormat="1" applyFont="1" applyFill="1" applyAlignment="1">
      <alignment horizontal="right"/>
    </xf>
    <xf numFmtId="3" fontId="9" fillId="0" borderId="0" xfId="0" applyNumberFormat="1" applyFont="1" applyFill="1" applyAlignment="1">
      <alignment/>
    </xf>
    <xf numFmtId="3" fontId="62" fillId="0" borderId="0" xfId="0" applyNumberFormat="1" applyFont="1" applyAlignment="1">
      <alignment horizontal="center" wrapText="1"/>
    </xf>
    <xf numFmtId="3" fontId="61" fillId="0" borderId="0" xfId="0" applyNumberFormat="1" applyFont="1" applyAlignment="1">
      <alignment horizontal="center" wrapText="1"/>
    </xf>
    <xf numFmtId="3" fontId="62" fillId="0" borderId="0" xfId="0" applyNumberFormat="1" applyFont="1" applyAlignment="1">
      <alignment horizontal="center" vertical="top" wrapText="1"/>
    </xf>
    <xf numFmtId="3" fontId="61" fillId="0" borderId="0" xfId="0" applyNumberFormat="1" applyFont="1" applyAlignment="1">
      <alignment horizontal="center" vertical="top" wrapText="1"/>
    </xf>
    <xf numFmtId="4" fontId="61" fillId="0" borderId="0" xfId="0" applyNumberFormat="1" applyFont="1" applyFill="1" applyAlignment="1">
      <alignment horizontal="center" wrapText="1"/>
    </xf>
    <xf numFmtId="3" fontId="62" fillId="0" borderId="0" xfId="0" applyNumberFormat="1" applyFont="1" applyFill="1" applyAlignment="1">
      <alignment horizontal="center" vertical="top" wrapText="1"/>
    </xf>
    <xf numFmtId="4" fontId="61" fillId="0" borderId="0" xfId="0" applyNumberFormat="1" applyFont="1" applyFill="1" applyAlignment="1">
      <alignment horizontal="right" wrapText="1"/>
    </xf>
    <xf numFmtId="4" fontId="58" fillId="0" borderId="0" xfId="0" applyNumberFormat="1" applyFont="1" applyFill="1" applyAlignment="1">
      <alignment horizontal="right" wrapText="1"/>
    </xf>
    <xf numFmtId="3" fontId="62" fillId="0" borderId="0" xfId="0" applyNumberFormat="1" applyFont="1" applyFill="1" applyAlignment="1">
      <alignment horizontal="center" wrapText="1"/>
    </xf>
    <xf numFmtId="3" fontId="61" fillId="0" borderId="0" xfId="0" applyNumberFormat="1" applyFont="1" applyFill="1" applyAlignment="1">
      <alignment horizontal="center" wrapText="1"/>
    </xf>
    <xf numFmtId="3" fontId="61" fillId="0" borderId="0" xfId="0" applyNumberFormat="1" applyFont="1" applyFill="1" applyAlignment="1">
      <alignment horizontal="right" wrapText="1"/>
    </xf>
    <xf numFmtId="3" fontId="61" fillId="0" borderId="0" xfId="0" applyNumberFormat="1" applyFont="1" applyFill="1" applyAlignment="1">
      <alignment horizontal="center" vertical="top" wrapText="1"/>
    </xf>
    <xf numFmtId="3" fontId="61" fillId="0" borderId="0" xfId="0" applyNumberFormat="1" applyFont="1" applyFill="1" applyAlignment="1">
      <alignment horizontal="right" vertical="top" wrapText="1"/>
    </xf>
    <xf numFmtId="0" fontId="4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3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63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63" fillId="0" borderId="0" xfId="0" applyFont="1" applyFill="1" applyAlignment="1">
      <alignment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yperlink_PBC for 31 December 1999 audit NAT" xfId="33"/>
    <cellStyle name="Normal_2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C50" sqref="C50"/>
    </sheetView>
  </sheetViews>
  <sheetFormatPr defaultColWidth="9.140625" defaultRowHeight="12.75"/>
  <cols>
    <col min="1" max="1" width="47.140625" style="0" customWidth="1"/>
    <col min="2" max="2" width="13.00390625" style="0" customWidth="1"/>
    <col min="3" max="3" width="13.8515625" style="0" customWidth="1"/>
    <col min="4" max="4" width="14.8515625" style="0" customWidth="1"/>
  </cols>
  <sheetData>
    <row r="1" spans="1:4" ht="12.75">
      <c r="A1" s="6" t="s">
        <v>58</v>
      </c>
      <c r="B1" s="7"/>
      <c r="C1" s="7"/>
      <c r="D1" s="7"/>
    </row>
    <row r="2" spans="1:4" ht="12.75">
      <c r="A2" s="96" t="s">
        <v>137</v>
      </c>
      <c r="B2" s="96"/>
      <c r="C2" s="96"/>
      <c r="D2" s="96"/>
    </row>
    <row r="3" spans="1:4" ht="12.75">
      <c r="A3" s="96" t="s">
        <v>152</v>
      </c>
      <c r="B3" s="96"/>
      <c r="C3" s="96"/>
      <c r="D3" s="96"/>
    </row>
    <row r="4" spans="2:4" ht="12.75">
      <c r="B4" s="23"/>
      <c r="C4" s="23"/>
      <c r="D4" s="8" t="s">
        <v>116</v>
      </c>
    </row>
    <row r="5" spans="1:4" ht="38.25">
      <c r="A5" s="4"/>
      <c r="B5" s="25" t="s">
        <v>120</v>
      </c>
      <c r="C5" s="62" t="s">
        <v>153</v>
      </c>
      <c r="D5" s="62" t="s">
        <v>166</v>
      </c>
    </row>
    <row r="6" spans="1:4" ht="13.5">
      <c r="A6" s="60" t="s">
        <v>59</v>
      </c>
      <c r="B6" s="11"/>
      <c r="C6" s="12"/>
      <c r="D6" s="12"/>
    </row>
    <row r="7" spans="1:4" ht="12.75">
      <c r="A7" s="20" t="s">
        <v>60</v>
      </c>
      <c r="B7" s="13">
        <v>5</v>
      </c>
      <c r="C7" s="14">
        <v>1276464</v>
      </c>
      <c r="D7" s="14">
        <v>881151</v>
      </c>
    </row>
    <row r="8" spans="1:4" ht="15" customHeight="1">
      <c r="A8" s="20" t="s">
        <v>129</v>
      </c>
      <c r="B8" s="13">
        <v>6</v>
      </c>
      <c r="C8" s="76">
        <v>3553696</v>
      </c>
      <c r="D8" s="76">
        <v>3372879</v>
      </c>
    </row>
    <row r="9" spans="1:4" ht="12.75">
      <c r="A9" s="20" t="s">
        <v>61</v>
      </c>
      <c r="B9" s="13">
        <v>7</v>
      </c>
      <c r="C9" s="14">
        <v>2063021</v>
      </c>
      <c r="D9" s="14">
        <v>1401732</v>
      </c>
    </row>
    <row r="10" spans="1:4" ht="12.75">
      <c r="A10" s="20" t="s">
        <v>0</v>
      </c>
      <c r="B10" s="13">
        <v>8</v>
      </c>
      <c r="C10" s="14">
        <v>1456835</v>
      </c>
      <c r="D10" s="14">
        <v>774279</v>
      </c>
    </row>
    <row r="11" spans="1:4" ht="12.75">
      <c r="A11" s="20" t="s">
        <v>62</v>
      </c>
      <c r="B11" s="13"/>
      <c r="C11" s="14">
        <v>40747</v>
      </c>
      <c r="D11" s="14">
        <v>209096</v>
      </c>
    </row>
    <row r="12" spans="1:4" ht="12.75">
      <c r="A12" s="20" t="s">
        <v>1</v>
      </c>
      <c r="B12" s="13">
        <v>9</v>
      </c>
      <c r="C12" s="14">
        <v>679537</v>
      </c>
      <c r="D12" s="14">
        <v>494910</v>
      </c>
    </row>
    <row r="13" spans="1:4" ht="15">
      <c r="A13" s="21" t="s">
        <v>2</v>
      </c>
      <c r="B13" s="15"/>
      <c r="C13" s="19">
        <f>SUM(C7:C12)</f>
        <v>9070300</v>
      </c>
      <c r="D13" s="70">
        <f>SUM(D7:D12)</f>
        <v>7134047</v>
      </c>
    </row>
    <row r="14" spans="1:4" ht="15">
      <c r="A14" s="60" t="s">
        <v>3</v>
      </c>
      <c r="B14" s="15"/>
      <c r="C14" s="14"/>
      <c r="D14" s="69"/>
    </row>
    <row r="15" spans="1:4" ht="12.75">
      <c r="A15" s="20" t="s">
        <v>63</v>
      </c>
      <c r="B15" s="13">
        <v>10</v>
      </c>
      <c r="C15" s="14">
        <v>302045</v>
      </c>
      <c r="D15" s="14">
        <v>308040</v>
      </c>
    </row>
    <row r="16" spans="1:4" ht="12.75">
      <c r="A16" s="20" t="s">
        <v>64</v>
      </c>
      <c r="B16" s="13"/>
      <c r="C16" s="14">
        <v>67</v>
      </c>
      <c r="D16" s="14">
        <v>61</v>
      </c>
    </row>
    <row r="17" spans="1:4" ht="12.75">
      <c r="A17" s="20" t="s">
        <v>4</v>
      </c>
      <c r="B17" s="13">
        <v>11</v>
      </c>
      <c r="C17" s="14">
        <v>552106</v>
      </c>
      <c r="D17" s="14">
        <v>535277</v>
      </c>
    </row>
    <row r="18" spans="1:4" ht="12.75">
      <c r="A18" s="20" t="s">
        <v>148</v>
      </c>
      <c r="B18" s="13">
        <v>12</v>
      </c>
      <c r="C18" s="14">
        <v>83206</v>
      </c>
      <c r="D18" s="14">
        <v>133129</v>
      </c>
    </row>
    <row r="19" spans="1:4" ht="12.75">
      <c r="A19" s="20" t="s">
        <v>5</v>
      </c>
      <c r="B19" s="18">
        <v>13</v>
      </c>
      <c r="C19" s="14">
        <v>16181637</v>
      </c>
      <c r="D19" s="14">
        <v>16369219</v>
      </c>
    </row>
    <row r="20" spans="1:4" ht="12.75">
      <c r="A20" s="20" t="s">
        <v>6</v>
      </c>
      <c r="B20" s="13">
        <v>14</v>
      </c>
      <c r="C20" s="14">
        <v>131042</v>
      </c>
      <c r="D20" s="14">
        <v>136665</v>
      </c>
    </row>
    <row r="21" spans="1:4" ht="12.75">
      <c r="A21" s="20" t="s">
        <v>57</v>
      </c>
      <c r="B21" s="13">
        <v>15</v>
      </c>
      <c r="C21" s="14">
        <v>329</v>
      </c>
      <c r="D21" s="14">
        <v>429</v>
      </c>
    </row>
    <row r="22" spans="1:4" ht="12.75">
      <c r="A22" s="20" t="s">
        <v>145</v>
      </c>
      <c r="B22" s="18">
        <v>16</v>
      </c>
      <c r="C22" s="14">
        <v>271673</v>
      </c>
      <c r="D22" s="14">
        <v>261567</v>
      </c>
    </row>
    <row r="23" spans="1:4" ht="12.75">
      <c r="A23" s="20" t="s">
        <v>7</v>
      </c>
      <c r="B23" s="13">
        <v>17</v>
      </c>
      <c r="C23" s="14">
        <v>966493</v>
      </c>
      <c r="D23" s="14">
        <v>1868434</v>
      </c>
    </row>
    <row r="24" spans="1:4" ht="13.5">
      <c r="A24" s="60" t="s">
        <v>8</v>
      </c>
      <c r="B24" s="17"/>
      <c r="C24" s="19">
        <f>SUM(C15:C23)</f>
        <v>18488598</v>
      </c>
      <c r="D24" s="70">
        <f>SUM(D15:D23)</f>
        <v>19612821</v>
      </c>
    </row>
    <row r="25" spans="1:4" ht="12.75">
      <c r="A25" s="21" t="s">
        <v>52</v>
      </c>
      <c r="B25" s="10"/>
      <c r="C25" s="19">
        <f>C13+C24</f>
        <v>27558898</v>
      </c>
      <c r="D25" s="70">
        <f>D13+D24</f>
        <v>26746868</v>
      </c>
    </row>
    <row r="26" spans="1:4" ht="13.5">
      <c r="A26" s="60" t="s">
        <v>9</v>
      </c>
      <c r="B26" s="17"/>
      <c r="C26" s="14"/>
      <c r="D26" s="69"/>
    </row>
    <row r="27" spans="1:4" ht="12.75">
      <c r="A27" s="20" t="s">
        <v>10</v>
      </c>
      <c r="B27" s="18">
        <v>18</v>
      </c>
      <c r="C27" s="14">
        <v>2239895</v>
      </c>
      <c r="D27" s="14">
        <v>2787003</v>
      </c>
    </row>
    <row r="28" spans="1:4" ht="12.75">
      <c r="A28" s="20" t="s">
        <v>65</v>
      </c>
      <c r="B28" s="18"/>
      <c r="C28" s="14"/>
      <c r="D28" s="14">
        <v>1910</v>
      </c>
    </row>
    <row r="29" spans="1:4" ht="25.5">
      <c r="A29" s="20" t="s">
        <v>11</v>
      </c>
      <c r="B29" s="18">
        <v>19</v>
      </c>
      <c r="C29" s="14">
        <v>14024</v>
      </c>
      <c r="D29" s="14">
        <v>13802</v>
      </c>
    </row>
    <row r="30" spans="1:4" ht="12.75">
      <c r="A30" s="20" t="s">
        <v>118</v>
      </c>
      <c r="B30" s="18">
        <v>20</v>
      </c>
      <c r="C30" s="14">
        <v>404175</v>
      </c>
      <c r="D30" s="14">
        <v>324814</v>
      </c>
    </row>
    <row r="31" spans="1:4" ht="12.75">
      <c r="A31" s="20" t="s">
        <v>66</v>
      </c>
      <c r="B31" s="18">
        <v>21</v>
      </c>
      <c r="C31" s="14">
        <v>93290</v>
      </c>
      <c r="D31" s="14">
        <v>80727</v>
      </c>
    </row>
    <row r="32" spans="1:4" ht="12.75">
      <c r="A32" s="20" t="s">
        <v>12</v>
      </c>
      <c r="B32" s="18">
        <v>22</v>
      </c>
      <c r="C32" s="14">
        <v>188850</v>
      </c>
      <c r="D32" s="14">
        <v>130120</v>
      </c>
    </row>
    <row r="33" spans="1:8" ht="15">
      <c r="A33" s="21" t="s">
        <v>13</v>
      </c>
      <c r="B33" s="4"/>
      <c r="C33" s="19">
        <f>SUM(C27:C32)</f>
        <v>2940234</v>
      </c>
      <c r="D33" s="70">
        <f>SUM(D27:D32)</f>
        <v>3338376</v>
      </c>
      <c r="H33" s="61"/>
    </row>
    <row r="34" spans="1:8" ht="15">
      <c r="A34" s="60" t="s">
        <v>14</v>
      </c>
      <c r="B34" s="4"/>
      <c r="C34" s="14"/>
      <c r="D34" s="69"/>
      <c r="H34" s="61"/>
    </row>
    <row r="35" spans="1:4" ht="12.75">
      <c r="A35" s="20" t="s">
        <v>15</v>
      </c>
      <c r="B35" s="18">
        <v>23</v>
      </c>
      <c r="C35" s="14">
        <v>202807</v>
      </c>
      <c r="D35" s="14">
        <v>116307</v>
      </c>
    </row>
    <row r="36" spans="1:4" ht="12.75">
      <c r="A36" s="20" t="s">
        <v>67</v>
      </c>
      <c r="B36" s="18">
        <v>24</v>
      </c>
      <c r="C36" s="14">
        <v>120108</v>
      </c>
      <c r="D36" s="14">
        <v>111238</v>
      </c>
    </row>
    <row r="37" spans="1:6" ht="12.75">
      <c r="A37" s="20" t="s">
        <v>16</v>
      </c>
      <c r="B37" s="13"/>
      <c r="C37" s="14">
        <v>2678884</v>
      </c>
      <c r="D37" s="14">
        <v>2678884</v>
      </c>
      <c r="F37" s="61"/>
    </row>
    <row r="38" spans="1:4" ht="15">
      <c r="A38" s="21" t="s">
        <v>68</v>
      </c>
      <c r="B38" s="15"/>
      <c r="C38" s="19">
        <f>SUM(C35:C37)</f>
        <v>3001799</v>
      </c>
      <c r="D38" s="70">
        <f>SUM(D35:D37)</f>
        <v>2906429</v>
      </c>
    </row>
    <row r="39" spans="1:4" ht="13.5">
      <c r="A39" s="60" t="s">
        <v>17</v>
      </c>
      <c r="B39" s="18"/>
      <c r="C39" s="14"/>
      <c r="D39" s="14"/>
    </row>
    <row r="40" spans="1:4" ht="12.75">
      <c r="A40" s="20" t="s">
        <v>18</v>
      </c>
      <c r="B40" s="13">
        <v>26</v>
      </c>
      <c r="C40" s="14">
        <v>1362600</v>
      </c>
      <c r="D40" s="14">
        <v>1362600</v>
      </c>
    </row>
    <row r="41" spans="1:4" ht="12.75">
      <c r="A41" s="20" t="s">
        <v>115</v>
      </c>
      <c r="B41" s="13">
        <v>26</v>
      </c>
      <c r="C41" s="14">
        <v>259</v>
      </c>
      <c r="D41" s="14">
        <v>259</v>
      </c>
    </row>
    <row r="42" spans="1:4" ht="12.75">
      <c r="A42" s="20" t="s">
        <v>109</v>
      </c>
      <c r="B42" s="13">
        <v>26</v>
      </c>
      <c r="C42" s="14">
        <v>-11265</v>
      </c>
      <c r="D42" s="14">
        <v>-11265</v>
      </c>
    </row>
    <row r="43" spans="1:4" ht="15">
      <c r="A43" s="20" t="s">
        <v>19</v>
      </c>
      <c r="B43" s="15"/>
      <c r="C43" s="14">
        <v>1167503</v>
      </c>
      <c r="D43" s="14">
        <v>1791346</v>
      </c>
    </row>
    <row r="44" spans="1:4" ht="15">
      <c r="A44" s="20" t="s">
        <v>110</v>
      </c>
      <c r="B44" s="15"/>
      <c r="C44" s="14">
        <v>18732455</v>
      </c>
      <c r="D44" s="14">
        <v>16995329</v>
      </c>
    </row>
    <row r="45" spans="1:4" ht="15">
      <c r="A45" s="20" t="s">
        <v>111</v>
      </c>
      <c r="B45" s="15"/>
      <c r="C45" s="19">
        <f>SUM(C40:C44)</f>
        <v>21251552</v>
      </c>
      <c r="D45" s="19">
        <f>SUM(D40:D44)</f>
        <v>20138269</v>
      </c>
    </row>
    <row r="46" spans="1:4" ht="12.75">
      <c r="A46" s="20" t="s">
        <v>69</v>
      </c>
      <c r="B46" s="13">
        <v>25</v>
      </c>
      <c r="C46" s="14">
        <v>365313</v>
      </c>
      <c r="D46" s="14">
        <v>363794</v>
      </c>
    </row>
    <row r="47" spans="1:4" ht="13.5">
      <c r="A47" s="60" t="s">
        <v>46</v>
      </c>
      <c r="B47" s="13"/>
      <c r="C47" s="19">
        <f>C45+C46</f>
        <v>21616865</v>
      </c>
      <c r="D47" s="19">
        <f>D45+D46</f>
        <v>20502063</v>
      </c>
    </row>
    <row r="48" spans="1:5" ht="15">
      <c r="A48" s="21" t="s">
        <v>52</v>
      </c>
      <c r="B48" s="15"/>
      <c r="C48" s="19">
        <f>C33+C38+C47</f>
        <v>27558898</v>
      </c>
      <c r="D48" s="19">
        <f>D33+D38+D47</f>
        <v>26746868</v>
      </c>
      <c r="E48" s="61"/>
    </row>
    <row r="49" spans="1:5" ht="15">
      <c r="A49" s="21" t="s">
        <v>135</v>
      </c>
      <c r="B49" s="15"/>
      <c r="C49" s="90">
        <v>447.54</v>
      </c>
      <c r="D49" s="79">
        <v>423.06</v>
      </c>
      <c r="E49" s="61"/>
    </row>
    <row r="50" spans="1:5" ht="25.5">
      <c r="A50" s="21" t="s">
        <v>136</v>
      </c>
      <c r="B50" s="15"/>
      <c r="C50" s="79">
        <v>100</v>
      </c>
      <c r="D50" s="79">
        <v>100</v>
      </c>
      <c r="E50" s="61"/>
    </row>
    <row r="51" spans="1:4" ht="12.75">
      <c r="A51" s="21"/>
      <c r="B51" s="18"/>
      <c r="C51" s="16"/>
      <c r="D51" s="16"/>
    </row>
    <row r="52" spans="1:4" ht="12.75">
      <c r="A52" s="6" t="s">
        <v>100</v>
      </c>
      <c r="B52" s="7"/>
      <c r="C52" s="7"/>
      <c r="D52" s="7"/>
    </row>
    <row r="53" spans="1:4" ht="12.75">
      <c r="A53" s="6"/>
      <c r="B53" s="7"/>
      <c r="C53" s="7"/>
      <c r="D53" s="7"/>
    </row>
    <row r="54" spans="1:4" ht="22.5" customHeight="1">
      <c r="A54" s="5" t="s">
        <v>70</v>
      </c>
      <c r="B54" s="5"/>
      <c r="C54" s="7" t="s">
        <v>20</v>
      </c>
      <c r="D54" s="7"/>
    </row>
    <row r="55" spans="1:4" ht="12.75">
      <c r="A55" s="6" t="s">
        <v>122</v>
      </c>
      <c r="B55" s="6"/>
      <c r="C55" s="96" t="s">
        <v>71</v>
      </c>
      <c r="D55" s="96"/>
    </row>
    <row r="56" spans="1:4" ht="12.75">
      <c r="A56" s="6" t="s">
        <v>72</v>
      </c>
      <c r="B56" s="7"/>
      <c r="C56" s="96" t="s">
        <v>73</v>
      </c>
      <c r="D56" s="96"/>
    </row>
  </sheetData>
  <sheetProtection/>
  <mergeCells count="4">
    <mergeCell ref="A2:D2"/>
    <mergeCell ref="A3:D3"/>
    <mergeCell ref="C55:D55"/>
    <mergeCell ref="C56:D56"/>
  </mergeCells>
  <printOptions/>
  <pageMargins left="1.1023622047244095" right="0.5118110236220472" top="0.3937007874015748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25">
      <selection activeCell="D40" sqref="D40:D41"/>
    </sheetView>
  </sheetViews>
  <sheetFormatPr defaultColWidth="9.140625" defaultRowHeight="12.75"/>
  <cols>
    <col min="1" max="1" width="43.421875" style="0" customWidth="1"/>
    <col min="2" max="2" width="7.57421875" style="0" customWidth="1"/>
    <col min="3" max="4" width="13.421875" style="0" customWidth="1"/>
    <col min="5" max="5" width="12.7109375" style="0" customWidth="1"/>
    <col min="6" max="6" width="12.421875" style="0" customWidth="1"/>
  </cols>
  <sheetData>
    <row r="1" ht="14.25">
      <c r="A1" s="3" t="s">
        <v>58</v>
      </c>
    </row>
    <row r="2" spans="1:6" ht="12.75">
      <c r="A2" s="97" t="s">
        <v>138</v>
      </c>
      <c r="B2" s="97"/>
      <c r="C2" s="97"/>
      <c r="D2" s="97"/>
      <c r="E2" s="97"/>
      <c r="F2" s="97"/>
    </row>
    <row r="3" spans="1:6" ht="12.75">
      <c r="A3" s="97" t="s">
        <v>74</v>
      </c>
      <c r="B3" s="97"/>
      <c r="C3" s="97"/>
      <c r="D3" s="97"/>
      <c r="E3" s="97"/>
      <c r="F3" s="97"/>
    </row>
    <row r="4" spans="1:6" ht="12.75">
      <c r="A4" s="96" t="s">
        <v>152</v>
      </c>
      <c r="B4" s="96"/>
      <c r="C4" s="96"/>
      <c r="D4" s="96"/>
      <c r="E4" s="96"/>
      <c r="F4" s="96"/>
    </row>
    <row r="5" spans="2:6" ht="12.75">
      <c r="B5" s="39"/>
      <c r="C5" s="39"/>
      <c r="D5" s="39"/>
      <c r="E5" s="39"/>
      <c r="F5" s="39"/>
    </row>
    <row r="6" spans="1:6" ht="54" customHeight="1">
      <c r="A6" s="4"/>
      <c r="B6" s="25" t="s">
        <v>120</v>
      </c>
      <c r="C6" s="59" t="s">
        <v>154</v>
      </c>
      <c r="D6" s="59" t="s">
        <v>155</v>
      </c>
      <c r="E6" s="59" t="s">
        <v>156</v>
      </c>
      <c r="F6" s="59" t="s">
        <v>157</v>
      </c>
    </row>
    <row r="7" spans="1:6" ht="12.75">
      <c r="A7" s="26" t="s">
        <v>121</v>
      </c>
      <c r="B7" s="27">
        <v>27</v>
      </c>
      <c r="C7" s="83">
        <v>8183602</v>
      </c>
      <c r="D7" s="83">
        <v>7340080</v>
      </c>
      <c r="E7" s="29">
        <v>3044194</v>
      </c>
      <c r="F7" s="29">
        <v>2624386</v>
      </c>
    </row>
    <row r="8" spans="1:6" ht="24">
      <c r="A8" s="26" t="s">
        <v>158</v>
      </c>
      <c r="B8" s="27"/>
      <c r="C8" s="83">
        <v>226440</v>
      </c>
      <c r="D8" s="83">
        <v>-34684</v>
      </c>
      <c r="E8" s="29">
        <v>226440</v>
      </c>
      <c r="F8" s="29">
        <v>-34684</v>
      </c>
    </row>
    <row r="9" spans="1:6" ht="24">
      <c r="A9" s="26" t="s">
        <v>75</v>
      </c>
      <c r="B9" s="27">
        <v>28</v>
      </c>
      <c r="C9" s="83">
        <v>-5973930</v>
      </c>
      <c r="D9" s="83">
        <v>-5114820</v>
      </c>
      <c r="E9" s="29">
        <v>-2029594</v>
      </c>
      <c r="F9" s="29">
        <v>-1812577</v>
      </c>
    </row>
    <row r="10" spans="1:6" ht="12.75">
      <c r="A10" s="30" t="s">
        <v>51</v>
      </c>
      <c r="B10" s="25"/>
      <c r="C10" s="84">
        <f>SUM(C7:C9)</f>
        <v>2436112</v>
      </c>
      <c r="D10" s="84">
        <f>SUM(D7:D9)</f>
        <v>2190576</v>
      </c>
      <c r="E10" s="31">
        <f>SUM(E7:E9)</f>
        <v>1241040</v>
      </c>
      <c r="F10" s="31">
        <f>SUM(F7:F9)</f>
        <v>777125</v>
      </c>
    </row>
    <row r="11" spans="1:6" ht="12.75">
      <c r="A11" s="26" t="s">
        <v>21</v>
      </c>
      <c r="B11" s="27">
        <v>29</v>
      </c>
      <c r="C11" s="83">
        <v>198767</v>
      </c>
      <c r="D11" s="83">
        <v>252093</v>
      </c>
      <c r="E11" s="29">
        <v>64921</v>
      </c>
      <c r="F11" s="29">
        <v>84389</v>
      </c>
    </row>
    <row r="12" spans="1:6" ht="12.75">
      <c r="A12" s="26" t="s">
        <v>55</v>
      </c>
      <c r="B12" s="27">
        <v>30</v>
      </c>
      <c r="C12" s="91">
        <v>-194514</v>
      </c>
      <c r="D12" s="91">
        <v>-159052</v>
      </c>
      <c r="E12" s="75">
        <v>-66631</v>
      </c>
      <c r="F12" s="75">
        <v>-59198</v>
      </c>
    </row>
    <row r="13" spans="1:6" ht="12.75">
      <c r="A13" s="26" t="s">
        <v>22</v>
      </c>
      <c r="B13" s="27">
        <v>31</v>
      </c>
      <c r="C13" s="91">
        <v>371839</v>
      </c>
      <c r="D13" s="91">
        <v>210444</v>
      </c>
      <c r="E13" s="75">
        <v>87151</v>
      </c>
      <c r="F13" s="75">
        <v>157496</v>
      </c>
    </row>
    <row r="14" spans="1:6" ht="12.75">
      <c r="A14" s="26" t="s">
        <v>150</v>
      </c>
      <c r="B14" s="27"/>
      <c r="C14" s="91">
        <v>447259</v>
      </c>
      <c r="D14" s="91">
        <v>49803</v>
      </c>
      <c r="E14" s="75">
        <v>241503</v>
      </c>
      <c r="F14" s="75">
        <v>71308</v>
      </c>
    </row>
    <row r="15" spans="1:6" ht="12.75">
      <c r="A15" s="26" t="s">
        <v>24</v>
      </c>
      <c r="B15" s="27">
        <v>32</v>
      </c>
      <c r="C15" s="91">
        <v>-254852</v>
      </c>
      <c r="D15" s="91">
        <v>-55564</v>
      </c>
      <c r="E15" s="75">
        <v>-7497</v>
      </c>
      <c r="F15" s="75">
        <v>-25031</v>
      </c>
    </row>
    <row r="16" spans="1:6" ht="12.75">
      <c r="A16" s="26" t="s">
        <v>102</v>
      </c>
      <c r="B16" s="27">
        <v>33</v>
      </c>
      <c r="C16" s="91">
        <v>-318113</v>
      </c>
      <c r="D16" s="91">
        <v>-443234</v>
      </c>
      <c r="E16" s="75">
        <v>-107830</v>
      </c>
      <c r="F16" s="75">
        <v>-146639</v>
      </c>
    </row>
    <row r="17" spans="1:6" ht="12.75">
      <c r="A17" s="26" t="s">
        <v>23</v>
      </c>
      <c r="B17" s="27">
        <v>34</v>
      </c>
      <c r="C17" s="91">
        <v>-412556</v>
      </c>
      <c r="D17" s="91">
        <v>-427464</v>
      </c>
      <c r="E17" s="75">
        <v>-145286</v>
      </c>
      <c r="F17" s="75">
        <v>-153787</v>
      </c>
    </row>
    <row r="18" spans="1:6" ht="12.75">
      <c r="A18" s="30" t="s">
        <v>50</v>
      </c>
      <c r="B18" s="25"/>
      <c r="C18" s="92">
        <f>SUM(C10:C17)</f>
        <v>2273942</v>
      </c>
      <c r="D18" s="92">
        <f>SUM(D10:D17)</f>
        <v>1617602</v>
      </c>
      <c r="E18" s="93">
        <f>SUM(E10:E17)</f>
        <v>1307371</v>
      </c>
      <c r="F18" s="93">
        <f>SUM(F10:F17)</f>
        <v>705663</v>
      </c>
    </row>
    <row r="19" spans="1:6" ht="12.75">
      <c r="A19" s="26" t="s">
        <v>76</v>
      </c>
      <c r="B19" s="27">
        <v>35</v>
      </c>
      <c r="C19" s="91">
        <v>-354512</v>
      </c>
      <c r="D19" s="91">
        <v>-526942</v>
      </c>
      <c r="E19" s="75">
        <v>-63142</v>
      </c>
      <c r="F19" s="75">
        <v>-216409</v>
      </c>
    </row>
    <row r="20" spans="1:6" ht="12.75">
      <c r="A20" s="30" t="s">
        <v>164</v>
      </c>
      <c r="B20" s="27"/>
      <c r="C20" s="92">
        <f>C18+C19</f>
        <v>1919430</v>
      </c>
      <c r="D20" s="92">
        <f>D18+D19</f>
        <v>1090660</v>
      </c>
      <c r="E20" s="92">
        <f>E18+E19</f>
        <v>1244229</v>
      </c>
      <c r="F20" s="92">
        <f>F18+F19</f>
        <v>489254</v>
      </c>
    </row>
    <row r="21" spans="1:6" ht="12.75">
      <c r="A21" s="30" t="s">
        <v>165</v>
      </c>
      <c r="B21" s="27">
        <v>36</v>
      </c>
      <c r="C21" s="92">
        <v>-33</v>
      </c>
      <c r="D21" s="91"/>
      <c r="E21" s="93">
        <v>-33</v>
      </c>
      <c r="F21" s="75"/>
    </row>
    <row r="22" spans="1:6" ht="12.75">
      <c r="A22" s="54" t="s">
        <v>77</v>
      </c>
      <c r="B22" s="27"/>
      <c r="C22" s="92">
        <f>C20+C21</f>
        <v>1919397</v>
      </c>
      <c r="D22" s="92">
        <f>D20+D21</f>
        <v>1090660</v>
      </c>
      <c r="E22" s="92">
        <f>E20+E21</f>
        <v>1244196</v>
      </c>
      <c r="F22" s="92">
        <f>F20+F21</f>
        <v>489254</v>
      </c>
    </row>
    <row r="23" spans="1:6" ht="12.75">
      <c r="A23" s="55" t="s">
        <v>78</v>
      </c>
      <c r="B23" s="27"/>
      <c r="C23" s="91"/>
      <c r="D23" s="91"/>
      <c r="E23" s="75"/>
      <c r="F23" s="75"/>
    </row>
    <row r="24" spans="1:6" ht="12.75">
      <c r="A24" s="55" t="s">
        <v>79</v>
      </c>
      <c r="B24" s="27"/>
      <c r="C24" s="91">
        <f>C22-C25</f>
        <v>1890178</v>
      </c>
      <c r="D24" s="91">
        <f>D22-D25</f>
        <v>994821</v>
      </c>
      <c r="E24" s="75">
        <f>E22-E25</f>
        <v>1215136</v>
      </c>
      <c r="F24" s="75">
        <f>F22-F25</f>
        <v>480556</v>
      </c>
    </row>
    <row r="25" spans="1:6" ht="12.75">
      <c r="A25" s="56" t="s">
        <v>80</v>
      </c>
      <c r="B25" s="27"/>
      <c r="C25" s="91">
        <v>29219</v>
      </c>
      <c r="D25" s="91">
        <v>95839</v>
      </c>
      <c r="E25" s="75">
        <v>29060</v>
      </c>
      <c r="F25" s="75">
        <v>8698</v>
      </c>
    </row>
    <row r="26" spans="1:6" ht="12.75">
      <c r="A26" s="30" t="s">
        <v>119</v>
      </c>
      <c r="B26" s="27">
        <v>37</v>
      </c>
      <c r="C26" s="87">
        <v>39.53</v>
      </c>
      <c r="D26" s="87">
        <v>20.8</v>
      </c>
      <c r="E26" s="89">
        <v>25.41</v>
      </c>
      <c r="F26" s="89">
        <v>10.04</v>
      </c>
    </row>
    <row r="27" spans="1:6" ht="12.75">
      <c r="A27" s="33" t="s">
        <v>81</v>
      </c>
      <c r="B27" s="34"/>
      <c r="C27" s="88"/>
      <c r="D27" s="88"/>
      <c r="E27" s="78"/>
      <c r="F27" s="78"/>
    </row>
    <row r="28" spans="1:6" ht="36">
      <c r="A28" s="35" t="s">
        <v>82</v>
      </c>
      <c r="B28" s="28"/>
      <c r="C28" s="75"/>
      <c r="D28" s="75"/>
      <c r="E28" s="75"/>
      <c r="F28" s="75"/>
    </row>
    <row r="29" spans="1:6" ht="36">
      <c r="A29" s="26" t="s">
        <v>130</v>
      </c>
      <c r="B29" s="34"/>
      <c r="C29" s="88">
        <v>8260</v>
      </c>
      <c r="D29" s="88">
        <v>113806</v>
      </c>
      <c r="E29" s="78">
        <v>40913</v>
      </c>
      <c r="F29" s="78">
        <v>1081</v>
      </c>
    </row>
    <row r="30" spans="1:6" ht="36">
      <c r="A30" s="30" t="s">
        <v>83</v>
      </c>
      <c r="B30" s="34"/>
      <c r="C30" s="88"/>
      <c r="D30" s="88"/>
      <c r="E30" s="78"/>
      <c r="F30" s="78"/>
    </row>
    <row r="31" spans="1:6" ht="36">
      <c r="A31" s="35" t="s">
        <v>84</v>
      </c>
      <c r="B31" s="34"/>
      <c r="C31" s="88"/>
      <c r="D31" s="88"/>
      <c r="E31" s="78"/>
      <c r="F31" s="78"/>
    </row>
    <row r="32" spans="1:6" ht="24">
      <c r="A32" s="80" t="s">
        <v>146</v>
      </c>
      <c r="B32" s="34"/>
      <c r="C32" s="88"/>
      <c r="D32" s="88"/>
      <c r="E32" s="78"/>
      <c r="F32" s="78"/>
    </row>
    <row r="33" spans="1:6" ht="24">
      <c r="A33" s="36" t="s">
        <v>85</v>
      </c>
      <c r="B33" s="34"/>
      <c r="C33" s="88"/>
      <c r="D33" s="88"/>
      <c r="E33" s="78"/>
      <c r="F33" s="78"/>
    </row>
    <row r="34" spans="1:6" ht="36">
      <c r="A34" s="33" t="s">
        <v>86</v>
      </c>
      <c r="B34" s="37"/>
      <c r="C34" s="94"/>
      <c r="D34" s="94"/>
      <c r="E34" s="95"/>
      <c r="F34" s="95"/>
    </row>
    <row r="35" spans="1:6" ht="12.75">
      <c r="A35" s="33" t="s">
        <v>87</v>
      </c>
      <c r="B35" s="34"/>
      <c r="C35" s="94">
        <f>C29</f>
        <v>8260</v>
      </c>
      <c r="D35" s="94">
        <v>113806</v>
      </c>
      <c r="E35" s="95">
        <f>E29+E32</f>
        <v>40913</v>
      </c>
      <c r="F35" s="95">
        <f>F29</f>
        <v>1081</v>
      </c>
    </row>
    <row r="36" spans="1:6" ht="12.75">
      <c r="A36" s="32" t="s">
        <v>79</v>
      </c>
      <c r="B36" s="34"/>
      <c r="C36" s="85">
        <v>8260</v>
      </c>
      <c r="D36" s="85">
        <v>113806</v>
      </c>
      <c r="E36" s="38">
        <v>40913</v>
      </c>
      <c r="F36" s="38">
        <f>F35</f>
        <v>1081</v>
      </c>
    </row>
    <row r="37" spans="1:6" ht="12.75">
      <c r="A37" s="26" t="s">
        <v>80</v>
      </c>
      <c r="B37" s="37"/>
      <c r="C37" s="86"/>
      <c r="D37" s="86"/>
      <c r="E37" s="38"/>
      <c r="F37" s="57"/>
    </row>
    <row r="38" spans="1:6" ht="12.75">
      <c r="A38" s="33" t="s">
        <v>88</v>
      </c>
      <c r="B38" s="34"/>
      <c r="C38" s="86">
        <f>C22+C35</f>
        <v>1927657</v>
      </c>
      <c r="D38" s="86">
        <f>D22+D35</f>
        <v>1204466</v>
      </c>
      <c r="E38" s="57">
        <f>E22+E35</f>
        <v>1285109</v>
      </c>
      <c r="F38" s="57">
        <f>F22+F35</f>
        <v>490335</v>
      </c>
    </row>
    <row r="39" spans="1:6" ht="12.75">
      <c r="A39" s="32" t="s">
        <v>89</v>
      </c>
      <c r="B39" s="34"/>
      <c r="C39" s="85"/>
      <c r="D39" s="85"/>
      <c r="E39" s="38"/>
      <c r="F39" s="38"/>
    </row>
    <row r="40" spans="1:6" ht="12.75">
      <c r="A40" s="32" t="s">
        <v>79</v>
      </c>
      <c r="B40" s="34"/>
      <c r="C40" s="85">
        <f>C38-C41</f>
        <v>1898438</v>
      </c>
      <c r="D40" s="85">
        <f>D38-D41</f>
        <v>1108627</v>
      </c>
      <c r="E40" s="38">
        <f>E24+E36</f>
        <v>1256049</v>
      </c>
      <c r="F40" s="38">
        <f>F38-F41</f>
        <v>481637</v>
      </c>
    </row>
    <row r="41" spans="1:6" ht="12.75">
      <c r="A41" s="26" t="s">
        <v>80</v>
      </c>
      <c r="C41" s="85">
        <f>C37+C25</f>
        <v>29219</v>
      </c>
      <c r="D41" s="85">
        <f>D37+D25</f>
        <v>95839</v>
      </c>
      <c r="E41" s="38">
        <f>E37+E25</f>
        <v>29060</v>
      </c>
      <c r="F41" s="38">
        <f>F25</f>
        <v>8698</v>
      </c>
    </row>
    <row r="42" spans="1:6" ht="14.25">
      <c r="A42" s="22"/>
      <c r="B42" s="7"/>
      <c r="C42" s="7"/>
      <c r="D42" s="7"/>
      <c r="E42" s="7"/>
      <c r="F42" s="7"/>
    </row>
    <row r="43" spans="1:6" ht="12.75">
      <c r="A43" s="6" t="s">
        <v>100</v>
      </c>
      <c r="B43" s="7"/>
      <c r="C43" s="7"/>
      <c r="D43" s="7"/>
      <c r="E43" s="7"/>
      <c r="F43" s="7"/>
    </row>
    <row r="44" spans="1:6" ht="12.75">
      <c r="A44" s="6"/>
      <c r="B44" s="7"/>
      <c r="C44" s="7"/>
      <c r="D44" s="7"/>
      <c r="E44" s="7"/>
      <c r="F44" s="7"/>
    </row>
    <row r="45" spans="1:6" ht="12.75">
      <c r="A45" s="6"/>
      <c r="B45" s="5"/>
      <c r="C45" s="5"/>
      <c r="D45" s="5"/>
      <c r="E45" s="5"/>
      <c r="F45" s="5"/>
    </row>
    <row r="46" spans="1:6" ht="12.75">
      <c r="A46" s="5" t="s">
        <v>103</v>
      </c>
      <c r="B46" s="6"/>
      <c r="C46" s="6"/>
      <c r="D46" s="6"/>
      <c r="E46" s="7" t="s">
        <v>20</v>
      </c>
      <c r="F46" s="7"/>
    </row>
    <row r="47" spans="1:6" ht="12.75">
      <c r="A47" s="6" t="s">
        <v>122</v>
      </c>
      <c r="B47" s="7"/>
      <c r="C47" s="7"/>
      <c r="D47" s="7"/>
      <c r="E47" s="96" t="s">
        <v>71</v>
      </c>
      <c r="F47" s="96"/>
    </row>
    <row r="48" spans="1:6" ht="14.25">
      <c r="A48" s="6" t="s">
        <v>72</v>
      </c>
      <c r="B48" s="22"/>
      <c r="C48" s="22"/>
      <c r="D48" s="22"/>
      <c r="E48" s="96" t="s">
        <v>73</v>
      </c>
      <c r="F48" s="96"/>
    </row>
    <row r="49" ht="14.25">
      <c r="A49" s="22"/>
    </row>
  </sheetData>
  <sheetProtection/>
  <mergeCells count="5">
    <mergeCell ref="E48:F48"/>
    <mergeCell ref="A2:F2"/>
    <mergeCell ref="A3:F3"/>
    <mergeCell ref="A4:F4"/>
    <mergeCell ref="E47:F47"/>
  </mergeCells>
  <printOptions/>
  <pageMargins left="0.5118110236220472" right="0.11811023622047245" top="0" bottom="0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3"/>
  <sheetViews>
    <sheetView tabSelected="1" zoomScalePageLayoutView="0" workbookViewId="0" topLeftCell="A28">
      <selection activeCell="C59" sqref="C59"/>
    </sheetView>
  </sheetViews>
  <sheetFormatPr defaultColWidth="9.140625" defaultRowHeight="12.75"/>
  <cols>
    <col min="1" max="1" width="59.57421875" style="0" customWidth="1"/>
    <col min="2" max="2" width="16.140625" style="0" customWidth="1"/>
    <col min="3" max="3" width="15.7109375" style="0" customWidth="1"/>
  </cols>
  <sheetData>
    <row r="1" ht="14.25">
      <c r="A1" s="22" t="s">
        <v>58</v>
      </c>
    </row>
    <row r="2" spans="1:4" ht="12.75">
      <c r="A2" s="97" t="s">
        <v>139</v>
      </c>
      <c r="B2" s="97"/>
      <c r="C2" s="97"/>
      <c r="D2" s="97"/>
    </row>
    <row r="3" spans="1:4" ht="14.25">
      <c r="A3" s="98" t="s">
        <v>152</v>
      </c>
      <c r="B3" s="98"/>
      <c r="C3" s="98"/>
      <c r="D3" s="98"/>
    </row>
    <row r="4" spans="1:4" ht="14.25">
      <c r="A4" s="98" t="s">
        <v>25</v>
      </c>
      <c r="B4" s="98"/>
      <c r="C4" s="98"/>
      <c r="D4" s="98"/>
    </row>
    <row r="5" ht="12.75">
      <c r="C5" s="8" t="s">
        <v>116</v>
      </c>
    </row>
    <row r="6" spans="1:3" ht="51">
      <c r="A6" s="8"/>
      <c r="B6" s="59" t="s">
        <v>154</v>
      </c>
      <c r="C6" s="59" t="s">
        <v>159</v>
      </c>
    </row>
    <row r="7" spans="1:3" ht="15">
      <c r="A7" s="40" t="s">
        <v>92</v>
      </c>
      <c r="B7" s="9"/>
      <c r="C7" s="9"/>
    </row>
    <row r="8" spans="1:3" ht="12.75">
      <c r="A8" s="40" t="s">
        <v>35</v>
      </c>
      <c r="B8" s="46">
        <f>B10+B11+B16+B12+B13+B14+B15</f>
        <v>8976810</v>
      </c>
      <c r="C8" s="46">
        <f>C10+C11+C16+C12+C13+C14</f>
        <v>8624541</v>
      </c>
    </row>
    <row r="9" spans="1:3" ht="12.75">
      <c r="A9" s="42" t="s">
        <v>26</v>
      </c>
      <c r="B9" s="41"/>
      <c r="C9" s="41"/>
    </row>
    <row r="10" spans="1:3" ht="12.75">
      <c r="A10" s="42" t="s">
        <v>132</v>
      </c>
      <c r="B10" s="43">
        <v>8661986</v>
      </c>
      <c r="C10" s="43">
        <v>8296625</v>
      </c>
    </row>
    <row r="11" spans="1:3" ht="12.75">
      <c r="A11" s="42" t="s">
        <v>93</v>
      </c>
      <c r="B11" s="43">
        <v>181395</v>
      </c>
      <c r="C11" s="43">
        <v>221842</v>
      </c>
    </row>
    <row r="12" spans="1:3" ht="12.75" hidden="1">
      <c r="A12" s="42" t="s">
        <v>106</v>
      </c>
      <c r="B12" s="43"/>
      <c r="C12" s="43"/>
    </row>
    <row r="13" spans="1:3" ht="12.75">
      <c r="A13" s="42" t="s">
        <v>128</v>
      </c>
      <c r="B13" s="43">
        <v>6882</v>
      </c>
      <c r="C13" s="43"/>
    </row>
    <row r="14" spans="1:3" ht="12.75">
      <c r="A14" s="42" t="s">
        <v>141</v>
      </c>
      <c r="B14" s="43">
        <v>124078</v>
      </c>
      <c r="C14" s="43">
        <v>59733</v>
      </c>
    </row>
    <row r="15" spans="1:3" ht="12.75">
      <c r="A15" s="42" t="s">
        <v>163</v>
      </c>
      <c r="B15" s="43">
        <v>60</v>
      </c>
      <c r="C15" s="43"/>
    </row>
    <row r="16" spans="1:3" ht="12.75">
      <c r="A16" s="42" t="s">
        <v>27</v>
      </c>
      <c r="B16" s="43">
        <v>2409</v>
      </c>
      <c r="C16" s="43">
        <v>46341</v>
      </c>
    </row>
    <row r="17" spans="1:3" ht="12.75">
      <c r="A17" s="40" t="s">
        <v>94</v>
      </c>
      <c r="B17" s="48">
        <f>B19+B20+B21+B22+B23+B24+B25</f>
        <v>6986513</v>
      </c>
      <c r="C17" s="48">
        <f>C19+C20+C21+C22+C23+C24+C25</f>
        <v>6803464</v>
      </c>
    </row>
    <row r="18" spans="1:3" ht="15">
      <c r="A18" s="42" t="s">
        <v>26</v>
      </c>
      <c r="B18" s="49"/>
      <c r="C18" s="49"/>
    </row>
    <row r="19" spans="1:3" ht="12.75">
      <c r="A19" s="42" t="s">
        <v>28</v>
      </c>
      <c r="B19" s="44">
        <v>4859667</v>
      </c>
      <c r="C19" s="14">
        <v>4251518</v>
      </c>
    </row>
    <row r="20" spans="1:3" ht="12.75">
      <c r="A20" s="42" t="s">
        <v>29</v>
      </c>
      <c r="B20" s="45">
        <v>56146</v>
      </c>
      <c r="C20" s="14">
        <v>57917</v>
      </c>
    </row>
    <row r="21" spans="1:3" ht="12.75">
      <c r="A21" s="42" t="s">
        <v>30</v>
      </c>
      <c r="B21" s="45">
        <v>713706</v>
      </c>
      <c r="C21" s="14">
        <v>721071</v>
      </c>
    </row>
    <row r="22" spans="1:3" ht="12.75">
      <c r="A22" s="42" t="s">
        <v>31</v>
      </c>
      <c r="B22" s="44">
        <v>135687</v>
      </c>
      <c r="C22" s="14">
        <v>104182</v>
      </c>
    </row>
    <row r="23" spans="1:3" ht="12.75">
      <c r="A23" s="42" t="s">
        <v>32</v>
      </c>
      <c r="B23" s="45">
        <v>261089</v>
      </c>
      <c r="C23" s="14">
        <v>568089</v>
      </c>
    </row>
    <row r="24" spans="1:3" ht="12.75">
      <c r="A24" s="42" t="s">
        <v>33</v>
      </c>
      <c r="B24" s="45">
        <v>795017</v>
      </c>
      <c r="C24" s="14">
        <v>974359</v>
      </c>
    </row>
    <row r="25" spans="1:3" ht="12.75">
      <c r="A25" s="42" t="s">
        <v>34</v>
      </c>
      <c r="B25" s="45">
        <v>165201</v>
      </c>
      <c r="C25" s="14">
        <v>126328</v>
      </c>
    </row>
    <row r="26" spans="1:3" ht="12.75">
      <c r="A26" s="21" t="s">
        <v>95</v>
      </c>
      <c r="B26" s="48">
        <f>B8-B17</f>
        <v>1990297</v>
      </c>
      <c r="C26" s="48">
        <f>C8-C17</f>
        <v>1821077</v>
      </c>
    </row>
    <row r="27" spans="1:3" ht="15">
      <c r="A27" s="40" t="s">
        <v>96</v>
      </c>
      <c r="B27" s="49"/>
      <c r="C27" s="49"/>
    </row>
    <row r="28" spans="1:3" ht="12.75">
      <c r="A28" s="40" t="s">
        <v>35</v>
      </c>
      <c r="B28" s="46">
        <f>B30+B34+B31+B32+B33</f>
        <v>291255</v>
      </c>
      <c r="C28" s="46">
        <f>C30+C31+C34+C32+C33</f>
        <v>2650851</v>
      </c>
    </row>
    <row r="29" spans="1:3" ht="15">
      <c r="A29" s="42" t="s">
        <v>26</v>
      </c>
      <c r="B29" s="49"/>
      <c r="C29" s="49"/>
    </row>
    <row r="30" spans="1:3" ht="12.75">
      <c r="A30" s="42" t="s">
        <v>36</v>
      </c>
      <c r="B30" s="43">
        <v>21100</v>
      </c>
      <c r="C30" s="14"/>
    </row>
    <row r="31" spans="1:3" ht="12.75" hidden="1">
      <c r="A31" s="42" t="s">
        <v>144</v>
      </c>
      <c r="B31" s="43"/>
      <c r="C31" s="14"/>
    </row>
    <row r="32" spans="1:3" ht="12.75">
      <c r="A32" s="42" t="s">
        <v>142</v>
      </c>
      <c r="B32" s="53">
        <v>176998</v>
      </c>
      <c r="C32" s="14">
        <v>835222</v>
      </c>
    </row>
    <row r="33" spans="1:3" ht="12.75" hidden="1">
      <c r="A33" s="42" t="s">
        <v>143</v>
      </c>
      <c r="B33" s="43"/>
      <c r="C33" s="14"/>
    </row>
    <row r="34" spans="1:3" ht="12.75">
      <c r="A34" s="42" t="s">
        <v>97</v>
      </c>
      <c r="B34" s="43">
        <v>93157</v>
      </c>
      <c r="C34" s="14">
        <v>1815629</v>
      </c>
    </row>
    <row r="35" spans="1:3" ht="12.75">
      <c r="A35" s="40" t="s">
        <v>94</v>
      </c>
      <c r="B35" s="46">
        <f>B37+B39+B38+B40+B41+B43+B42</f>
        <v>478330</v>
      </c>
      <c r="C35" s="46">
        <f>C37+C38+C39+C41+C40+C43+C42</f>
        <v>4464099</v>
      </c>
    </row>
    <row r="36" spans="1:3" ht="15">
      <c r="A36" s="42" t="s">
        <v>26</v>
      </c>
      <c r="B36" s="49"/>
      <c r="C36" s="49"/>
    </row>
    <row r="37" spans="1:3" ht="12.75">
      <c r="A37" s="42" t="s">
        <v>37</v>
      </c>
      <c r="B37" s="43">
        <v>468835</v>
      </c>
      <c r="C37" s="43">
        <v>1112292</v>
      </c>
    </row>
    <row r="38" spans="1:3" ht="12.75">
      <c r="A38" s="47" t="s">
        <v>38</v>
      </c>
      <c r="B38" s="45"/>
      <c r="C38" s="44">
        <v>255301</v>
      </c>
    </row>
    <row r="39" spans="1:3" ht="12.75">
      <c r="A39" s="42" t="s">
        <v>127</v>
      </c>
      <c r="B39" s="45">
        <v>9495</v>
      </c>
      <c r="C39" s="43">
        <v>812199</v>
      </c>
    </row>
    <row r="40" spans="1:3" ht="12.75" hidden="1">
      <c r="A40" s="42" t="s">
        <v>117</v>
      </c>
      <c r="B40" s="58"/>
      <c r="C40" s="43"/>
    </row>
    <row r="41" spans="1:3" ht="12.75" hidden="1">
      <c r="A41" s="42" t="s">
        <v>112</v>
      </c>
      <c r="B41" s="58"/>
      <c r="C41" s="43"/>
    </row>
    <row r="42" spans="1:3" ht="12.75">
      <c r="A42" s="42" t="s">
        <v>108</v>
      </c>
      <c r="B42" s="58"/>
      <c r="C42" s="43">
        <v>2277459</v>
      </c>
    </row>
    <row r="43" spans="1:3" ht="12.75">
      <c r="A43" s="42" t="s">
        <v>124</v>
      </c>
      <c r="B43" s="43"/>
      <c r="C43" s="43">
        <v>6848</v>
      </c>
    </row>
    <row r="44" spans="1:3" ht="12.75">
      <c r="A44" s="21" t="s">
        <v>53</v>
      </c>
      <c r="B44" s="46">
        <f>B28-B35</f>
        <v>-187075</v>
      </c>
      <c r="C44" s="46">
        <f>C28-C35</f>
        <v>-1813248</v>
      </c>
    </row>
    <row r="45" spans="1:3" ht="15">
      <c r="A45" s="21" t="s">
        <v>98</v>
      </c>
      <c r="B45" s="49"/>
      <c r="C45" s="49"/>
    </row>
    <row r="46" spans="1:3" ht="16.5" customHeight="1">
      <c r="A46" s="21" t="s">
        <v>35</v>
      </c>
      <c r="B46" s="46">
        <f>B48+B47</f>
        <v>196043</v>
      </c>
      <c r="C46" s="46">
        <f>C48+C47</f>
        <v>1408383</v>
      </c>
    </row>
    <row r="47" spans="1:3" ht="16.5" customHeight="1">
      <c r="A47" s="20" t="s">
        <v>113</v>
      </c>
      <c r="B47" s="43"/>
      <c r="C47" s="43"/>
    </row>
    <row r="48" spans="1:3" ht="12.75">
      <c r="A48" s="20" t="s">
        <v>39</v>
      </c>
      <c r="B48" s="43">
        <v>196043</v>
      </c>
      <c r="C48" s="53">
        <v>1408383</v>
      </c>
    </row>
    <row r="49" spans="1:3" ht="12.75">
      <c r="A49" s="40" t="s">
        <v>94</v>
      </c>
      <c r="B49" s="46">
        <f>B51+B53+B52</f>
        <v>1620473</v>
      </c>
      <c r="C49" s="81">
        <f>C51+C53+C52</f>
        <v>814743</v>
      </c>
    </row>
    <row r="50" spans="1:3" ht="15">
      <c r="A50" s="42" t="s">
        <v>26</v>
      </c>
      <c r="B50" s="49"/>
      <c r="C50" s="82"/>
    </row>
    <row r="51" spans="1:3" ht="12.75">
      <c r="A51" s="42" t="s">
        <v>40</v>
      </c>
      <c r="B51" s="43">
        <v>356588</v>
      </c>
      <c r="C51" s="69">
        <v>10289</v>
      </c>
    </row>
    <row r="52" spans="1:3" ht="12.75">
      <c r="A52" s="42" t="s">
        <v>126</v>
      </c>
      <c r="B52" s="43"/>
      <c r="C52" s="14">
        <v>1696</v>
      </c>
    </row>
    <row r="53" spans="1:3" ht="12.75">
      <c r="A53" s="42" t="s">
        <v>41</v>
      </c>
      <c r="B53" s="43">
        <v>1263885</v>
      </c>
      <c r="C53" s="14">
        <v>802758</v>
      </c>
    </row>
    <row r="54" spans="1:3" ht="20.25" customHeight="1">
      <c r="A54" s="21" t="s">
        <v>99</v>
      </c>
      <c r="B54" s="19">
        <f>B46-B49</f>
        <v>-1424430</v>
      </c>
      <c r="C54" s="19">
        <f>C46-C49</f>
        <v>593640</v>
      </c>
    </row>
    <row r="55" spans="1:3" ht="12.75">
      <c r="A55" s="21" t="s">
        <v>42</v>
      </c>
      <c r="B55" s="48">
        <f>B26+B44+B54</f>
        <v>378792</v>
      </c>
      <c r="C55" s="48">
        <f>C26+C44+C54</f>
        <v>601469</v>
      </c>
    </row>
    <row r="56" spans="1:3" ht="12.75">
      <c r="A56" s="21" t="s">
        <v>133</v>
      </c>
      <c r="B56" s="48">
        <v>24340</v>
      </c>
      <c r="C56" s="48">
        <v>422</v>
      </c>
    </row>
    <row r="57" spans="1:3" ht="12.75">
      <c r="A57" s="21" t="s">
        <v>134</v>
      </c>
      <c r="B57" s="48">
        <v>-7895</v>
      </c>
      <c r="C57" s="48">
        <v>-22836</v>
      </c>
    </row>
    <row r="58" spans="1:3" ht="12.75">
      <c r="A58" s="20" t="s">
        <v>43</v>
      </c>
      <c r="B58" s="43">
        <v>881151</v>
      </c>
      <c r="C58" s="14">
        <v>1461688</v>
      </c>
    </row>
    <row r="59" spans="1:3" ht="13.5" customHeight="1">
      <c r="A59" s="20" t="s">
        <v>44</v>
      </c>
      <c r="B59" s="53">
        <f>B58+B55+B56+B57</f>
        <v>1276388</v>
      </c>
      <c r="C59" s="43">
        <f>C58+C55+C56+C57</f>
        <v>2040743</v>
      </c>
    </row>
    <row r="60" ht="12.75">
      <c r="A60" s="6" t="s">
        <v>100</v>
      </c>
    </row>
    <row r="61" spans="1:3" ht="30" customHeight="1">
      <c r="A61" s="2" t="s">
        <v>70</v>
      </c>
      <c r="B61" s="99" t="s">
        <v>101</v>
      </c>
      <c r="C61" s="99"/>
    </row>
    <row r="62" spans="1:3" ht="14.25">
      <c r="A62" s="22" t="s">
        <v>122</v>
      </c>
      <c r="B62" s="98" t="s">
        <v>71</v>
      </c>
      <c r="C62" s="98"/>
    </row>
    <row r="63" spans="1:3" ht="14.25">
      <c r="A63" s="22" t="s">
        <v>72</v>
      </c>
      <c r="B63" s="98" t="s">
        <v>73</v>
      </c>
      <c r="C63" s="98"/>
    </row>
  </sheetData>
  <sheetProtection/>
  <mergeCells count="6">
    <mergeCell ref="A3:D3"/>
    <mergeCell ref="A4:D4"/>
    <mergeCell ref="B62:C62"/>
    <mergeCell ref="B63:C63"/>
    <mergeCell ref="B61:C61"/>
    <mergeCell ref="A2:D2"/>
  </mergeCells>
  <printOptions/>
  <pageMargins left="0.9055118110236221" right="0.11811023622047245" top="0" bottom="0.15748031496062992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33"/>
  <sheetViews>
    <sheetView zoomScalePageLayoutView="0" workbookViewId="0" topLeftCell="A16">
      <selection activeCell="A11" sqref="A11"/>
    </sheetView>
  </sheetViews>
  <sheetFormatPr defaultColWidth="9.140625" defaultRowHeight="12.75"/>
  <cols>
    <col min="1" max="1" width="30.8515625" style="0" customWidth="1"/>
    <col min="2" max="2" width="10.28125" style="0" customWidth="1"/>
    <col min="3" max="4" width="12.421875" style="0" customWidth="1"/>
    <col min="5" max="5" width="10.8515625" style="0" customWidth="1"/>
    <col min="6" max="6" width="14.140625" style="0" customWidth="1"/>
    <col min="7" max="7" width="14.00390625" style="0" customWidth="1"/>
    <col min="8" max="8" width="11.140625" style="0" customWidth="1"/>
    <col min="9" max="9" width="13.28125" style="0" customWidth="1"/>
    <col min="10" max="10" width="11.421875" style="0" customWidth="1"/>
  </cols>
  <sheetData>
    <row r="3" spans="1:10" ht="12.75">
      <c r="A3" s="97" t="s">
        <v>140</v>
      </c>
      <c r="B3" s="97"/>
      <c r="C3" s="97"/>
      <c r="D3" s="97"/>
      <c r="E3" s="97"/>
      <c r="F3" s="97"/>
      <c r="G3" s="97"/>
      <c r="H3" s="97"/>
      <c r="I3" s="97"/>
      <c r="J3" s="97"/>
    </row>
    <row r="4" spans="1:10" ht="12.75">
      <c r="A4" s="96" t="s">
        <v>152</v>
      </c>
      <c r="B4" s="96"/>
      <c r="C4" s="96"/>
      <c r="D4" s="96"/>
      <c r="E4" s="96"/>
      <c r="F4" s="96"/>
      <c r="G4" s="96"/>
      <c r="H4" s="96"/>
      <c r="I4" s="96"/>
      <c r="J4" s="96"/>
    </row>
    <row r="5" spans="1:10" ht="12.75">
      <c r="A5" s="6"/>
      <c r="B5" s="1"/>
      <c r="C5" s="1"/>
      <c r="D5" s="1"/>
      <c r="E5" s="1"/>
      <c r="F5" s="1"/>
      <c r="G5" s="1"/>
      <c r="H5" s="1"/>
      <c r="I5" s="1"/>
      <c r="J5" s="1"/>
    </row>
    <row r="6" spans="2:10" ht="12.75">
      <c r="B6" s="24"/>
      <c r="C6" s="24"/>
      <c r="D6" s="24"/>
      <c r="E6" s="24"/>
      <c r="F6" s="24"/>
      <c r="G6" s="24"/>
      <c r="H6" s="24"/>
      <c r="I6" s="24"/>
      <c r="J6" s="8" t="s">
        <v>116</v>
      </c>
    </row>
    <row r="7" spans="1:11" ht="15">
      <c r="A7" s="100" t="s">
        <v>90</v>
      </c>
      <c r="B7" s="102" t="s">
        <v>45</v>
      </c>
      <c r="C7" s="102"/>
      <c r="D7" s="102"/>
      <c r="E7" s="102"/>
      <c r="F7" s="102"/>
      <c r="G7" s="102"/>
      <c r="H7" s="102"/>
      <c r="I7" s="51"/>
      <c r="J7" s="51"/>
      <c r="K7" s="4"/>
    </row>
    <row r="8" spans="1:11" ht="12.75">
      <c r="A8" s="100"/>
      <c r="B8" s="102" t="s">
        <v>18</v>
      </c>
      <c r="C8" s="100" t="s">
        <v>125</v>
      </c>
      <c r="D8" s="100" t="s">
        <v>114</v>
      </c>
      <c r="E8" s="100" t="s">
        <v>105</v>
      </c>
      <c r="F8" s="100" t="s">
        <v>147</v>
      </c>
      <c r="G8" s="51"/>
      <c r="H8" s="51"/>
      <c r="I8" s="51"/>
      <c r="J8" s="51"/>
      <c r="K8" s="101"/>
    </row>
    <row r="9" spans="1:11" ht="25.5">
      <c r="A9" s="100"/>
      <c r="B9" s="102"/>
      <c r="C9" s="100"/>
      <c r="D9" s="100"/>
      <c r="E9" s="100"/>
      <c r="F9" s="100"/>
      <c r="G9" s="51" t="s">
        <v>91</v>
      </c>
      <c r="H9" s="51"/>
      <c r="I9" s="51" t="s">
        <v>104</v>
      </c>
      <c r="J9" s="51" t="s">
        <v>46</v>
      </c>
      <c r="K9" s="101"/>
    </row>
    <row r="10" spans="1:11" ht="53.25" customHeight="1">
      <c r="A10" s="100"/>
      <c r="B10" s="102"/>
      <c r="C10" s="100"/>
      <c r="D10" s="100"/>
      <c r="E10" s="100"/>
      <c r="F10" s="100"/>
      <c r="G10" s="50"/>
      <c r="H10" s="51" t="s">
        <v>47</v>
      </c>
      <c r="I10" s="50"/>
      <c r="J10" s="50"/>
      <c r="K10" s="4"/>
    </row>
    <row r="11" spans="1:11" ht="26.25">
      <c r="A11" s="104" t="s">
        <v>167</v>
      </c>
      <c r="B11" s="64">
        <v>1362600</v>
      </c>
      <c r="C11" s="72">
        <v>-11265</v>
      </c>
      <c r="D11" s="72">
        <v>259</v>
      </c>
      <c r="E11" s="64">
        <v>1688632</v>
      </c>
      <c r="F11" s="64">
        <v>102714</v>
      </c>
      <c r="G11" s="64">
        <v>16995329</v>
      </c>
      <c r="H11" s="64">
        <f>B11+E11+G11+C11+D11+F11</f>
        <v>20138269</v>
      </c>
      <c r="I11" s="64">
        <v>363794</v>
      </c>
      <c r="J11" s="64">
        <f>H11+I11</f>
        <v>20502063</v>
      </c>
      <c r="K11" s="4"/>
    </row>
    <row r="12" spans="1:11" ht="15">
      <c r="A12" s="65" t="s">
        <v>54</v>
      </c>
      <c r="B12" s="66" t="s">
        <v>56</v>
      </c>
      <c r="C12" s="73"/>
      <c r="D12" s="73"/>
      <c r="E12" s="73"/>
      <c r="F12" s="68"/>
      <c r="G12" s="67">
        <v>1890178</v>
      </c>
      <c r="H12" s="67">
        <f>G12</f>
        <v>1890178</v>
      </c>
      <c r="I12" s="67">
        <v>29219</v>
      </c>
      <c r="J12" s="67">
        <f>H12+I12</f>
        <v>1919397</v>
      </c>
      <c r="K12" s="4"/>
    </row>
    <row r="13" spans="1:11" ht="39">
      <c r="A13" s="71" t="s">
        <v>149</v>
      </c>
      <c r="B13" s="66"/>
      <c r="C13" s="73"/>
      <c r="D13" s="73"/>
      <c r="E13" s="73"/>
      <c r="F13" s="68">
        <v>8260</v>
      </c>
      <c r="G13" s="67"/>
      <c r="H13" s="67">
        <f>F13</f>
        <v>8260</v>
      </c>
      <c r="I13" s="67"/>
      <c r="J13" s="67">
        <f>H13</f>
        <v>8260</v>
      </c>
      <c r="K13" s="4"/>
    </row>
    <row r="14" spans="1:11" ht="26.25">
      <c r="A14" s="71" t="s">
        <v>49</v>
      </c>
      <c r="B14" s="66" t="s">
        <v>56</v>
      </c>
      <c r="C14" s="73"/>
      <c r="D14" s="73"/>
      <c r="E14" s="67">
        <v>-632103</v>
      </c>
      <c r="F14" s="67"/>
      <c r="G14" s="67">
        <v>632103</v>
      </c>
      <c r="H14" s="66" t="s">
        <v>56</v>
      </c>
      <c r="I14" s="73"/>
      <c r="J14" s="73"/>
      <c r="K14" s="4"/>
    </row>
    <row r="15" spans="1:11" ht="26.25" hidden="1">
      <c r="A15" s="71" t="s">
        <v>123</v>
      </c>
      <c r="B15" s="66"/>
      <c r="C15" s="73"/>
      <c r="D15" s="73"/>
      <c r="E15" s="67"/>
      <c r="F15" s="67"/>
      <c r="G15" s="67"/>
      <c r="H15" s="66">
        <f>SUM(B15:G15)</f>
        <v>0</v>
      </c>
      <c r="I15" s="73"/>
      <c r="J15" s="73">
        <f>H15</f>
        <v>0</v>
      </c>
      <c r="K15" s="4"/>
    </row>
    <row r="16" spans="1:11" ht="26.25">
      <c r="A16" s="71" t="s">
        <v>151</v>
      </c>
      <c r="B16" s="66"/>
      <c r="C16" s="73"/>
      <c r="D16" s="73"/>
      <c r="E16" s="67"/>
      <c r="F16" s="67"/>
      <c r="G16" s="67">
        <v>27760</v>
      </c>
      <c r="H16" s="67">
        <f>G16</f>
        <v>27760</v>
      </c>
      <c r="I16" s="68">
        <v>-27760</v>
      </c>
      <c r="J16" s="73"/>
      <c r="K16" s="4"/>
    </row>
    <row r="17" spans="1:11" ht="15">
      <c r="A17" s="65" t="s">
        <v>48</v>
      </c>
      <c r="B17" s="66" t="s">
        <v>56</v>
      </c>
      <c r="C17" s="73"/>
      <c r="D17" s="73"/>
      <c r="E17" s="73"/>
      <c r="F17" s="73"/>
      <c r="G17" s="68">
        <v>-812915</v>
      </c>
      <c r="H17" s="68">
        <f>G17</f>
        <v>-812915</v>
      </c>
      <c r="I17" s="68"/>
      <c r="J17" s="68">
        <f>H17+I17</f>
        <v>-812915</v>
      </c>
      <c r="K17" s="4"/>
    </row>
    <row r="18" spans="1:11" ht="21" customHeight="1">
      <c r="A18" s="71" t="s">
        <v>162</v>
      </c>
      <c r="B18" s="66"/>
      <c r="C18" s="68"/>
      <c r="D18" s="68"/>
      <c r="E18" s="73"/>
      <c r="F18" s="73"/>
      <c r="G18" s="68"/>
      <c r="H18" s="68">
        <f>C18</f>
        <v>0</v>
      </c>
      <c r="I18" s="68">
        <v>60</v>
      </c>
      <c r="J18" s="68">
        <v>60</v>
      </c>
      <c r="K18" s="4"/>
    </row>
    <row r="19" spans="1:11" ht="15">
      <c r="A19" s="63" t="s">
        <v>160</v>
      </c>
      <c r="B19" s="64">
        <v>1362600</v>
      </c>
      <c r="C19" s="74">
        <f>C11+C15</f>
        <v>-11265</v>
      </c>
      <c r="D19" s="74">
        <f>SUM(D12:D18)+D11</f>
        <v>259</v>
      </c>
      <c r="E19" s="64">
        <f>E11+E14</f>
        <v>1056529</v>
      </c>
      <c r="F19" s="64">
        <f>F11+F13</f>
        <v>110974</v>
      </c>
      <c r="G19" s="64">
        <f>G11+G12+G14+G16+G17</f>
        <v>18732455</v>
      </c>
      <c r="H19" s="64">
        <f>H11+H12+H13+H16+H17</f>
        <v>21251552</v>
      </c>
      <c r="I19" s="64">
        <f>I11+I12+I16+I18</f>
        <v>365313</v>
      </c>
      <c r="J19" s="64">
        <f>J11+J12+J13+J17+J18+J16+J14</f>
        <v>21616865</v>
      </c>
      <c r="K19" s="4"/>
    </row>
    <row r="20" spans="1:11" ht="15">
      <c r="A20" s="52"/>
      <c r="B20" s="1"/>
      <c r="C20" s="1"/>
      <c r="D20" s="1"/>
      <c r="E20" s="1"/>
      <c r="F20" s="1"/>
      <c r="G20" s="1"/>
      <c r="H20" s="1"/>
      <c r="I20" s="1"/>
      <c r="J20" s="1"/>
      <c r="K20" s="4"/>
    </row>
    <row r="21" spans="1:11" ht="15">
      <c r="A21" s="63" t="s">
        <v>131</v>
      </c>
      <c r="B21" s="64">
        <v>1362600</v>
      </c>
      <c r="C21" s="64">
        <v>-11265</v>
      </c>
      <c r="D21" s="72">
        <v>259</v>
      </c>
      <c r="E21" s="64">
        <v>2343931</v>
      </c>
      <c r="F21" s="64">
        <v>3721</v>
      </c>
      <c r="G21" s="64">
        <v>17397897</v>
      </c>
      <c r="H21" s="64">
        <f>B21+E21+G21+C21+D21+F21</f>
        <v>21097143</v>
      </c>
      <c r="I21" s="64">
        <v>313066</v>
      </c>
      <c r="J21" s="64">
        <f>H21+I21</f>
        <v>21410209</v>
      </c>
      <c r="K21" s="4"/>
    </row>
    <row r="22" spans="1:11" ht="15">
      <c r="A22" s="65" t="s">
        <v>54</v>
      </c>
      <c r="B22" s="66" t="s">
        <v>56</v>
      </c>
      <c r="C22" s="73"/>
      <c r="D22" s="73"/>
      <c r="E22" s="73"/>
      <c r="F22" s="68">
        <v>113806</v>
      </c>
      <c r="G22" s="67">
        <v>994821</v>
      </c>
      <c r="H22" s="67">
        <f>F22+G22</f>
        <v>1108627</v>
      </c>
      <c r="I22" s="67">
        <v>95839</v>
      </c>
      <c r="J22" s="67">
        <f>H22+I22</f>
        <v>1204466</v>
      </c>
      <c r="K22" s="4"/>
    </row>
    <row r="23" spans="1:11" ht="26.25">
      <c r="A23" s="71" t="s">
        <v>49</v>
      </c>
      <c r="B23" s="66" t="s">
        <v>56</v>
      </c>
      <c r="C23" s="73"/>
      <c r="D23" s="73"/>
      <c r="E23" s="67">
        <v>-404811</v>
      </c>
      <c r="F23" s="67"/>
      <c r="G23" s="67">
        <v>404811</v>
      </c>
      <c r="H23" s="66"/>
      <c r="I23" s="73"/>
      <c r="J23" s="73"/>
      <c r="K23" s="4"/>
    </row>
    <row r="24" spans="1:11" ht="15">
      <c r="A24" s="65" t="s">
        <v>48</v>
      </c>
      <c r="B24" s="66"/>
      <c r="C24" s="73"/>
      <c r="D24" s="73"/>
      <c r="E24" s="67"/>
      <c r="F24" s="67"/>
      <c r="G24" s="67">
        <v>-1434555</v>
      </c>
      <c r="H24" s="67">
        <f>G24</f>
        <v>-1434555</v>
      </c>
      <c r="I24" s="73">
        <v>-60000</v>
      </c>
      <c r="J24" s="68">
        <f>H24+I24</f>
        <v>-1494555</v>
      </c>
      <c r="K24" s="4"/>
    </row>
    <row r="25" spans="1:11" ht="26.25">
      <c r="A25" s="71" t="s">
        <v>107</v>
      </c>
      <c r="B25" s="66" t="s">
        <v>56</v>
      </c>
      <c r="C25" s="73"/>
      <c r="D25" s="73"/>
      <c r="E25" s="73"/>
      <c r="F25" s="73"/>
      <c r="G25" s="68"/>
      <c r="H25" s="68"/>
      <c r="I25" s="68"/>
      <c r="J25" s="68"/>
      <c r="K25" s="4"/>
    </row>
    <row r="26" spans="1:11" ht="15">
      <c r="A26" s="63" t="s">
        <v>161</v>
      </c>
      <c r="B26" s="64">
        <f>B21</f>
        <v>1362600</v>
      </c>
      <c r="C26" s="74">
        <f>C21+C24</f>
        <v>-11265</v>
      </c>
      <c r="D26" s="74">
        <f>SUM(D22:D26)+D21</f>
        <v>259</v>
      </c>
      <c r="E26" s="64">
        <f>E21+E23</f>
        <v>1939120</v>
      </c>
      <c r="F26" s="64">
        <f>F21+F22</f>
        <v>117527</v>
      </c>
      <c r="G26" s="64">
        <f>G21+G22+G23+G25+G24</f>
        <v>17362974</v>
      </c>
      <c r="H26" s="64">
        <f>H21+H22+H25+H24</f>
        <v>20771215</v>
      </c>
      <c r="I26" s="64">
        <f>I21+I22+I23+I25+I24</f>
        <v>348905</v>
      </c>
      <c r="J26" s="64">
        <f>J21+J22+J25+J24</f>
        <v>21120120</v>
      </c>
      <c r="K26" s="4"/>
    </row>
    <row r="27" ht="12.75">
      <c r="A27" s="73"/>
    </row>
    <row r="28" spans="1:6" ht="24.75" customHeight="1">
      <c r="A28" s="103" t="s">
        <v>100</v>
      </c>
      <c r="B28" s="103"/>
      <c r="C28" s="77"/>
      <c r="D28" s="77"/>
      <c r="E28" s="7"/>
      <c r="F28" s="7"/>
    </row>
    <row r="29" spans="1:6" ht="24.75" customHeight="1">
      <c r="A29" s="77"/>
      <c r="B29" s="77"/>
      <c r="C29" s="77"/>
      <c r="D29" s="77"/>
      <c r="E29" s="7"/>
      <c r="F29" s="7"/>
    </row>
    <row r="30" spans="1:6" ht="12.75">
      <c r="A30" s="6"/>
      <c r="B30" s="7"/>
      <c r="C30" s="7"/>
      <c r="D30" s="7"/>
      <c r="E30" s="7"/>
      <c r="F30" s="7"/>
    </row>
    <row r="31" spans="1:6" ht="12.75">
      <c r="A31" s="5" t="s">
        <v>101</v>
      </c>
      <c r="B31" s="5"/>
      <c r="C31" s="5"/>
      <c r="D31" s="5"/>
      <c r="E31" s="7" t="s">
        <v>20</v>
      </c>
      <c r="F31" s="7"/>
    </row>
    <row r="32" spans="1:6" ht="12.75">
      <c r="A32" s="6" t="s">
        <v>122</v>
      </c>
      <c r="B32" s="6"/>
      <c r="C32" s="6"/>
      <c r="D32" s="6"/>
      <c r="E32" s="96" t="s">
        <v>71</v>
      </c>
      <c r="F32" s="96"/>
    </row>
    <row r="33" spans="1:6" ht="12.75">
      <c r="A33" s="6" t="s">
        <v>72</v>
      </c>
      <c r="B33" s="7"/>
      <c r="C33" s="7"/>
      <c r="D33" s="7"/>
      <c r="E33" s="96" t="s">
        <v>73</v>
      </c>
      <c r="F33" s="96"/>
    </row>
  </sheetData>
  <sheetProtection/>
  <mergeCells count="13">
    <mergeCell ref="E32:F32"/>
    <mergeCell ref="E33:F33"/>
    <mergeCell ref="A28:B28"/>
    <mergeCell ref="A7:A10"/>
    <mergeCell ref="B7:H7"/>
    <mergeCell ref="E8:E10"/>
    <mergeCell ref="F8:F10"/>
    <mergeCell ref="C8:C10"/>
    <mergeCell ref="D8:D10"/>
    <mergeCell ref="K8:K9"/>
    <mergeCell ref="A3:J3"/>
    <mergeCell ref="A4:J4"/>
    <mergeCell ref="B8:B10"/>
  </mergeCells>
  <printOptions/>
  <pageMargins left="0.7086614173228347" right="0.31496062992125984" top="0.15748031496062992" bottom="0.15748031496062992" header="0.31496062992125984" footer="0.31496062992125984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Buh-3</dc:creator>
  <cp:keywords/>
  <dc:description/>
  <cp:lastModifiedBy>User</cp:lastModifiedBy>
  <cp:lastPrinted>2020-11-12T08:37:53Z</cp:lastPrinted>
  <dcterms:created xsi:type="dcterms:W3CDTF">2010-03-19T06:25:32Z</dcterms:created>
  <dcterms:modified xsi:type="dcterms:W3CDTF">2020-11-12T08:38:51Z</dcterms:modified>
  <cp:category/>
  <cp:version/>
  <cp:contentType/>
  <cp:contentStatus/>
</cp:coreProperties>
</file>