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3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<sst xmlns="http://schemas.openxmlformats.org/spreadsheetml/2006/main" count="230" uniqueCount="167">
  <si>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</si>
  <si>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</si>
  <si>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</si>
  <si>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</si>
  <si>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</si>
  <si>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</si>
  <si>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</si>
  <si>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</si>
  <si>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</si>
  <si>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</si>
  <si>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</si>
  <si>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</si>
  <si>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</si>
  <si>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</si>
  <si>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</si>
  <si>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</si>
  <si>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</si>
  <si>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</si>
  <si>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</si>
  <si>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</si>
  <si>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</si>
  <si>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</si>
  <si>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Нераспределенная прибыль (непокрытый убыток)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</si>
  <si>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</si>
  <si>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</si>
  <si>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</si>
  <si>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</si>
  <si>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</si>
  <si>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</si>
  <si>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</si>
  <si>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реализация товаров</t>
  </si>
  <si>
    <t>предоставление услуг</t>
  </si>
  <si>
    <t>авансы полученные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</si>
  <si>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</si>
  <si>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</si>
  <si>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</si>
  <si>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</si>
  <si>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</si>
  <si>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</si>
  <si>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</si>
  <si>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</si>
  <si>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</si>
  <si>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</si>
  <si>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реализация других долгосрочных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</si>
  <si>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</si>
  <si>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</si>
  <si>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</si>
  <si>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</si>
  <si>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</si>
  <si>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</si>
  <si>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</si>
  <si>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</si>
  <si>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</si>
  <si>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</si>
  <si>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</si>
  <si>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</si>
  <si>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</si>
  <si>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</si>
  <si>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</si>
  <si>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 xml:space="preserve">Краткосрочная торговая и прочая кредиторская задолженность 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</si>
  <si>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</si>
  <si>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</si>
  <si>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</si>
  <si>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</si>
  <si>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</si>
  <si>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</si>
  <si>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</si>
  <si>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Прибыль (убыток) от изменения справедливой стоимости инвестиционной недвижимости</t>
  </si>
  <si>
    <t>Доход от переоценки основных средств</t>
  </si>
  <si>
    <t>Балансовая стоимость простой акции</t>
  </si>
  <si>
    <t>Балансовая стоимость привилегированной акции</t>
  </si>
  <si>
    <t>-</t>
  </si>
  <si>
    <t>Гудвил</t>
  </si>
  <si>
    <t>Инвестиции в ассоциированные компании</t>
  </si>
  <si>
    <t>АО «AMF Group»</t>
  </si>
  <si>
    <t>КОНСОЛИДИРОВАННЫЙ ОТЧЕТ О ФИНАНСОВОМ ПОЛОЖЕНИИ</t>
  </si>
  <si>
    <t xml:space="preserve"> (тыс. тенге)</t>
  </si>
  <si>
    <t>АКТИВЫ</t>
  </si>
  <si>
    <t>Примечание</t>
  </si>
  <si>
    <t>31 декабря 2013г.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</si>
  <si>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</si>
  <si>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</si>
  <si>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</si>
  <si>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</si>
  <si>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</si>
  <si>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</si>
  <si>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</si>
  <si>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 xml:space="preserve">             10 852 576</t>
  </si>
  <si>
    <t xml:space="preserve">             13 723 703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</si>
  <si>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</si>
  <si>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</si>
  <si>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</si>
  <si>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Долгосрочные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</si>
  <si>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</si>
  <si>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</si>
  <si>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 xml:space="preserve">                 9 131 075</t>
  </si>
  <si>
    <t>Итого капитал акционеров АО «AMFGroup»</t>
  </si>
  <si>
    <t xml:space="preserve">             10 580 064 </t>
  </si>
  <si>
    <t>Доля неконтролирующих акционеров</t>
  </si>
  <si>
    <t xml:space="preserve">             10 773 347 </t>
  </si>
  <si>
    <t xml:space="preserve">             13 723 703 </t>
  </si>
  <si>
    <t>От имени Руководства АО «AMFGroup»:</t>
  </si>
  <si>
    <t>_______________________________</t>
  </si>
  <si>
    <t>Байсырымов Б.Т.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</si>
  <si>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</si>
  <si>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</si>
  <si>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</si>
  <si>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</si>
  <si>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</si>
  <si>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(тыс. тенге)</t>
  </si>
  <si>
    <t>Примечания</t>
  </si>
  <si>
    <t>Доход от реализации продукции и оказания услуг</t>
  </si>
  <si>
    <t>Себестоимость реализованной продукции и оказанных услуг</t>
  </si>
  <si>
    <t>Расходы на реализацию продукции и оказание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</si>
  <si>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</si>
  <si>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</si>
  <si>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</si>
  <si>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</si>
  <si>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</si>
  <si>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</si>
  <si>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Прибыль на акцию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</si>
  <si>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</si>
  <si>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</si>
  <si>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Доля в прочем совокупном доходе ассоциированной компании (в резерве переоценки финансовых  активов, имеющихся в наличии для продажи)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</si>
  <si>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</si>
  <si>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</si>
  <si>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</si>
  <si>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</si>
  <si>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</si>
  <si>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</si>
  <si>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</si>
  <si>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_____________________________</t>
  </si>
  <si>
    <t>КОНСОЛИДИРОВАННЫЙ ОТЧЕТ ОБ ИЗМЕНЕНИЯХ В КАПИТАЛЕ</t>
  </si>
  <si>
    <t>  </t>
  </si>
  <si>
    <t>Нераспределенная прибыль</t>
  </si>
  <si>
    <t>Сальдо на 1 января 2014 года</t>
  </si>
  <si>
    <t>Сальдо на 1 января 2013 года</t>
  </si>
  <si>
    <t>КОНСОЛИДИРОВАННЫЙ ОТЧЕТ О ДВИЖЕНИИ ДЕНЕЖНЫХ СРЕДСТВ</t>
  </si>
  <si>
    <t xml:space="preserve">                                                                                                                                                                       (тыс. тенге)</t>
  </si>
  <si>
    <t>I. Движение денежных средств от операционной деятельности</t>
  </si>
  <si>
    <t>полученные вознаграждения </t>
  </si>
  <si>
    <t>погашение дебиторской задолженности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</si>
  <si>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</si>
  <si>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</si>
  <si>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</si>
  <si>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</si>
  <si>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</si>
  <si>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Прочие выплаты</t>
  </si>
  <si>
    <t>III. Движение денежных средств от финансовой деятельности</t>
  </si>
  <si>
    <t xml:space="preserve">                    -     </t>
  </si>
  <si>
    <t xml:space="preserve">3.Чистая сумма денежных средств от финансовой деятельности </t>
  </si>
  <si>
    <t>_______________</t>
  </si>
  <si>
    <t>(80 000)</t>
  </si>
  <si>
    <t>(116 000)</t>
  </si>
  <si>
    <t>Долгосрочная торговая и прочая кредиторская задолженность</t>
  </si>
  <si>
    <t>выплата основного долга по лизингу</t>
  </si>
  <si>
    <t>по состоянию на 30 сентября 2014 года</t>
  </si>
  <si>
    <t xml:space="preserve">30 сентября 2014г. </t>
  </si>
  <si>
    <t>за период, закончившийся 30 сентября 2014 года</t>
  </si>
  <si>
    <t>За период с 01 января по 30 сентября     2014 года</t>
  </si>
  <si>
    <t>За периода с 01 января по 30 сентября 2013 года</t>
  </si>
  <si>
    <t>За период с 01 июля по 30 сентября     2014 года</t>
  </si>
  <si>
    <t>За периода с 01 июля по 30 сентября 2013 года</t>
  </si>
  <si>
    <t>за год, закончившийся 30 сентября 2014 года</t>
  </si>
  <si>
    <t>За период с 01 января по 30 сентября   2014 года</t>
  </si>
  <si>
    <t xml:space="preserve">Сальдо на 30 сентября 2014 года </t>
  </si>
  <si>
    <t xml:space="preserve">Сальдо на 30 сентября 2013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</si>
</sst>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right" wrapText="1"/>
    </xf>
    <xf numFmtId="3" fontId="48" fillId="0" borderId="0" xfId="0" applyNumberFormat="1" applyFont="1" applyAlignment="1">
      <alignment horizontal="righ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8" fillId="0" borderId="0" xfId="0" applyFont="1" applyAlignment="1">
      <alignment horizontal="justify" vertical="top" wrapText="1"/>
    </xf>
    <xf numFmtId="0" fontId="49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3" fontId="48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 vertical="top" wrapText="1"/>
    </xf>
    <xf numFmtId="3" fontId="49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justify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9" fillId="0" borderId="0" xfId="0" applyNumberFormat="1" applyFont="1" applyAlignment="1">
      <alignment horizontal="center" wrapText="1"/>
    </xf>
    <xf numFmtId="3" fontId="48" fillId="0" borderId="0" xfId="0" applyNumberFormat="1" applyFont="1" applyAlignment="1">
      <alignment horizontal="center" wrapText="1"/>
    </xf>
    <xf numFmtId="3" fontId="49" fillId="0" borderId="0" xfId="0" applyNumberFormat="1" applyFont="1" applyAlignment="1">
      <alignment horizontal="center" vertical="top" wrapText="1"/>
    </xf>
    <xf numFmtId="3" fontId="48" fillId="0" borderId="0" xfId="0" applyNumberFormat="1" applyFont="1" applyAlignment="1">
      <alignment horizontal="center" vertical="top" wrapText="1"/>
    </xf>
    <xf numFmtId="3" fontId="48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 wrapText="1"/>
    </xf>
    <xf numFmtId="4" fontId="48" fillId="0" borderId="0" xfId="0" applyNumberFormat="1" applyFont="1" applyFill="1" applyAlignment="1">
      <alignment horizontal="center" wrapText="1"/>
    </xf>
    <xf numFmtId="4" fontId="48" fillId="0" borderId="0" xfId="0" applyNumberFormat="1" applyFont="1" applyFill="1" applyAlignment="1">
      <alignment horizontal="right" wrapText="1"/>
    </xf>
    <xf numFmtId="3" fontId="49" fillId="0" borderId="0" xfId="0" applyNumberFormat="1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0" xfId="0" applyNumberFormat="1" applyFont="1" applyFill="1" applyAlignment="1">
      <alignment horizontal="center" wrapText="1"/>
    </xf>
    <xf numFmtId="3" fontId="49" fillId="0" borderId="0" xfId="0" applyNumberFormat="1" applyFont="1" applyFill="1" applyAlignment="1">
      <alignment horizontal="center" vertical="top" wrapText="1"/>
    </xf>
    <xf numFmtId="0" fontId="48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3" fontId="48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2.57421875" style="0" customWidth="1"/>
    <col min="2" max="2" width="12.140625" style="0" customWidth="1"/>
    <col min="3" max="3" width="16.28125" style="0" customWidth="1"/>
    <col min="4" max="4" width="18.28125" style="0" customWidth="1"/>
  </cols>
  <sheetData>
    <row r="1" spans="1:4" ht="12.75">
      <c r="A1" s="36" t="s">
        <v>74</v>
      </c>
      <c r="B1" s="37"/>
      <c r="C1" s="37"/>
      <c r="D1" s="37"/>
    </row>
    <row r="2" spans="1:4" ht="12.75">
      <c r="A2" s="62" t="s">
        <v>75</v>
      </c>
      <c r="B2" s="62"/>
      <c r="C2" s="62"/>
      <c r="D2" s="62"/>
    </row>
    <row r="3" spans="1:4" ht="12.75">
      <c r="A3" s="62" t="s">
        <v>156</v>
      </c>
      <c r="B3" s="62"/>
      <c r="C3" s="62"/>
      <c r="D3" s="62"/>
    </row>
    <row r="4" spans="1:4" ht="12.75">
      <c r="A4" s="63" t="s">
        <v>76</v>
      </c>
      <c r="B4" s="63"/>
      <c r="C4" s="63"/>
      <c r="D4" s="63"/>
    </row>
    <row r="5" spans="1:4" ht="25.5">
      <c r="A5" s="18" t="s">
        <v>77</v>
      </c>
      <c r="B5" s="35" t="s">
        <v>78</v>
      </c>
      <c r="C5" s="53" t="s">
        <v>157</v>
      </c>
      <c r="D5" s="15" t="s">
        <v>79</v>
      </c>
    </row>
    <row r="6" spans="1:4" ht="13.5">
      <c r="A6" s="38" t="s">
        <v>80</v>
      </c>
      <c r="B6" s="38"/>
      <c r="C6" s="10"/>
      <c r="D6" s="10"/>
    </row>
    <row r="7" spans="1:4" ht="12.75">
      <c r="A7" s="10" t="s">
        <v>81</v>
      </c>
      <c r="B7" s="21">
        <v>4</v>
      </c>
      <c r="C7" s="26">
        <v>1013349</v>
      </c>
      <c r="D7" s="26">
        <v>580224</v>
      </c>
    </row>
    <row r="8" spans="1:4" ht="12.75">
      <c r="A8" s="10" t="s">
        <v>0</v>
      </c>
      <c r="B8" s="21">
        <v>5</v>
      </c>
      <c r="C8" s="26">
        <v>489389</v>
      </c>
      <c r="D8" s="26">
        <v>1308689</v>
      </c>
    </row>
    <row r="9" spans="1:4" ht="12.75">
      <c r="A9" s="10" t="s">
        <v>82</v>
      </c>
      <c r="B9" s="21">
        <v>6</v>
      </c>
      <c r="C9" s="26">
        <v>695279</v>
      </c>
      <c r="D9" s="26">
        <v>408672</v>
      </c>
    </row>
    <row r="10" spans="1:4" ht="12.75">
      <c r="A10" s="10" t="s">
        <v>1</v>
      </c>
      <c r="B10" s="21">
        <v>7</v>
      </c>
      <c r="C10" s="26">
        <v>391850</v>
      </c>
      <c r="D10" s="26">
        <v>279697</v>
      </c>
    </row>
    <row r="11" spans="1:4" ht="12.75">
      <c r="A11" s="10" t="s">
        <v>83</v>
      </c>
      <c r="B11" s="21"/>
      <c r="C11" s="26">
        <v>22230</v>
      </c>
      <c r="D11" s="26">
        <v>25905</v>
      </c>
    </row>
    <row r="12" spans="1:4" ht="12.75">
      <c r="A12" s="10" t="s">
        <v>2</v>
      </c>
      <c r="B12" s="21">
        <v>8</v>
      </c>
      <c r="C12" s="26">
        <v>1192112</v>
      </c>
      <c r="D12" s="26">
        <v>265940</v>
      </c>
    </row>
    <row r="13" spans="1:4" ht="25.5">
      <c r="A13" s="10" t="s">
        <v>84</v>
      </c>
      <c r="B13" s="21">
        <v>9</v>
      </c>
      <c r="C13" s="26">
        <v>2000</v>
      </c>
      <c r="D13" s="26">
        <v>2000</v>
      </c>
    </row>
    <row r="14" spans="1:4" ht="12.75">
      <c r="A14" s="14" t="s">
        <v>3</v>
      </c>
      <c r="B14" s="39"/>
      <c r="C14" s="24">
        <f>SUM(C7:C13)</f>
        <v>3806209</v>
      </c>
      <c r="D14" s="24">
        <v>2871127</v>
      </c>
    </row>
    <row r="15" spans="1:4" ht="13.5">
      <c r="A15" s="38" t="s">
        <v>4</v>
      </c>
      <c r="B15" s="39"/>
      <c r="C15" s="10"/>
      <c r="D15" s="10"/>
    </row>
    <row r="16" spans="1:4" ht="12.75">
      <c r="A16" s="10" t="s">
        <v>85</v>
      </c>
      <c r="B16" s="21">
        <v>10</v>
      </c>
      <c r="C16" s="13">
        <v>201442</v>
      </c>
      <c r="D16" s="13">
        <v>513434</v>
      </c>
    </row>
    <row r="17" spans="1:4" ht="12.75">
      <c r="A17" s="10" t="s">
        <v>86</v>
      </c>
      <c r="B17" s="21">
        <v>11</v>
      </c>
      <c r="C17" s="13">
        <v>2134</v>
      </c>
      <c r="D17" s="13">
        <v>11111</v>
      </c>
    </row>
    <row r="18" spans="1:4" ht="12.75">
      <c r="A18" s="10" t="s">
        <v>73</v>
      </c>
      <c r="B18" s="21">
        <v>12</v>
      </c>
      <c r="C18" s="13">
        <v>503363</v>
      </c>
      <c r="D18" s="13">
        <v>689427</v>
      </c>
    </row>
    <row r="19" spans="1:4" ht="12.75">
      <c r="A19" s="10" t="s">
        <v>5</v>
      </c>
      <c r="B19" s="21">
        <v>13</v>
      </c>
      <c r="C19" s="13">
        <v>528016</v>
      </c>
      <c r="D19" s="13">
        <v>511550</v>
      </c>
    </row>
    <row r="20" spans="1:4" ht="12.75">
      <c r="A20" s="10" t="s">
        <v>6</v>
      </c>
      <c r="B20" s="21">
        <v>14</v>
      </c>
      <c r="C20" s="13">
        <v>6477745</v>
      </c>
      <c r="D20" s="13">
        <v>6788474</v>
      </c>
    </row>
    <row r="21" spans="1:4" ht="12.75">
      <c r="A21" s="10" t="s">
        <v>7</v>
      </c>
      <c r="B21" s="21">
        <v>15</v>
      </c>
      <c r="C21" s="13">
        <v>260829</v>
      </c>
      <c r="D21" s="13">
        <v>256486</v>
      </c>
    </row>
    <row r="22" spans="1:4" ht="12.75">
      <c r="A22" s="10" t="s">
        <v>72</v>
      </c>
      <c r="B22" s="21">
        <v>16</v>
      </c>
      <c r="C22" s="13">
        <v>725</v>
      </c>
      <c r="D22" s="12">
        <v>614</v>
      </c>
    </row>
    <row r="23" spans="1:4" ht="12.75">
      <c r="A23" s="10" t="s">
        <v>8</v>
      </c>
      <c r="B23" s="39"/>
      <c r="C23" s="13">
        <v>603</v>
      </c>
      <c r="D23" s="12">
        <v>603</v>
      </c>
    </row>
    <row r="24" spans="1:4" ht="12.75">
      <c r="A24" s="10" t="s">
        <v>9</v>
      </c>
      <c r="B24" s="21">
        <v>17</v>
      </c>
      <c r="C24" s="13">
        <v>4339600</v>
      </c>
      <c r="D24" s="13">
        <v>2080877</v>
      </c>
    </row>
    <row r="25" spans="1:4" ht="13.5">
      <c r="A25" s="38" t="s">
        <v>10</v>
      </c>
      <c r="B25" s="40"/>
      <c r="C25" s="24">
        <f>SUM(C16:C24)</f>
        <v>12314457</v>
      </c>
      <c r="D25" s="25" t="s">
        <v>87</v>
      </c>
    </row>
    <row r="26" spans="1:4" ht="12.75">
      <c r="A26" s="14" t="s">
        <v>63</v>
      </c>
      <c r="B26" s="9"/>
      <c r="C26" s="24">
        <f>C14+C25</f>
        <v>16120666</v>
      </c>
      <c r="D26" s="25" t="s">
        <v>88</v>
      </c>
    </row>
    <row r="27" spans="1:4" ht="13.5">
      <c r="A27" s="38" t="s">
        <v>11</v>
      </c>
      <c r="B27" s="40"/>
      <c r="C27" s="10"/>
      <c r="D27" s="10"/>
    </row>
    <row r="28" spans="1:4" ht="12.75">
      <c r="A28" s="10" t="s">
        <v>12</v>
      </c>
      <c r="B28" s="21">
        <v>18</v>
      </c>
      <c r="C28" s="26">
        <v>186927</v>
      </c>
      <c r="D28" s="26">
        <v>177234</v>
      </c>
    </row>
    <row r="29" spans="1:4" ht="20.25" customHeight="1">
      <c r="A29" s="10" t="s">
        <v>89</v>
      </c>
      <c r="B29" s="21"/>
      <c r="C29" s="26">
        <v>225302</v>
      </c>
      <c r="D29" s="26">
        <v>69013</v>
      </c>
    </row>
    <row r="30" spans="1:4" ht="25.5">
      <c r="A30" s="10" t="s">
        <v>13</v>
      </c>
      <c r="B30" s="11">
        <v>19</v>
      </c>
      <c r="C30" s="13">
        <v>7297</v>
      </c>
      <c r="D30" s="13">
        <v>6856</v>
      </c>
    </row>
    <row r="31" spans="1:4" ht="25.5">
      <c r="A31" s="10" t="s">
        <v>59</v>
      </c>
      <c r="B31" s="11">
        <v>20</v>
      </c>
      <c r="C31" s="13">
        <v>196490</v>
      </c>
      <c r="D31" s="13">
        <v>122125</v>
      </c>
    </row>
    <row r="32" spans="1:4" ht="12.75">
      <c r="A32" s="10" t="s">
        <v>90</v>
      </c>
      <c r="B32" s="21">
        <v>21</v>
      </c>
      <c r="C32" s="26">
        <v>14133</v>
      </c>
      <c r="D32" s="26">
        <v>52525</v>
      </c>
    </row>
    <row r="33" spans="1:4" ht="25.5">
      <c r="A33" s="10" t="s">
        <v>91</v>
      </c>
      <c r="B33" s="11">
        <v>22</v>
      </c>
      <c r="C33" s="13">
        <v>4630</v>
      </c>
      <c r="D33" s="13">
        <v>18520</v>
      </c>
    </row>
    <row r="34" spans="1:4" ht="12.75">
      <c r="A34" s="10" t="s">
        <v>14</v>
      </c>
      <c r="B34" s="21">
        <v>23</v>
      </c>
      <c r="C34" s="26">
        <v>217621</v>
      </c>
      <c r="D34" s="26">
        <v>160665</v>
      </c>
    </row>
    <row r="35" spans="1:4" ht="12.75">
      <c r="A35" s="14" t="s">
        <v>15</v>
      </c>
      <c r="B35" s="39"/>
      <c r="C35" s="24">
        <f>SUM(C28:C34)</f>
        <v>852400</v>
      </c>
      <c r="D35" s="24">
        <v>606938</v>
      </c>
    </row>
    <row r="36" spans="1:4" ht="13.5">
      <c r="A36" s="38" t="s">
        <v>16</v>
      </c>
      <c r="B36" s="39"/>
      <c r="C36" s="10"/>
      <c r="D36" s="10"/>
    </row>
    <row r="37" spans="1:4" ht="12.75">
      <c r="A37" s="10" t="s">
        <v>17</v>
      </c>
      <c r="B37" s="21">
        <v>24</v>
      </c>
      <c r="C37" s="13">
        <v>1541095</v>
      </c>
      <c r="D37" s="13">
        <v>1419951</v>
      </c>
    </row>
    <row r="38" spans="1:4" ht="25.5">
      <c r="A38" s="10" t="s">
        <v>154</v>
      </c>
      <c r="B38" s="11">
        <v>25</v>
      </c>
      <c r="C38" s="49">
        <v>61320</v>
      </c>
      <c r="D38" s="13"/>
    </row>
    <row r="39" spans="1:4" ht="25.5">
      <c r="A39" s="19" t="s">
        <v>92</v>
      </c>
      <c r="B39" s="11">
        <v>27</v>
      </c>
      <c r="C39" s="13">
        <v>21877</v>
      </c>
      <c r="D39" s="13">
        <v>13034</v>
      </c>
    </row>
    <row r="40" spans="1:4" ht="12.75">
      <c r="A40" s="19" t="s">
        <v>93</v>
      </c>
      <c r="B40" s="21">
        <v>28</v>
      </c>
      <c r="C40" s="13">
        <v>27670</v>
      </c>
      <c r="D40" s="13">
        <v>27670</v>
      </c>
    </row>
    <row r="41" spans="1:4" ht="12.75">
      <c r="A41" s="10" t="s">
        <v>18</v>
      </c>
      <c r="B41" s="39"/>
      <c r="C41" s="13">
        <v>882763</v>
      </c>
      <c r="D41" s="13">
        <v>882763</v>
      </c>
    </row>
    <row r="42" spans="1:4" ht="12.75">
      <c r="A42" s="14" t="s">
        <v>94</v>
      </c>
      <c r="B42" s="39"/>
      <c r="C42" s="17">
        <f>SUM(C37:C41)</f>
        <v>2534725</v>
      </c>
      <c r="D42" s="17">
        <v>2343418</v>
      </c>
    </row>
    <row r="43" spans="1:4" ht="13.5">
      <c r="A43" s="38" t="s">
        <v>19</v>
      </c>
      <c r="B43" s="39"/>
      <c r="C43" s="10"/>
      <c r="D43" s="10"/>
    </row>
    <row r="44" spans="1:4" ht="12.75">
      <c r="A44" s="10" t="s">
        <v>20</v>
      </c>
      <c r="B44" s="39"/>
      <c r="C44" s="26">
        <v>1362600</v>
      </c>
      <c r="D44" s="26">
        <v>1362600</v>
      </c>
    </row>
    <row r="45" spans="1:4" ht="12.75">
      <c r="A45" s="10" t="s">
        <v>21</v>
      </c>
      <c r="B45" s="39"/>
      <c r="C45" s="26">
        <v>84795</v>
      </c>
      <c r="D45" s="26">
        <v>86389</v>
      </c>
    </row>
    <row r="46" spans="1:4" ht="12.75">
      <c r="A46" s="10" t="s">
        <v>22</v>
      </c>
      <c r="B46" s="39"/>
      <c r="C46" s="26">
        <v>11121453</v>
      </c>
      <c r="D46" s="27" t="s">
        <v>95</v>
      </c>
    </row>
    <row r="47" spans="1:4" ht="12.75">
      <c r="A47" s="14" t="s">
        <v>96</v>
      </c>
      <c r="B47" s="39"/>
      <c r="C47" s="24">
        <f>SUM(C44:C46)</f>
        <v>12568848</v>
      </c>
      <c r="D47" s="25" t="s">
        <v>97</v>
      </c>
    </row>
    <row r="48" spans="1:4" ht="12.75">
      <c r="A48" s="10" t="s">
        <v>98</v>
      </c>
      <c r="B48" s="21">
        <v>29</v>
      </c>
      <c r="C48" s="26">
        <v>164693</v>
      </c>
      <c r="D48" s="26">
        <v>193283</v>
      </c>
    </row>
    <row r="49" spans="1:4" ht="13.5">
      <c r="A49" s="38" t="s">
        <v>56</v>
      </c>
      <c r="B49" s="39"/>
      <c r="C49" s="24">
        <f>C47+C48</f>
        <v>12733541</v>
      </c>
      <c r="D49" s="25" t="s">
        <v>99</v>
      </c>
    </row>
    <row r="50" spans="1:4" ht="12.75">
      <c r="A50" s="14" t="s">
        <v>63</v>
      </c>
      <c r="B50" s="39"/>
      <c r="C50" s="24">
        <f>C35+C42+C49</f>
        <v>16120666</v>
      </c>
      <c r="D50" s="25" t="s">
        <v>100</v>
      </c>
    </row>
    <row r="51" spans="1:4" ht="12.75">
      <c r="A51" s="18" t="s">
        <v>69</v>
      </c>
      <c r="B51" s="11">
        <v>45</v>
      </c>
      <c r="C51" s="51">
        <v>259.56</v>
      </c>
      <c r="D51" s="16">
        <v>218.86</v>
      </c>
    </row>
    <row r="52" spans="1:4" ht="12.75">
      <c r="A52" s="18" t="s">
        <v>70</v>
      </c>
      <c r="B52" s="11">
        <v>45</v>
      </c>
      <c r="C52" s="16">
        <v>100</v>
      </c>
      <c r="D52" s="16">
        <v>100</v>
      </c>
    </row>
    <row r="53" spans="1:4" ht="12.75" hidden="1">
      <c r="A53" s="1"/>
      <c r="B53" s="37"/>
      <c r="C53" s="37"/>
      <c r="D53" s="37"/>
    </row>
    <row r="54" spans="1:4" ht="12.75">
      <c r="A54" s="36" t="s">
        <v>101</v>
      </c>
      <c r="B54" s="37"/>
      <c r="C54" s="37"/>
      <c r="D54" s="37"/>
    </row>
    <row r="55" spans="1:4" ht="33" customHeight="1">
      <c r="A55" s="29" t="s">
        <v>102</v>
      </c>
      <c r="B55" s="29"/>
      <c r="C55" s="37" t="s">
        <v>23</v>
      </c>
      <c r="D55" s="37"/>
    </row>
    <row r="56" spans="1:4" ht="12.75">
      <c r="A56" s="36" t="s">
        <v>103</v>
      </c>
      <c r="B56" s="36"/>
      <c r="C56" s="62" t="s">
        <v>104</v>
      </c>
      <c r="D56" s="62"/>
    </row>
    <row r="57" spans="1:4" ht="12.75">
      <c r="A57" s="36" t="s">
        <v>105</v>
      </c>
      <c r="B57" s="37"/>
      <c r="C57" s="62" t="s">
        <v>106</v>
      </c>
      <c r="D57" s="62"/>
    </row>
    <row r="58" spans="1:4" ht="12.75">
      <c r="A58" s="1"/>
      <c r="B58" s="37"/>
      <c r="C58" s="37"/>
      <c r="D58" s="37"/>
    </row>
    <row r="59" spans="1:4" ht="12.75">
      <c r="A59" s="2"/>
      <c r="B59" s="37"/>
      <c r="C59" s="37"/>
      <c r="D59" s="37"/>
    </row>
    <row r="60" spans="1:4" ht="12.75">
      <c r="A60" s="2"/>
      <c r="B60" s="37"/>
      <c r="C60" s="37"/>
      <c r="D60" s="37"/>
    </row>
  </sheetData>
  <sheetProtection/>
  <mergeCells count="5">
    <mergeCell ref="A2:D2"/>
    <mergeCell ref="A3:D3"/>
    <mergeCell ref="A4:D4"/>
    <mergeCell ref="C56:D56"/>
    <mergeCell ref="C57:D57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3">
      <selection activeCell="F7" sqref="F7:F10"/>
    </sheetView>
  </sheetViews>
  <sheetFormatPr defaultColWidth="9.140625" defaultRowHeight="12.75"/>
  <cols>
    <col min="1" max="1" width="40.8515625" style="0" customWidth="1"/>
    <col min="2" max="2" width="8.57421875" style="0" customWidth="1"/>
    <col min="3" max="4" width="13.7109375" style="0" customWidth="1"/>
    <col min="5" max="5" width="14.8515625" style="0" customWidth="1"/>
    <col min="6" max="6" width="14.421875" style="0" customWidth="1"/>
  </cols>
  <sheetData>
    <row r="1" spans="1:6" ht="12.75">
      <c r="A1" s="2" t="s">
        <v>74</v>
      </c>
      <c r="B1" s="37"/>
      <c r="C1" s="37"/>
      <c r="D1" s="37"/>
      <c r="E1" s="37"/>
      <c r="F1" s="37"/>
    </row>
    <row r="2" spans="1:6" ht="12.75">
      <c r="A2" s="62" t="s">
        <v>107</v>
      </c>
      <c r="B2" s="62"/>
      <c r="C2" s="62"/>
      <c r="D2" s="62"/>
      <c r="E2" s="62"/>
      <c r="F2" s="62"/>
    </row>
    <row r="3" spans="1:6" ht="12.75">
      <c r="A3" s="62" t="s">
        <v>108</v>
      </c>
      <c r="B3" s="62"/>
      <c r="C3" s="62"/>
      <c r="D3" s="62"/>
      <c r="E3" s="62"/>
      <c r="F3" s="62"/>
    </row>
    <row r="4" spans="1:6" ht="12.75">
      <c r="A4" s="62" t="s">
        <v>158</v>
      </c>
      <c r="B4" s="62"/>
      <c r="C4" s="62"/>
      <c r="D4" s="62"/>
      <c r="E4" s="62"/>
      <c r="F4" s="62"/>
    </row>
    <row r="5" spans="1:6" ht="12.75">
      <c r="A5" s="65" t="s">
        <v>109</v>
      </c>
      <c r="B5" s="65"/>
      <c r="C5" s="65"/>
      <c r="D5" s="65"/>
      <c r="E5" s="65"/>
      <c r="F5" s="65"/>
    </row>
    <row r="6" spans="1:6" ht="51">
      <c r="A6" s="4"/>
      <c r="B6" s="9" t="s">
        <v>110</v>
      </c>
      <c r="C6" s="16" t="s">
        <v>159</v>
      </c>
      <c r="D6" s="16" t="s">
        <v>160</v>
      </c>
      <c r="E6" s="16" t="s">
        <v>161</v>
      </c>
      <c r="F6" s="16" t="s">
        <v>162</v>
      </c>
    </row>
    <row r="7" spans="1:6" ht="25.5">
      <c r="A7" s="10" t="s">
        <v>111</v>
      </c>
      <c r="B7" s="11">
        <v>30</v>
      </c>
      <c r="C7" s="43">
        <v>6540021</v>
      </c>
      <c r="D7" s="52">
        <v>5695522</v>
      </c>
      <c r="E7" s="52">
        <v>1996699</v>
      </c>
      <c r="F7" s="52">
        <v>1812929</v>
      </c>
    </row>
    <row r="8" spans="1:6" ht="25.5">
      <c r="A8" s="10" t="s">
        <v>112</v>
      </c>
      <c r="B8" s="11">
        <v>31</v>
      </c>
      <c r="C8" s="43">
        <v>-2802297</v>
      </c>
      <c r="D8" s="52">
        <v>-2803086</v>
      </c>
      <c r="E8" s="52">
        <v>-1009363</v>
      </c>
      <c r="F8" s="52">
        <v>-833326</v>
      </c>
    </row>
    <row r="9" spans="1:6" ht="12.75">
      <c r="A9" s="14" t="s">
        <v>62</v>
      </c>
      <c r="B9" s="15"/>
      <c r="C9" s="44">
        <f>C7+C8</f>
        <v>3737724</v>
      </c>
      <c r="D9" s="54">
        <f>D7+D8</f>
        <v>2892436</v>
      </c>
      <c r="E9" s="54">
        <f>E7+E8</f>
        <v>987336</v>
      </c>
      <c r="F9" s="54">
        <f>F7+F8</f>
        <v>979603</v>
      </c>
    </row>
    <row r="10" spans="1:6" ht="12.75">
      <c r="A10" s="10" t="s">
        <v>24</v>
      </c>
      <c r="B10" s="11">
        <v>32</v>
      </c>
      <c r="C10" s="43">
        <v>119220</v>
      </c>
      <c r="D10" s="52">
        <v>107471</v>
      </c>
      <c r="E10" s="52">
        <v>32318</v>
      </c>
      <c r="F10" s="52">
        <v>2481</v>
      </c>
    </row>
    <row r="11" spans="1:6" ht="12.75">
      <c r="A11" s="10" t="s">
        <v>25</v>
      </c>
      <c r="B11" s="11">
        <v>33</v>
      </c>
      <c r="C11" s="52">
        <v>52319</v>
      </c>
      <c r="D11" s="52">
        <v>16458</v>
      </c>
      <c r="E11" s="52">
        <v>36655</v>
      </c>
      <c r="F11" s="52">
        <v>893</v>
      </c>
    </row>
    <row r="12" spans="1:6" ht="25.5">
      <c r="A12" s="10" t="s">
        <v>113</v>
      </c>
      <c r="B12" s="11">
        <v>34</v>
      </c>
      <c r="C12" s="43">
        <v>-577949</v>
      </c>
      <c r="D12" s="52">
        <v>-474076</v>
      </c>
      <c r="E12" s="52">
        <v>-188097</v>
      </c>
      <c r="F12" s="52">
        <v>-165601</v>
      </c>
    </row>
    <row r="13" spans="1:6" ht="12.75">
      <c r="A13" s="10" t="s">
        <v>26</v>
      </c>
      <c r="B13" s="11">
        <v>35</v>
      </c>
      <c r="C13" s="52">
        <v>-487498</v>
      </c>
      <c r="D13" s="52">
        <v>-367122</v>
      </c>
      <c r="E13" s="52">
        <v>-186029</v>
      </c>
      <c r="F13" s="52">
        <v>-125095</v>
      </c>
    </row>
    <row r="14" spans="1:6" ht="12.75">
      <c r="A14" s="10" t="s">
        <v>66</v>
      </c>
      <c r="B14" s="11">
        <v>36</v>
      </c>
      <c r="C14" s="43">
        <v>-93446</v>
      </c>
      <c r="D14" s="52">
        <v>-81260</v>
      </c>
      <c r="E14" s="52">
        <v>-34072</v>
      </c>
      <c r="F14" s="52">
        <v>-26913</v>
      </c>
    </row>
    <row r="15" spans="1:6" ht="12.75">
      <c r="A15" s="10" t="s">
        <v>27</v>
      </c>
      <c r="B15" s="11">
        <v>37</v>
      </c>
      <c r="C15" s="43">
        <v>-26324</v>
      </c>
      <c r="D15" s="52">
        <v>-41462</v>
      </c>
      <c r="E15" s="52">
        <v>-3506</v>
      </c>
      <c r="F15" s="52">
        <v>-9556</v>
      </c>
    </row>
    <row r="16" spans="1:6" ht="25.5">
      <c r="A16" s="10" t="s">
        <v>114</v>
      </c>
      <c r="B16" s="11">
        <v>12</v>
      </c>
      <c r="C16" s="43">
        <v>17873</v>
      </c>
      <c r="D16" s="52">
        <v>326083</v>
      </c>
      <c r="E16" s="52">
        <v>-13903</v>
      </c>
      <c r="F16" s="52">
        <v>113934</v>
      </c>
    </row>
    <row r="17" spans="1:6" ht="25.5">
      <c r="A17" s="10" t="s">
        <v>67</v>
      </c>
      <c r="B17" s="11"/>
      <c r="C17" s="43"/>
      <c r="D17" s="52">
        <v>-8639</v>
      </c>
      <c r="E17" s="58"/>
      <c r="F17" s="52"/>
    </row>
    <row r="18" spans="1:6" ht="12.75">
      <c r="A18" s="14" t="s">
        <v>61</v>
      </c>
      <c r="B18" s="15"/>
      <c r="C18" s="44">
        <f>C9+C10+C11+C12+C13+C14+C15+C16</f>
        <v>2741919</v>
      </c>
      <c r="D18" s="54">
        <f>SUM(D9:D17)</f>
        <v>2369889</v>
      </c>
      <c r="E18" s="54">
        <f>E9+E10+E11+E12+E13+E14+E15+E16</f>
        <v>630702</v>
      </c>
      <c r="F18" s="54">
        <f>SUM(F9:F17)</f>
        <v>769746</v>
      </c>
    </row>
    <row r="19" spans="1:6" ht="12.75">
      <c r="A19" s="10" t="s">
        <v>115</v>
      </c>
      <c r="B19" s="11"/>
      <c r="C19" s="43">
        <v>-568689</v>
      </c>
      <c r="D19" s="52">
        <v>-491927</v>
      </c>
      <c r="E19" s="52">
        <v>-144380</v>
      </c>
      <c r="F19" s="52">
        <v>-145792</v>
      </c>
    </row>
    <row r="20" spans="1:6" ht="12.75">
      <c r="A20" s="18" t="s">
        <v>116</v>
      </c>
      <c r="B20" s="15"/>
      <c r="C20" s="44">
        <f>C18+C19</f>
        <v>2173230</v>
      </c>
      <c r="D20" s="54">
        <f>SUM(D18:D19)</f>
        <v>1877962</v>
      </c>
      <c r="E20" s="54">
        <f>E18+E19</f>
        <v>486322</v>
      </c>
      <c r="F20" s="54">
        <f>SUM(F18:F19)</f>
        <v>623954</v>
      </c>
    </row>
    <row r="21" spans="1:6" ht="12.75">
      <c r="A21" s="19" t="s">
        <v>117</v>
      </c>
      <c r="B21" s="11"/>
      <c r="C21" s="43"/>
      <c r="D21" s="52"/>
      <c r="E21" s="58"/>
      <c r="F21" s="52"/>
    </row>
    <row r="22" spans="1:6" ht="12.75">
      <c r="A22" s="19" t="s">
        <v>118</v>
      </c>
      <c r="B22" s="11"/>
      <c r="C22" s="43">
        <f>C20-C23</f>
        <v>2121820</v>
      </c>
      <c r="D22" s="52">
        <f>D20-D23</f>
        <v>1819953</v>
      </c>
      <c r="E22" s="52">
        <f>E20-E23</f>
        <v>463815</v>
      </c>
      <c r="F22" s="52">
        <f>F20-F23</f>
        <v>577829</v>
      </c>
    </row>
    <row r="23" spans="1:6" ht="12.75">
      <c r="A23" s="10" t="s">
        <v>119</v>
      </c>
      <c r="B23" s="11"/>
      <c r="C23" s="43">
        <v>51410</v>
      </c>
      <c r="D23" s="52">
        <v>58009</v>
      </c>
      <c r="E23" s="52">
        <v>22507</v>
      </c>
      <c r="F23" s="52">
        <v>46125</v>
      </c>
    </row>
    <row r="24" spans="1:6" ht="12.75">
      <c r="A24" s="14" t="s">
        <v>120</v>
      </c>
      <c r="B24" s="11">
        <v>38</v>
      </c>
      <c r="C24" s="50">
        <v>44.16</v>
      </c>
      <c r="D24" s="50">
        <v>37.88</v>
      </c>
      <c r="E24" s="50">
        <v>9.65</v>
      </c>
      <c r="F24" s="50">
        <v>12.02</v>
      </c>
    </row>
    <row r="25" spans="1:6" ht="12.75">
      <c r="A25" s="20" t="s">
        <v>121</v>
      </c>
      <c r="B25" s="21"/>
      <c r="C25" s="45"/>
      <c r="D25" s="55"/>
      <c r="E25" s="58"/>
      <c r="F25" s="52"/>
    </row>
    <row r="26" spans="1:6" ht="38.25">
      <c r="A26" s="22" t="s">
        <v>122</v>
      </c>
      <c r="B26" s="21"/>
      <c r="C26" s="45"/>
      <c r="D26" s="45"/>
      <c r="E26" s="58"/>
      <c r="F26" s="52"/>
    </row>
    <row r="27" spans="1:6" ht="51">
      <c r="A27" s="10" t="s">
        <v>123</v>
      </c>
      <c r="B27" s="12"/>
      <c r="C27" s="43">
        <v>11095</v>
      </c>
      <c r="D27" s="43">
        <v>1432</v>
      </c>
      <c r="E27" s="52">
        <v>-404</v>
      </c>
      <c r="F27" s="43">
        <v>2613</v>
      </c>
    </row>
    <row r="28" spans="1:6" ht="38.25">
      <c r="A28" s="14" t="s">
        <v>124</v>
      </c>
      <c r="B28" s="12"/>
      <c r="C28" s="44">
        <v>11095</v>
      </c>
      <c r="D28" s="44">
        <v>1432</v>
      </c>
      <c r="E28" s="54">
        <v>-404</v>
      </c>
      <c r="F28" s="44">
        <v>2613</v>
      </c>
    </row>
    <row r="29" spans="1:6" ht="38.25">
      <c r="A29" s="22" t="s">
        <v>125</v>
      </c>
      <c r="B29" s="21"/>
      <c r="C29" s="45"/>
      <c r="D29" s="45"/>
      <c r="E29" s="58"/>
      <c r="F29" s="43"/>
    </row>
    <row r="30" spans="1:6" ht="12.75">
      <c r="A30" s="23" t="s">
        <v>68</v>
      </c>
      <c r="B30" s="21"/>
      <c r="C30" s="45"/>
      <c r="D30" s="45">
        <v>48507</v>
      </c>
      <c r="E30" s="58"/>
      <c r="F30" s="43">
        <v>-38317</v>
      </c>
    </row>
    <row r="31" spans="1:6" ht="25.5">
      <c r="A31" s="23" t="s">
        <v>126</v>
      </c>
      <c r="B31" s="21"/>
      <c r="C31" s="45"/>
      <c r="D31" s="45"/>
      <c r="E31" s="58"/>
      <c r="F31" s="43" t="s">
        <v>71</v>
      </c>
    </row>
    <row r="32" spans="1:6" ht="38.25">
      <c r="A32" s="20" t="s">
        <v>127</v>
      </c>
      <c r="B32" s="21"/>
      <c r="C32" s="45"/>
      <c r="D32" s="44">
        <v>48507</v>
      </c>
      <c r="E32" s="59"/>
      <c r="F32" s="44">
        <v>-38317</v>
      </c>
    </row>
    <row r="33" spans="1:6" ht="12.75">
      <c r="A33" s="20" t="s">
        <v>128</v>
      </c>
      <c r="B33" s="9"/>
      <c r="C33" s="46">
        <v>11095</v>
      </c>
      <c r="D33" s="46">
        <f>D28+D32</f>
        <v>49939</v>
      </c>
      <c r="E33" s="60">
        <v>-404</v>
      </c>
      <c r="F33" s="46">
        <f>F28+F32</f>
        <v>-35704</v>
      </c>
    </row>
    <row r="34" spans="1:6" ht="12.75">
      <c r="A34" s="19" t="s">
        <v>118</v>
      </c>
      <c r="B34" s="21"/>
      <c r="C34" s="45">
        <v>11095</v>
      </c>
      <c r="D34" s="45">
        <v>49939</v>
      </c>
      <c r="E34" s="55">
        <v>-404</v>
      </c>
      <c r="F34" s="45">
        <v>-35704</v>
      </c>
    </row>
    <row r="35" spans="1:6" ht="12.75">
      <c r="A35" s="10" t="s">
        <v>119</v>
      </c>
      <c r="B35" s="21"/>
      <c r="C35" s="45"/>
      <c r="D35" s="45"/>
      <c r="E35" s="58"/>
      <c r="F35" s="43"/>
    </row>
    <row r="36" spans="1:6" ht="12.75">
      <c r="A36" s="20" t="s">
        <v>129</v>
      </c>
      <c r="B36" s="9"/>
      <c r="C36" s="46">
        <f>C20+C33</f>
        <v>2184325</v>
      </c>
      <c r="D36" s="44">
        <f>D20+D33</f>
        <v>1927901</v>
      </c>
      <c r="E36" s="54">
        <f>E20+E33</f>
        <v>485918</v>
      </c>
      <c r="F36" s="44">
        <f>F20+F33</f>
        <v>588250</v>
      </c>
    </row>
    <row r="37" spans="1:6" ht="12.75">
      <c r="A37" s="19" t="s">
        <v>130</v>
      </c>
      <c r="B37" s="21"/>
      <c r="C37" s="45"/>
      <c r="D37" s="45"/>
      <c r="E37" s="58"/>
      <c r="F37" s="43"/>
    </row>
    <row r="38" spans="1:6" ht="12.75">
      <c r="A38" s="19" t="s">
        <v>118</v>
      </c>
      <c r="B38" s="21"/>
      <c r="C38" s="45">
        <f>C36-C39</f>
        <v>2132915</v>
      </c>
      <c r="D38" s="45">
        <f>D36-D39</f>
        <v>1869892</v>
      </c>
      <c r="E38" s="55">
        <f>E36-E39</f>
        <v>463411</v>
      </c>
      <c r="F38" s="45">
        <f>F36-F39</f>
        <v>542125</v>
      </c>
    </row>
    <row r="39" spans="1:6" ht="12.75">
      <c r="A39" s="10" t="s">
        <v>119</v>
      </c>
      <c r="B39" s="21"/>
      <c r="C39" s="45">
        <v>51410</v>
      </c>
      <c r="D39" s="45">
        <v>58009</v>
      </c>
      <c r="E39" s="55">
        <v>22507</v>
      </c>
      <c r="F39" s="45">
        <v>46125</v>
      </c>
    </row>
    <row r="40" spans="1:6" ht="12.75">
      <c r="A40" s="36"/>
      <c r="B40" s="1"/>
      <c r="C40" s="1"/>
      <c r="D40" s="1"/>
      <c r="E40" s="61"/>
      <c r="F40" s="1"/>
    </row>
    <row r="41" spans="1:6" ht="12.75">
      <c r="A41" s="64" t="s">
        <v>101</v>
      </c>
      <c r="B41" s="64"/>
      <c r="C41" s="64"/>
      <c r="D41" s="64"/>
      <c r="E41" s="64"/>
      <c r="F41" s="64"/>
    </row>
    <row r="42" spans="1:6" ht="12.75">
      <c r="A42" s="29" t="s">
        <v>102</v>
      </c>
      <c r="B42" s="29"/>
      <c r="C42" s="29"/>
      <c r="D42" s="29"/>
      <c r="E42" s="1" t="s">
        <v>131</v>
      </c>
      <c r="F42" s="1"/>
    </row>
    <row r="43" spans="1:6" ht="12.75">
      <c r="A43" s="36" t="s">
        <v>103</v>
      </c>
      <c r="B43" s="36"/>
      <c r="C43" s="36"/>
      <c r="D43" s="36"/>
      <c r="E43" s="62" t="s">
        <v>104</v>
      </c>
      <c r="F43" s="62"/>
    </row>
    <row r="44" spans="1:6" ht="12.75">
      <c r="A44" s="36" t="s">
        <v>105</v>
      </c>
      <c r="B44" s="36"/>
      <c r="C44" s="36"/>
      <c r="D44" s="36"/>
      <c r="E44" s="62" t="s">
        <v>106</v>
      </c>
      <c r="F44" s="62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</sheetData>
  <sheetProtection/>
  <mergeCells count="7">
    <mergeCell ref="A41:F41"/>
    <mergeCell ref="E43:F43"/>
    <mergeCell ref="E44:F44"/>
    <mergeCell ref="A2:F2"/>
    <mergeCell ref="A3:F3"/>
    <mergeCell ref="A4:F4"/>
    <mergeCell ref="A5:F5"/>
  </mergeCells>
  <printOptions/>
  <pageMargins left="0" right="0.11811023622047245" top="0" bottom="0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22">
      <selection activeCell="C6" sqref="C6"/>
    </sheetView>
  </sheetViews>
  <sheetFormatPr defaultColWidth="9.140625" defaultRowHeight="12.75"/>
  <cols>
    <col min="1" max="1" width="55.28125" style="0" customWidth="1"/>
    <col min="2" max="2" width="21.00390625" style="0" customWidth="1"/>
    <col min="3" max="3" width="20.140625" style="0" customWidth="1"/>
  </cols>
  <sheetData>
    <row r="1" spans="1:3" ht="12.75">
      <c r="A1" s="36" t="s">
        <v>74</v>
      </c>
      <c r="B1" s="37"/>
      <c r="C1" s="37"/>
    </row>
    <row r="2" spans="1:3" ht="12.75">
      <c r="A2" s="62" t="s">
        <v>137</v>
      </c>
      <c r="B2" s="62"/>
      <c r="C2" s="62"/>
    </row>
    <row r="3" spans="1:3" ht="12.75">
      <c r="A3" s="62" t="s">
        <v>163</v>
      </c>
      <c r="B3" s="62"/>
      <c r="C3" s="62"/>
    </row>
    <row r="4" spans="1:3" ht="12.75">
      <c r="A4" s="62" t="s">
        <v>28</v>
      </c>
      <c r="B4" s="62"/>
      <c r="C4" s="62"/>
    </row>
    <row r="5" spans="1:3" ht="12.75">
      <c r="A5" s="63" t="s">
        <v>138</v>
      </c>
      <c r="B5" s="63"/>
      <c r="C5" s="63"/>
    </row>
    <row r="6" spans="1:3" ht="38.25">
      <c r="A6" s="1"/>
      <c r="B6" s="16" t="s">
        <v>164</v>
      </c>
      <c r="C6" s="56" t="s">
        <v>160</v>
      </c>
    </row>
    <row r="7" spans="1:3" ht="12.75">
      <c r="A7" s="30" t="s">
        <v>139</v>
      </c>
      <c r="B7" s="1"/>
      <c r="C7" s="1"/>
    </row>
    <row r="8" spans="1:3" ht="12.75">
      <c r="A8" s="30" t="s">
        <v>41</v>
      </c>
      <c r="B8" s="31">
        <f>B10+B11+B13+B15+B12</f>
        <v>7320724</v>
      </c>
      <c r="C8" s="31">
        <f>C10+C11+C13+C15+C14</f>
        <v>7700617</v>
      </c>
    </row>
    <row r="9" spans="1:3" ht="12.75">
      <c r="A9" s="32" t="s">
        <v>29</v>
      </c>
      <c r="B9" s="31"/>
      <c r="C9" s="31"/>
    </row>
    <row r="10" spans="1:3" ht="12.75">
      <c r="A10" s="32" t="s">
        <v>30</v>
      </c>
      <c r="B10" s="33">
        <v>6823254</v>
      </c>
      <c r="C10" s="33">
        <v>5930571</v>
      </c>
    </row>
    <row r="11" spans="1:3" ht="12.75">
      <c r="A11" s="32" t="s">
        <v>31</v>
      </c>
      <c r="B11" s="33">
        <v>43729</v>
      </c>
      <c r="C11" s="33">
        <v>52276</v>
      </c>
    </row>
    <row r="12" spans="1:3" ht="12.75">
      <c r="A12" s="32" t="s">
        <v>32</v>
      </c>
      <c r="B12" s="33">
        <v>5614</v>
      </c>
      <c r="C12" s="33" t="s">
        <v>71</v>
      </c>
    </row>
    <row r="13" spans="1:3" ht="12.75">
      <c r="A13" s="32" t="s">
        <v>140</v>
      </c>
      <c r="B13" s="33">
        <v>318638</v>
      </c>
      <c r="C13" s="41">
        <v>372258</v>
      </c>
    </row>
    <row r="14" spans="1:3" ht="12.75">
      <c r="A14" s="32" t="s">
        <v>141</v>
      </c>
      <c r="B14" s="33" t="s">
        <v>71</v>
      </c>
      <c r="C14" s="33">
        <v>1004008</v>
      </c>
    </row>
    <row r="15" spans="1:3" ht="12.75">
      <c r="A15" s="32" t="s">
        <v>33</v>
      </c>
      <c r="B15" s="33">
        <v>129489</v>
      </c>
      <c r="C15" s="33">
        <v>341504</v>
      </c>
    </row>
    <row r="16" spans="1:3" ht="12.75">
      <c r="A16" s="30" t="s">
        <v>142</v>
      </c>
      <c r="B16" s="31">
        <f>B18+B19+B20+B21+B22+B23+B24</f>
        <v>4350829</v>
      </c>
      <c r="C16" s="31">
        <f>C18+C19+C20+C21+C22+C23+C24</f>
        <v>4820890</v>
      </c>
    </row>
    <row r="17" spans="1:3" ht="12.75">
      <c r="A17" s="32" t="s">
        <v>29</v>
      </c>
      <c r="B17" s="42"/>
      <c r="C17" s="42"/>
    </row>
    <row r="18" spans="1:3" ht="12.75">
      <c r="A18" s="32" t="s">
        <v>34</v>
      </c>
      <c r="B18" s="33">
        <v>1033932</v>
      </c>
      <c r="C18" s="13">
        <v>1664033</v>
      </c>
    </row>
    <row r="19" spans="1:3" ht="12.75">
      <c r="A19" s="32" t="s">
        <v>35</v>
      </c>
      <c r="B19" s="33">
        <v>945447</v>
      </c>
      <c r="C19" s="13">
        <v>1416151</v>
      </c>
    </row>
    <row r="20" spans="1:3" ht="12.75">
      <c r="A20" s="32" t="s">
        <v>36</v>
      </c>
      <c r="B20" s="33">
        <v>523629</v>
      </c>
      <c r="C20" s="13">
        <v>416117</v>
      </c>
    </row>
    <row r="21" spans="1:3" ht="12.75">
      <c r="A21" s="32" t="s">
        <v>37</v>
      </c>
      <c r="B21" s="33">
        <v>106450</v>
      </c>
      <c r="C21" s="13">
        <v>96624</v>
      </c>
    </row>
    <row r="22" spans="1:3" ht="12.75">
      <c r="A22" s="32" t="s">
        <v>38</v>
      </c>
      <c r="B22" s="33">
        <v>391322</v>
      </c>
      <c r="C22" s="13">
        <v>244268</v>
      </c>
    </row>
    <row r="23" spans="1:3" ht="12.75">
      <c r="A23" s="32" t="s">
        <v>39</v>
      </c>
      <c r="B23" s="33">
        <v>1022790</v>
      </c>
      <c r="C23" s="13">
        <v>565414</v>
      </c>
    </row>
    <row r="24" spans="1:3" ht="12.75">
      <c r="A24" s="32" t="s">
        <v>40</v>
      </c>
      <c r="B24" s="33">
        <f>315620+11639</f>
        <v>327259</v>
      </c>
      <c r="C24" s="13">
        <v>418283</v>
      </c>
    </row>
    <row r="25" spans="1:3" ht="25.5">
      <c r="A25" s="18" t="s">
        <v>143</v>
      </c>
      <c r="B25" s="31">
        <f>B8-B16</f>
        <v>2969895</v>
      </c>
      <c r="C25" s="31">
        <f>C8-C16</f>
        <v>2879727</v>
      </c>
    </row>
    <row r="26" spans="1:3" ht="12.75">
      <c r="A26" s="30" t="s">
        <v>144</v>
      </c>
      <c r="B26" s="42"/>
      <c r="C26" s="42"/>
    </row>
    <row r="27" spans="1:3" ht="12.75">
      <c r="A27" s="30" t="s">
        <v>41</v>
      </c>
      <c r="B27" s="31">
        <f>B31+B29</f>
        <v>1552691</v>
      </c>
      <c r="C27" s="31">
        <f>C29+C31</f>
        <v>66876</v>
      </c>
    </row>
    <row r="28" spans="1:3" ht="12.75">
      <c r="A28" s="32" t="s">
        <v>29</v>
      </c>
      <c r="B28" s="42"/>
      <c r="C28" s="42"/>
    </row>
    <row r="29" spans="1:3" ht="12.75">
      <c r="A29" s="32" t="s">
        <v>42</v>
      </c>
      <c r="B29" s="33">
        <v>7115</v>
      </c>
      <c r="C29" s="13">
        <v>14120</v>
      </c>
    </row>
    <row r="30" spans="1:3" ht="12.75">
      <c r="A30" s="32" t="s">
        <v>43</v>
      </c>
      <c r="B30" s="33" t="s">
        <v>71</v>
      </c>
      <c r="C30" s="13" t="s">
        <v>71</v>
      </c>
    </row>
    <row r="31" spans="1:3" ht="12.75">
      <c r="A31" s="32" t="s">
        <v>145</v>
      </c>
      <c r="B31" s="33">
        <v>1545576</v>
      </c>
      <c r="C31" s="13">
        <v>52756</v>
      </c>
    </row>
    <row r="32" spans="1:3" ht="12.75">
      <c r="A32" s="30" t="s">
        <v>142</v>
      </c>
      <c r="B32" s="31">
        <f>B34+B36+B37+B39+B40+B35+B38</f>
        <v>3970540</v>
      </c>
      <c r="C32" s="31">
        <f>C34+C37+C38+C39+C35</f>
        <v>2217107</v>
      </c>
    </row>
    <row r="33" spans="1:3" ht="12.75">
      <c r="A33" s="32" t="s">
        <v>29</v>
      </c>
      <c r="B33" s="42"/>
      <c r="C33" s="42"/>
    </row>
    <row r="34" spans="1:3" ht="12.75">
      <c r="A34" s="32" t="s">
        <v>44</v>
      </c>
      <c r="B34" s="33">
        <v>373600</v>
      </c>
      <c r="C34" s="33">
        <v>124840</v>
      </c>
    </row>
    <row r="35" spans="1:3" ht="12.75">
      <c r="A35" s="32" t="s">
        <v>45</v>
      </c>
      <c r="B35" s="33">
        <v>15400</v>
      </c>
      <c r="C35" s="33">
        <v>868</v>
      </c>
    </row>
    <row r="36" spans="1:3" ht="12.75">
      <c r="A36" s="1" t="s">
        <v>146</v>
      </c>
      <c r="B36" s="41">
        <v>712771</v>
      </c>
      <c r="C36" s="33" t="s">
        <v>71</v>
      </c>
    </row>
    <row r="37" spans="1:3" ht="12.75">
      <c r="A37" s="32" t="s">
        <v>46</v>
      </c>
      <c r="B37" s="33">
        <v>2580091</v>
      </c>
      <c r="C37" s="13">
        <v>756248</v>
      </c>
    </row>
    <row r="38" spans="1:3" ht="12.75">
      <c r="A38" s="32" t="s">
        <v>47</v>
      </c>
      <c r="B38" s="33">
        <v>130</v>
      </c>
      <c r="C38" s="33">
        <v>12344</v>
      </c>
    </row>
    <row r="39" spans="1:3" ht="12.75">
      <c r="A39" s="32" t="s">
        <v>48</v>
      </c>
      <c r="B39" s="33">
        <v>288548</v>
      </c>
      <c r="C39" s="33">
        <v>1322807</v>
      </c>
    </row>
    <row r="40" spans="1:3" ht="12.75">
      <c r="A40" s="32" t="s">
        <v>147</v>
      </c>
      <c r="B40" s="33"/>
      <c r="C40" s="42"/>
    </row>
    <row r="41" spans="1:3" ht="25.5">
      <c r="A41" s="18" t="s">
        <v>64</v>
      </c>
      <c r="B41" s="31">
        <f>B27-B32</f>
        <v>-2417849</v>
      </c>
      <c r="C41" s="31">
        <f>C27-C32</f>
        <v>-2150231</v>
      </c>
    </row>
    <row r="42" spans="1:3" ht="12.75">
      <c r="A42" s="18" t="s">
        <v>148</v>
      </c>
      <c r="B42" s="42"/>
      <c r="C42" s="42"/>
    </row>
    <row r="43" spans="1:3" ht="12.75">
      <c r="A43" s="18" t="s">
        <v>41</v>
      </c>
      <c r="B43" s="31">
        <f>B45</f>
        <v>330830</v>
      </c>
      <c r="C43" s="31" t="s">
        <v>149</v>
      </c>
    </row>
    <row r="44" spans="1:3" ht="12.75">
      <c r="A44" s="19" t="s">
        <v>29</v>
      </c>
      <c r="B44" s="42"/>
      <c r="C44" s="42"/>
    </row>
    <row r="45" spans="1:3" ht="12.75">
      <c r="A45" s="19" t="s">
        <v>49</v>
      </c>
      <c r="B45" s="33">
        <v>330830</v>
      </c>
      <c r="C45" s="33" t="s">
        <v>71</v>
      </c>
    </row>
    <row r="46" spans="1:3" ht="12.75">
      <c r="A46" s="30" t="s">
        <v>142</v>
      </c>
      <c r="B46" s="31">
        <f>B48+B49+B50</f>
        <v>449751</v>
      </c>
      <c r="C46" s="31">
        <f>C48+C49</f>
        <v>458827</v>
      </c>
    </row>
    <row r="47" spans="1:3" ht="12.75">
      <c r="A47" s="32" t="s">
        <v>29</v>
      </c>
      <c r="B47" s="42"/>
      <c r="C47" s="42"/>
    </row>
    <row r="48" spans="1:3" ht="12.75">
      <c r="A48" s="32" t="s">
        <v>50</v>
      </c>
      <c r="B48" s="33">
        <v>233847</v>
      </c>
      <c r="C48" s="13">
        <v>288650</v>
      </c>
    </row>
    <row r="49" spans="1:3" ht="12.75">
      <c r="A49" s="32" t="s">
        <v>51</v>
      </c>
      <c r="B49" s="33">
        <v>201767</v>
      </c>
      <c r="C49" s="13">
        <v>170177</v>
      </c>
    </row>
    <row r="50" spans="1:3" ht="12.75">
      <c r="A50" s="32" t="s">
        <v>155</v>
      </c>
      <c r="B50" s="33">
        <v>14137</v>
      </c>
      <c r="C50" s="13"/>
    </row>
    <row r="51" spans="1:3" ht="12.75">
      <c r="A51" s="18" t="s">
        <v>150</v>
      </c>
      <c r="B51" s="17">
        <f>B43-B46</f>
        <v>-118921</v>
      </c>
      <c r="C51" s="17">
        <f>C44-C46</f>
        <v>-458827</v>
      </c>
    </row>
    <row r="52" spans="1:3" ht="12.75">
      <c r="A52" s="18" t="s">
        <v>52</v>
      </c>
      <c r="B52" s="31">
        <f>B25+B41+B51</f>
        <v>433125</v>
      </c>
      <c r="C52" s="31">
        <f>C25+C41+C51</f>
        <v>270669</v>
      </c>
    </row>
    <row r="53" spans="1:3" ht="25.5">
      <c r="A53" s="19" t="s">
        <v>53</v>
      </c>
      <c r="B53" s="33">
        <v>580224</v>
      </c>
      <c r="C53" s="13">
        <v>395119</v>
      </c>
    </row>
    <row r="54" spans="1:3" ht="25.5">
      <c r="A54" s="19" t="s">
        <v>54</v>
      </c>
      <c r="B54" s="33">
        <f>B53+B52</f>
        <v>1013349</v>
      </c>
      <c r="C54" s="33">
        <f>C53+C52</f>
        <v>665788</v>
      </c>
    </row>
    <row r="55" spans="1:3" ht="12.75">
      <c r="A55" s="28"/>
      <c r="B55" s="1"/>
      <c r="C55" s="1"/>
    </row>
    <row r="56" spans="1:3" ht="12.75">
      <c r="A56" s="36" t="s">
        <v>101</v>
      </c>
      <c r="B56" s="1"/>
      <c r="C56" s="1"/>
    </row>
    <row r="57" spans="1:3" ht="12.75">
      <c r="A57" s="36"/>
      <c r="B57" s="1"/>
      <c r="C57" s="1"/>
    </row>
    <row r="58" spans="1:3" ht="12.75">
      <c r="A58" s="29" t="s">
        <v>102</v>
      </c>
      <c r="B58" s="29" t="s">
        <v>151</v>
      </c>
      <c r="C58" s="1"/>
    </row>
    <row r="59" spans="1:3" ht="12.75">
      <c r="A59" s="36" t="s">
        <v>103</v>
      </c>
      <c r="B59" s="36" t="s">
        <v>104</v>
      </c>
      <c r="C59" s="1"/>
    </row>
    <row r="60" spans="1:3" ht="12.75">
      <c r="A60" s="36" t="s">
        <v>105</v>
      </c>
      <c r="B60" s="36" t="s">
        <v>106</v>
      </c>
      <c r="C60" s="1"/>
    </row>
    <row r="61" spans="1:3" ht="15">
      <c r="A61" s="5"/>
      <c r="B61" s="3"/>
      <c r="C61" s="3"/>
    </row>
    <row r="62" ht="12.75">
      <c r="A62" s="1"/>
    </row>
  </sheetData>
  <sheetProtection/>
  <mergeCells count="4">
    <mergeCell ref="A2:C2"/>
    <mergeCell ref="A3:C3"/>
    <mergeCell ref="A4:C4"/>
    <mergeCell ref="A5:C5"/>
  </mergeCells>
  <printOptions/>
  <pageMargins left="0.5905511811023623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D11" sqref="D11"/>
    </sheetView>
  </sheetViews>
  <sheetFormatPr defaultColWidth="9.140625" defaultRowHeight="12.75"/>
  <cols>
    <col min="1" max="1" width="40.00390625" style="0" customWidth="1"/>
    <col min="2" max="2" width="13.00390625" style="0" customWidth="1"/>
    <col min="3" max="3" width="13.421875" style="0" customWidth="1"/>
    <col min="4" max="4" width="18.421875" style="0" customWidth="1"/>
    <col min="5" max="5" width="11.7109375" style="0" customWidth="1"/>
    <col min="6" max="6" width="16.421875" style="0" customWidth="1"/>
    <col min="7" max="7" width="12.7109375" style="0" customWidth="1"/>
  </cols>
  <sheetData>
    <row r="1" spans="1:7" ht="12.75">
      <c r="A1" s="36" t="s">
        <v>74</v>
      </c>
      <c r="B1" s="37"/>
      <c r="C1" s="37"/>
      <c r="D1" s="37"/>
      <c r="E1" s="37"/>
      <c r="F1" s="37"/>
      <c r="G1" s="37"/>
    </row>
    <row r="2" spans="1:7" ht="12.75">
      <c r="A2" s="62" t="s">
        <v>132</v>
      </c>
      <c r="B2" s="62"/>
      <c r="C2" s="62"/>
      <c r="D2" s="62"/>
      <c r="E2" s="62"/>
      <c r="F2" s="62"/>
      <c r="G2" s="62"/>
    </row>
    <row r="3" spans="1:7" ht="12.75">
      <c r="A3" s="62" t="s">
        <v>158</v>
      </c>
      <c r="B3" s="62"/>
      <c r="C3" s="62"/>
      <c r="D3" s="62"/>
      <c r="E3" s="62"/>
      <c r="F3" s="62"/>
      <c r="G3" s="62"/>
    </row>
    <row r="4" spans="1:7" ht="12.75">
      <c r="A4" s="36"/>
      <c r="B4" s="37"/>
      <c r="C4" s="37"/>
      <c r="D4" s="37"/>
      <c r="E4" s="37"/>
      <c r="F4" s="37"/>
      <c r="G4" s="37"/>
    </row>
    <row r="5" spans="1:7" ht="28.5" customHeight="1">
      <c r="A5" s="63" t="s">
        <v>76</v>
      </c>
      <c r="B5" s="63"/>
      <c r="C5" s="63"/>
      <c r="D5" s="63"/>
      <c r="E5" s="63"/>
      <c r="F5" s="63"/>
      <c r="G5" s="63"/>
    </row>
    <row r="6" spans="1:8" ht="18.75" customHeight="1">
      <c r="A6" s="66" t="s">
        <v>133</v>
      </c>
      <c r="B6" s="66" t="s">
        <v>55</v>
      </c>
      <c r="C6" s="66"/>
      <c r="D6" s="66"/>
      <c r="E6" s="66"/>
      <c r="F6" s="66" t="s">
        <v>98</v>
      </c>
      <c r="G6" s="66" t="s">
        <v>56</v>
      </c>
      <c r="H6" s="8"/>
    </row>
    <row r="7" spans="1:8" ht="30" customHeight="1">
      <c r="A7" s="66"/>
      <c r="B7" s="66" t="s">
        <v>20</v>
      </c>
      <c r="C7" s="66" t="s">
        <v>21</v>
      </c>
      <c r="D7" s="66" t="s">
        <v>134</v>
      </c>
      <c r="E7" s="66" t="s">
        <v>57</v>
      </c>
      <c r="F7" s="66"/>
      <c r="G7" s="66"/>
      <c r="H7" s="8"/>
    </row>
    <row r="8" spans="1:8" ht="39" customHeight="1">
      <c r="A8" s="66"/>
      <c r="B8" s="66"/>
      <c r="C8" s="66"/>
      <c r="D8" s="66"/>
      <c r="E8" s="66"/>
      <c r="F8" s="66"/>
      <c r="G8" s="66"/>
      <c r="H8" s="8"/>
    </row>
    <row r="9" spans="1:8" ht="30" customHeight="1">
      <c r="A9" s="30" t="s">
        <v>135</v>
      </c>
      <c r="B9" s="31">
        <v>1362600</v>
      </c>
      <c r="C9" s="31">
        <v>86389</v>
      </c>
      <c r="D9" s="31">
        <v>9131075</v>
      </c>
      <c r="E9" s="31">
        <v>10580064</v>
      </c>
      <c r="F9" s="31">
        <v>193283</v>
      </c>
      <c r="G9" s="31">
        <v>10773347</v>
      </c>
      <c r="H9" s="8"/>
    </row>
    <row r="10" spans="1:8" ht="15">
      <c r="A10" s="32" t="s">
        <v>65</v>
      </c>
      <c r="B10" s="33" t="s">
        <v>71</v>
      </c>
      <c r="C10" s="33">
        <v>11095</v>
      </c>
      <c r="D10" s="33">
        <v>2121820</v>
      </c>
      <c r="E10" s="33">
        <f>C10+D10</f>
        <v>2132915</v>
      </c>
      <c r="F10" s="33">
        <v>51410</v>
      </c>
      <c r="G10" s="33">
        <f>E10+F10</f>
        <v>2184325</v>
      </c>
      <c r="H10" s="8"/>
    </row>
    <row r="11" spans="1:8" ht="15">
      <c r="A11" s="32" t="s">
        <v>60</v>
      </c>
      <c r="B11" s="33" t="s">
        <v>71</v>
      </c>
      <c r="C11" s="33">
        <v>-12689</v>
      </c>
      <c r="D11" s="33">
        <v>12689</v>
      </c>
      <c r="E11" s="33" t="s">
        <v>71</v>
      </c>
      <c r="F11" s="33" t="s">
        <v>71</v>
      </c>
      <c r="G11" s="33" t="s">
        <v>71</v>
      </c>
      <c r="H11" s="8"/>
    </row>
    <row r="12" spans="1:8" ht="15">
      <c r="A12" s="32" t="s">
        <v>58</v>
      </c>
      <c r="B12" s="33" t="s">
        <v>71</v>
      </c>
      <c r="C12" s="33" t="s">
        <v>71</v>
      </c>
      <c r="D12" s="33">
        <v>-144131</v>
      </c>
      <c r="E12" s="33">
        <v>-144131</v>
      </c>
      <c r="F12" s="33" t="s">
        <v>152</v>
      </c>
      <c r="G12" s="33">
        <v>-224131</v>
      </c>
      <c r="H12" s="8"/>
    </row>
    <row r="13" spans="1:8" ht="15">
      <c r="A13" s="30" t="s">
        <v>165</v>
      </c>
      <c r="B13" s="31">
        <v>1362600</v>
      </c>
      <c r="C13" s="31">
        <f>C9+C10+C11</f>
        <v>84795</v>
      </c>
      <c r="D13" s="31">
        <f>D9+D10+D11+D12</f>
        <v>11121453</v>
      </c>
      <c r="E13" s="31">
        <f>E9+E10+E12</f>
        <v>12568848</v>
      </c>
      <c r="F13" s="31">
        <f>F9+F10+F12</f>
        <v>164693</v>
      </c>
      <c r="G13" s="31">
        <f>G9+G10+G12</f>
        <v>12733541</v>
      </c>
      <c r="H13" s="8"/>
    </row>
    <row r="14" spans="1:8" ht="28.5" customHeight="1">
      <c r="A14" s="30" t="s">
        <v>136</v>
      </c>
      <c r="B14" s="47">
        <v>1362600</v>
      </c>
      <c r="C14" s="47">
        <v>227471</v>
      </c>
      <c r="D14" s="47">
        <v>6816162</v>
      </c>
      <c r="E14" s="47">
        <v>8406233</v>
      </c>
      <c r="F14" s="47">
        <v>226853</v>
      </c>
      <c r="G14" s="47">
        <v>8633086</v>
      </c>
      <c r="H14" s="8"/>
    </row>
    <row r="15" spans="1:8" ht="15">
      <c r="A15" s="32" t="s">
        <v>65</v>
      </c>
      <c r="B15" s="48" t="s">
        <v>71</v>
      </c>
      <c r="C15" s="48">
        <v>49939</v>
      </c>
      <c r="D15" s="48">
        <v>1877962</v>
      </c>
      <c r="E15" s="48">
        <v>1927901</v>
      </c>
      <c r="F15" s="48">
        <v>58009</v>
      </c>
      <c r="G15" s="48">
        <f>E15+F15</f>
        <v>1985910</v>
      </c>
      <c r="H15" s="8"/>
    </row>
    <row r="16" spans="1:8" ht="15">
      <c r="A16" s="32" t="s">
        <v>60</v>
      </c>
      <c r="B16" s="48" t="s">
        <v>71</v>
      </c>
      <c r="C16" s="48">
        <v>216064</v>
      </c>
      <c r="D16" s="48">
        <v>-216064</v>
      </c>
      <c r="E16" s="48"/>
      <c r="F16" s="48"/>
      <c r="G16" s="48"/>
      <c r="H16" s="8"/>
    </row>
    <row r="17" spans="1:8" ht="30" customHeight="1">
      <c r="A17" s="32" t="s">
        <v>58</v>
      </c>
      <c r="B17" s="48" t="s">
        <v>71</v>
      </c>
      <c r="C17" s="48" t="s">
        <v>71</v>
      </c>
      <c r="D17" s="48">
        <v>-144131</v>
      </c>
      <c r="E17" s="48">
        <v>-144131</v>
      </c>
      <c r="F17" s="48" t="s">
        <v>153</v>
      </c>
      <c r="G17" s="48">
        <v>-260131</v>
      </c>
      <c r="H17" s="8"/>
    </row>
    <row r="18" spans="1:8" ht="30" customHeight="1">
      <c r="A18" s="30" t="s">
        <v>166</v>
      </c>
      <c r="B18" s="47">
        <v>1362600</v>
      </c>
      <c r="C18" s="47">
        <f>C14+C15+C16</f>
        <v>493474</v>
      </c>
      <c r="D18" s="47">
        <f>D14+D15+D16+D17</f>
        <v>8333929</v>
      </c>
      <c r="E18" s="47">
        <f>E14+E15+E16+E17</f>
        <v>10190003</v>
      </c>
      <c r="F18" s="47">
        <f>F14+F15+F16+F17</f>
        <v>168862</v>
      </c>
      <c r="G18" s="47">
        <f>G14+G15+G16+G17</f>
        <v>10358865</v>
      </c>
      <c r="H18" s="8"/>
    </row>
    <row r="19" spans="1:7" ht="12.75">
      <c r="A19" s="34"/>
      <c r="B19" s="37"/>
      <c r="C19" s="57"/>
      <c r="D19" s="57"/>
      <c r="E19" s="57"/>
      <c r="F19" s="57"/>
      <c r="G19" s="57"/>
    </row>
    <row r="20" spans="1:7" ht="12.75">
      <c r="A20" s="64" t="s">
        <v>101</v>
      </c>
      <c r="B20" s="64"/>
      <c r="C20" s="64"/>
      <c r="D20" s="64"/>
      <c r="E20" s="37"/>
      <c r="F20" s="37"/>
      <c r="G20" s="37"/>
    </row>
    <row r="21" spans="1:7" ht="33" customHeight="1">
      <c r="A21" s="29" t="s">
        <v>102</v>
      </c>
      <c r="B21" s="29"/>
      <c r="C21" s="37" t="s">
        <v>23</v>
      </c>
      <c r="D21" s="37"/>
      <c r="E21" s="37"/>
      <c r="F21" s="37"/>
      <c r="G21" s="37"/>
    </row>
    <row r="22" spans="1:7" ht="12.75">
      <c r="A22" s="36" t="s">
        <v>103</v>
      </c>
      <c r="B22" s="36"/>
      <c r="C22" s="62" t="s">
        <v>104</v>
      </c>
      <c r="D22" s="62"/>
      <c r="E22" s="37"/>
      <c r="F22" s="37"/>
      <c r="G22" s="37"/>
    </row>
    <row r="23" spans="1:7" ht="12.75">
      <c r="A23" s="36" t="s">
        <v>105</v>
      </c>
      <c r="B23" s="37"/>
      <c r="C23" s="62" t="s">
        <v>106</v>
      </c>
      <c r="D23" s="62"/>
      <c r="E23" s="37"/>
      <c r="F23" s="37"/>
      <c r="G23" s="37"/>
    </row>
    <row r="24" spans="1:7" ht="15">
      <c r="A24" s="3"/>
      <c r="B24" s="7"/>
      <c r="C24" s="7"/>
      <c r="D24" s="7"/>
      <c r="E24" s="7"/>
      <c r="F24" s="7"/>
      <c r="G24" s="7"/>
    </row>
    <row r="25" ht="14.25">
      <c r="A25" s="6"/>
    </row>
    <row r="26" ht="14.25">
      <c r="A26" s="6"/>
    </row>
  </sheetData>
  <sheetProtection/>
  <mergeCells count="14">
    <mergeCell ref="D7:D8"/>
    <mergeCell ref="E7:E8"/>
    <mergeCell ref="C22:D22"/>
    <mergeCell ref="C23:D23"/>
    <mergeCell ref="A6:A8"/>
    <mergeCell ref="B6:E6"/>
    <mergeCell ref="A2:G2"/>
    <mergeCell ref="A3:G3"/>
    <mergeCell ref="A5:G5"/>
    <mergeCell ref="A20:D20"/>
    <mergeCell ref="F6:F8"/>
    <mergeCell ref="G6:G8"/>
    <mergeCell ref="B7:B8"/>
    <mergeCell ref="C7:C8"/>
  </mergeCells>
  <printOptions/>
  <pageMargins left="0.5118110236220472" right="0" top="0.35433070866141736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2014-11-14T03:47:12Z</cp:lastPrinted>
  <dcterms:created xsi:type="dcterms:W3CDTF">2010-03-19T06:25:32Z</dcterms:created>
  <dcterms:modified xsi:type="dcterms:W3CDTF">2014-11-14T03:56:13Z</dcterms:modified>
  <cp:category/>
  <cp:version/>
  <cp:contentType/>
  <cp:contentStatus/>
</cp:coreProperties>
</file>